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416" windowWidth="15480" windowHeight="11640" activeTab="0"/>
  </bookViews>
  <sheets>
    <sheet name="Overall London result" sheetId="1" r:id="rId1"/>
    <sheet name="Barnet and Camden" sheetId="2" r:id="rId2"/>
    <sheet name="Bexley and Bromley" sheetId="3" r:id="rId3"/>
    <sheet name="Brent and Harrow" sheetId="4" r:id="rId4"/>
    <sheet name="City and East" sheetId="5" r:id="rId5"/>
    <sheet name="Croydon and Sutton" sheetId="6" r:id="rId6"/>
    <sheet name="Ealing and Hillingdon" sheetId="7" r:id="rId7"/>
    <sheet name="Enfield and Haringey" sheetId="8" r:id="rId8"/>
    <sheet name="Greenwich and Lewisham" sheetId="9" r:id="rId9"/>
    <sheet name="Havering and Redbridge" sheetId="10" r:id="rId10"/>
    <sheet name="Lambeth and Southwark" sheetId="11" r:id="rId11"/>
    <sheet name="Merton and Wandsworth" sheetId="12" r:id="rId12"/>
    <sheet name="North East" sheetId="13" r:id="rId13"/>
    <sheet name="South West" sheetId="14" r:id="rId14"/>
    <sheet name="West Central" sheetId="15" r:id="rId15"/>
  </sheets>
  <definedNames/>
  <calcPr fullCalcOnLoad="1"/>
</workbook>
</file>

<file path=xl/sharedStrings.xml><?xml version="1.0" encoding="utf-8"?>
<sst xmlns="http://schemas.openxmlformats.org/spreadsheetml/2006/main" count="763" uniqueCount="195">
  <si>
    <t>Conservative Party</t>
  </si>
  <si>
    <t>Labour Party</t>
  </si>
  <si>
    <t>Liberal Democrat</t>
  </si>
  <si>
    <t>Green Party</t>
  </si>
  <si>
    <t>British National Party</t>
  </si>
  <si>
    <t>Electorate</t>
  </si>
  <si>
    <t>* “Rejected votes” refers to ballot papers where the vote has not been counted because the ballot paper has not been filled out correctly. This may be because the ballot paper is blank, because the voter has marked more than one preference in one column, because the voter identified himself or herself on the ballot paper, if the voter’s intention is unclear or if the voter has spoiled his or her paper in any way.</t>
  </si>
  <si>
    <t>Candidate name</t>
  </si>
  <si>
    <t>Party</t>
  </si>
  <si>
    <t>Papers counted/turnout</t>
  </si>
  <si>
    <t xml:space="preserve">Barnet and Camden Constituency Assembly Member election results </t>
  </si>
  <si>
    <t>Votes</t>
  </si>
  <si>
    <t>Votes %</t>
  </si>
  <si>
    <t>Majority</t>
  </si>
  <si>
    <t>Good votes</t>
  </si>
  <si>
    <t>Rejected votes *</t>
  </si>
  <si>
    <t xml:space="preserve">Barnet and Camden London-wide Assembly Member election results </t>
  </si>
  <si>
    <t>Respect</t>
  </si>
  <si>
    <t>Vote %</t>
  </si>
  <si>
    <t xml:space="preserve">Bexley and Bromley Constituency Assembly Member election results </t>
  </si>
  <si>
    <t xml:space="preserve">Bexley and Bromley London-wide Assembly Member election results </t>
  </si>
  <si>
    <t xml:space="preserve">Brent and Harrow Constituency Assembly Member election results </t>
  </si>
  <si>
    <t xml:space="preserve">Brent and Harrow London-wide Assembly Member election results </t>
  </si>
  <si>
    <t xml:space="preserve">Croydon and Sutton Constituency Assembly Member election results </t>
  </si>
  <si>
    <t xml:space="preserve">Croydon and Sutton London-wide Assembly Member election results </t>
  </si>
  <si>
    <t xml:space="preserve">Ealing and Hillingdon Constituency Assembly Member election results </t>
  </si>
  <si>
    <t xml:space="preserve">Ealing and Hillingdon London-wide Assembly Member election results </t>
  </si>
  <si>
    <t xml:space="preserve">Enfield and Haringey Constituency Assembly Member election results </t>
  </si>
  <si>
    <t xml:space="preserve">Enfield and Haringey London-wide Assembly Member election results </t>
  </si>
  <si>
    <t xml:space="preserve">Greenwich and Lewisham Constituency Assembly Member election results </t>
  </si>
  <si>
    <t xml:space="preserve">Greenwich and Lewisham London-wide Assembly Member election results </t>
  </si>
  <si>
    <t xml:space="preserve">Havering and Redbridge Constituency Assembly Member election results </t>
  </si>
  <si>
    <t xml:space="preserve">Havering and Redbridge London-wide Assembly Member election results </t>
  </si>
  <si>
    <t xml:space="preserve">Lambeth and Southwark Constituency Assembly Member election results </t>
  </si>
  <si>
    <t xml:space="preserve">Lambeth and Southwark London-wide Assembly Member election results </t>
  </si>
  <si>
    <t xml:space="preserve">Merton and Wandsworth Constituency Assembly Member election results </t>
  </si>
  <si>
    <t xml:space="preserve">Merton and Wandsworth London-wide Assembly Member election results </t>
  </si>
  <si>
    <t>North East Constituency Assembly Member election results, containing the boroughs: Waltham Forest, Hackney, Islington</t>
  </si>
  <si>
    <t>North East London-wide Assembly Member election results, containing the boroughs: Waltham Forest, Hackney, Islington</t>
  </si>
  <si>
    <t>City and East Constituency Assembly Member election results, containing the boroughs: Barking &amp; Dagenham, Newham, Tower Hamlets, City of London</t>
  </si>
  <si>
    <t xml:space="preserve">City and East London-wide Assembly Member election results, containing the boroughs: Barking &amp; Dagenham, Newham, Tower Hamlets, City of London </t>
  </si>
  <si>
    <t>South West Constituency Assembly Member election results, containing the boroughs: Hounslow, Richmond upon Thames, Kingston upon Thames</t>
  </si>
  <si>
    <t>South West London-wide Assembly Member election results, containing the boroughs: Hounslow, Richmond upon Thames, Kingston upon Thames</t>
  </si>
  <si>
    <t>West Central Constituency Assembly Member election results, containing the boroughs: Westminster, Kensington &amp; Chelsea, Hammersmith &amp; Fulham</t>
  </si>
  <si>
    <t xml:space="preserve">West Central London-wide Assembly Member election results, containing the boroughs: Westminster, Kensington &amp; Chelsea, Hammersmith &amp; Fulham </t>
  </si>
  <si>
    <t>Bexley and Bromley</t>
  </si>
  <si>
    <t xml:space="preserve">Brent and Harrow </t>
  </si>
  <si>
    <t>City and East</t>
  </si>
  <si>
    <t>Croydon and Sutton</t>
  </si>
  <si>
    <t>Ealing and Hillingdon</t>
  </si>
  <si>
    <t>Enfield and Haringey</t>
  </si>
  <si>
    <t>Greenwich and Lewisham</t>
  </si>
  <si>
    <t>Havering and Redbridge</t>
  </si>
  <si>
    <t>Lambeth and Southwark</t>
  </si>
  <si>
    <t>Merton and Wandsworth</t>
  </si>
  <si>
    <t>North East</t>
  </si>
  <si>
    <t>South West</t>
  </si>
  <si>
    <t>West Central</t>
  </si>
  <si>
    <t>Candidate</t>
  </si>
  <si>
    <t>Constituency</t>
  </si>
  <si>
    <t xml:space="preserve">Constituency Assembly Member election results </t>
  </si>
  <si>
    <t xml:space="preserve">London-wide Assembly Member election results </t>
  </si>
  <si>
    <t>Winner</t>
  </si>
  <si>
    <t>Seat allocation</t>
  </si>
  <si>
    <t>No. of seats won</t>
  </si>
  <si>
    <t>Christian Peoples Alliance</t>
  </si>
  <si>
    <t>Brian Coleman</t>
  </si>
  <si>
    <t>UK Independence Party</t>
  </si>
  <si>
    <t>Robert Neill</t>
  </si>
  <si>
    <t>Robert Blackman</t>
  </si>
  <si>
    <t>John Biggs</t>
  </si>
  <si>
    <t>Andrew Pelling</t>
  </si>
  <si>
    <t>Richard Barnes</t>
  </si>
  <si>
    <t>Joanne McCartney</t>
  </si>
  <si>
    <t>Len Duvall</t>
  </si>
  <si>
    <t>Valerie Shawcross</t>
  </si>
  <si>
    <t>Elizabeth Howlett</t>
  </si>
  <si>
    <t>Tony Arbour</t>
  </si>
  <si>
    <t>Angela Bray</t>
  </si>
  <si>
    <t>Alliance for Diversity on Community, Uppal</t>
  </si>
  <si>
    <t>2004 election for the London Assembly</t>
  </si>
  <si>
    <t>Roger Evans</t>
  </si>
  <si>
    <t>2004 (%)</t>
  </si>
  <si>
    <t>Alliance for Diversity in Community, Uppal</t>
  </si>
  <si>
    <t>Humberto Heliotrope</t>
  </si>
  <si>
    <t>Miranda Dunn</t>
  </si>
  <si>
    <t>Lucy Anderson</t>
  </si>
  <si>
    <t>Jonathan Simpson</t>
  </si>
  <si>
    <t>Elisabeth Wheatley</t>
  </si>
  <si>
    <t>Magnus Nielsen</t>
  </si>
  <si>
    <t>Miranda Suit</t>
  </si>
  <si>
    <t>Ann Garrett</t>
  </si>
  <si>
    <t>Charles Mansell</t>
  </si>
  <si>
    <t>Duncan Borrowman</t>
  </si>
  <si>
    <t>Alun Morinan</t>
  </si>
  <si>
    <t>Heather Bennett</t>
  </si>
  <si>
    <t>Gladstone Macaulay</t>
  </si>
  <si>
    <t>Mohammad Ali</t>
  </si>
  <si>
    <t>Toby Harris</t>
  </si>
  <si>
    <t>Havard Hughes</t>
  </si>
  <si>
    <t>Albert Harriott</t>
  </si>
  <si>
    <t>Daniel Moss</t>
  </si>
  <si>
    <t>Christopher Gill</t>
  </si>
  <si>
    <t>Shafi Choudhury</t>
  </si>
  <si>
    <t>Terry McGrenera</t>
  </si>
  <si>
    <t>Guy Burton</t>
  </si>
  <si>
    <t>Oliur Rahman</t>
  </si>
  <si>
    <t>Christopher Pratt</t>
  </si>
  <si>
    <t>David Campanale</t>
  </si>
  <si>
    <t>Shasha Khan</t>
  </si>
  <si>
    <t>Sean Fitzsimons</t>
  </si>
  <si>
    <t>Steven Gauge</t>
  </si>
  <si>
    <t>Waqas Hussain</t>
  </si>
  <si>
    <t>James Feisenberger</t>
  </si>
  <si>
    <t>Genevieve Hibbs</t>
  </si>
  <si>
    <t>Sarah Edwards</t>
  </si>
  <si>
    <t>Independent</t>
  </si>
  <si>
    <t>Dalawar Chaudhry</t>
  </si>
  <si>
    <t>Gurcharan Singh</t>
  </si>
  <si>
    <t>Michael Cox</t>
  </si>
  <si>
    <t>Salvinder Dhillon</t>
  </si>
  <si>
    <t>David Malindine</t>
  </si>
  <si>
    <t>Peter Wolstenholme</t>
  </si>
  <si>
    <t>Peter Forrest</t>
  </si>
  <si>
    <t>Jayne Forbes</t>
  </si>
  <si>
    <t>Wayne Hoban</t>
  </si>
  <si>
    <t>Sait Akgul</t>
  </si>
  <si>
    <t>Brian Hall</t>
  </si>
  <si>
    <t>Stephen Hammond</t>
  </si>
  <si>
    <t>Gareth Bacon</t>
  </si>
  <si>
    <t>Leonard Duvall</t>
  </si>
  <si>
    <t>Alexander Feakes</t>
  </si>
  <si>
    <t>Socialist Alternative / Respect</t>
  </si>
  <si>
    <t>Ian Page</t>
  </si>
  <si>
    <t>Susan Luxton</t>
  </si>
  <si>
    <t>Timothy Reynolds</t>
  </si>
  <si>
    <t>Juliet Hawkins</t>
  </si>
  <si>
    <t>Jeremy Evans</t>
  </si>
  <si>
    <t>Ashley Gunstock</t>
  </si>
  <si>
    <t>Peter Thorogood</t>
  </si>
  <si>
    <t>Keith  Darvill</t>
  </si>
  <si>
    <t>Matthew Lake</t>
  </si>
  <si>
    <t>Resident's Association of London Candidate</t>
  </si>
  <si>
    <t>Malvin Brown</t>
  </si>
  <si>
    <t>Abdurahman Jafar</t>
  </si>
  <si>
    <t>Third Way</t>
  </si>
  <si>
    <t>David Stephens</t>
  </si>
  <si>
    <t>Lawrence Webb</t>
  </si>
  <si>
    <t>Simisola Lawanson</t>
  </si>
  <si>
    <t>Bernard Gentry</t>
  </si>
  <si>
    <t>Shane Collins</t>
  </si>
  <si>
    <t>Navindh Baburam</t>
  </si>
  <si>
    <t>Caroline Pidgeon</t>
  </si>
  <si>
    <t>Janet Noble</t>
  </si>
  <si>
    <t>Frank Maloney</t>
  </si>
  <si>
    <t>Ellen Greco</t>
  </si>
  <si>
    <t>Roy Vickery</t>
  </si>
  <si>
    <t>Rathy Algaratnam</t>
  </si>
  <si>
    <t>Kathryn Smith</t>
  </si>
  <si>
    <t>Andrew Martin</t>
  </si>
  <si>
    <t>Ruairidh Maclean</t>
  </si>
  <si>
    <t>Adrian Roberts</t>
  </si>
  <si>
    <t>Andrew Otchie</t>
  </si>
  <si>
    <t>Communist Party of Britain</t>
  </si>
  <si>
    <t>James Beavis</t>
  </si>
  <si>
    <t>Andrew Boff</t>
  </si>
  <si>
    <t>Jon Nott</t>
  </si>
  <si>
    <t>Jennette Arnold</t>
  </si>
  <si>
    <t>Terry Stacy</t>
  </si>
  <si>
    <t>Dean Ryan</t>
  </si>
  <si>
    <t>Robert Selby</t>
  </si>
  <si>
    <t>Peter Flower</t>
  </si>
  <si>
    <t>Judy Maciejowska</t>
  </si>
  <si>
    <t>Seema Malhotra</t>
  </si>
  <si>
    <t>Dee Doocey</t>
  </si>
  <si>
    <t>Omar Waraich</t>
  </si>
  <si>
    <t>Alan Hindle</t>
  </si>
  <si>
    <t>Jillian McLachlan</t>
  </si>
  <si>
    <t>Julia Stephenson</t>
  </si>
  <si>
    <t>Ansuya Sodha</t>
  </si>
  <si>
    <t>Francesco Fruzza</t>
  </si>
  <si>
    <t>Kevin Cobham</t>
  </si>
  <si>
    <t>Nicholas Hockney</t>
  </si>
  <si>
    <t>Conservative Party: 9</t>
  </si>
  <si>
    <t>Labour Party: 5</t>
  </si>
  <si>
    <t>Barnet and Camden</t>
  </si>
  <si>
    <t>Lynne Featherstone</t>
  </si>
  <si>
    <t>Jenny Jones</t>
  </si>
  <si>
    <t>Graham Tope</t>
  </si>
  <si>
    <t>Sally Hamwee</t>
  </si>
  <si>
    <t>Darren Johnson</t>
  </si>
  <si>
    <t>Mike Tuffrey</t>
  </si>
  <si>
    <t>Peter Cross</t>
  </si>
  <si>
    <t>Nicky Gavron</t>
  </si>
  <si>
    <t>Murad Qureshi</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</si>
</sst>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s>
  <fonts count="8">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b/>
      <sz val="12"/>
      <name val="Arial"/>
      <family val="2"/>
    </font>
    <font>
      <b/>
      <i/>
      <sz val="10"/>
      <color indexed="48"/>
      <name val="Arial"/>
      <family val="2"/>
    </font>
    <font>
      <b/>
      <sz val="10"/>
      <color indexed="4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3" fontId="0" fillId="0" borderId="0" xfId="0" applyNumberFormat="1" applyAlignment="1">
      <alignment/>
    </xf>
    <xf numFmtId="0" fontId="4" fillId="0" borderId="0" xfId="0" applyFont="1" applyAlignment="1">
      <alignment/>
    </xf>
    <xf numFmtId="2" fontId="0" fillId="0" borderId="0" xfId="0" applyNumberFormat="1" applyAlignment="1">
      <alignment/>
    </xf>
    <xf numFmtId="3" fontId="0" fillId="0" borderId="0" xfId="0" applyNumberFormat="1" applyAlignment="1">
      <alignment horizontal="right"/>
    </xf>
    <xf numFmtId="4" fontId="0" fillId="0" borderId="0" xfId="0" applyNumberFormat="1" applyAlignment="1">
      <alignment/>
    </xf>
    <xf numFmtId="9" fontId="4" fillId="0" borderId="0" xfId="0" applyNumberFormat="1" applyFont="1" applyAlignment="1">
      <alignment horizontal="right"/>
    </xf>
    <xf numFmtId="0" fontId="0" fillId="0" borderId="0" xfId="0" applyAlignment="1">
      <alignment vertical="center"/>
    </xf>
    <xf numFmtId="3" fontId="0" fillId="0" borderId="0" xfId="0" applyNumberFormat="1" applyAlignment="1">
      <alignment vertical="center"/>
    </xf>
    <xf numFmtId="4" fontId="0" fillId="0" borderId="0" xfId="0" applyNumberFormat="1" applyAlignment="1">
      <alignment vertical="center"/>
    </xf>
    <xf numFmtId="0" fontId="0" fillId="0" borderId="0" xfId="0" applyAlignment="1">
      <alignment horizontal="left"/>
    </xf>
    <xf numFmtId="0" fontId="6" fillId="0" borderId="0" xfId="0" applyFont="1" applyAlignment="1">
      <alignment/>
    </xf>
    <xf numFmtId="0" fontId="4" fillId="0" borderId="0" xfId="0" applyFont="1" applyAlignment="1">
      <alignment vertical="center" wrapText="1"/>
    </xf>
    <xf numFmtId="0" fontId="4" fillId="0" borderId="0" xfId="0" applyFont="1" applyAlignment="1">
      <alignment vertical="center"/>
    </xf>
    <xf numFmtId="4" fontId="7" fillId="0" borderId="0" xfId="0" applyNumberFormat="1" applyFont="1" applyAlignment="1">
      <alignment/>
    </xf>
    <xf numFmtId="4" fontId="0" fillId="0" borderId="0" xfId="0" applyNumberFormat="1" applyFont="1" applyAlignment="1">
      <alignment/>
    </xf>
    <xf numFmtId="3" fontId="0" fillId="0" borderId="0" xfId="0" applyNumberFormat="1" applyFill="1" applyAlignment="1">
      <alignment horizontal="right"/>
    </xf>
    <xf numFmtId="3" fontId="0" fillId="0" borderId="0" xfId="0" applyNumberFormat="1" applyFill="1" applyAlignment="1">
      <alignment/>
    </xf>
    <xf numFmtId="3" fontId="0" fillId="0" borderId="0" xfId="0" applyNumberFormat="1" applyFont="1" applyAlignment="1">
      <alignment/>
    </xf>
    <xf numFmtId="0" fontId="0" fillId="0" borderId="0" xfId="0" applyAlignment="1">
      <alignment horizontal="left"/>
    </xf>
    <xf numFmtId="0" fontId="0" fillId="0" borderId="0" xfId="0" applyAlignment="1">
      <alignment horizontal="left" vertical="center" wrapText="1"/>
    </xf>
    <xf numFmtId="0" fontId="6" fillId="0" borderId="0" xfId="0" applyFont="1" applyAlignment="1">
      <alignment horizontal="left"/>
    </xf>
    <xf numFmtId="0" fontId="5" fillId="0" borderId="0" xfId="0" applyFont="1" applyAlignment="1">
      <alignment wrapText="1"/>
    </xf>
    <xf numFmtId="0" fontId="0" fillId="0" borderId="0" xfId="0" applyAlignment="1">
      <alignment horizontal="center"/>
    </xf>
    <xf numFmtId="0" fontId="4"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0" fillId="0" borderId="0" xfId="0" applyFill="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62"/>
  <sheetViews>
    <sheetView tabSelected="1" workbookViewId="0" topLeftCell="A1">
      <selection activeCell="A1" sqref="A1:F1"/>
    </sheetView>
  </sheetViews>
  <sheetFormatPr defaultColWidth="9.140625" defaultRowHeight="12.75"/>
  <cols>
    <col min="1" max="1" width="27.140625" style="0" bestFit="1" customWidth="1"/>
    <col min="2" max="2" width="13.8515625" style="0" customWidth="1"/>
    <col min="3" max="3" width="14.7109375" style="0" customWidth="1"/>
    <col min="4" max="4" width="16.421875" style="0" bestFit="1" customWidth="1"/>
    <col min="5" max="5" width="12.140625" style="0" customWidth="1"/>
    <col min="6" max="6" width="13.8515625" style="0" customWidth="1"/>
    <col min="7" max="7" width="20.8515625" style="0" bestFit="1" customWidth="1"/>
    <col min="8" max="8" width="17.7109375" style="0" bestFit="1" customWidth="1"/>
  </cols>
  <sheetData>
    <row r="1" spans="1:6" ht="19.5" customHeight="1">
      <c r="A1" s="22" t="s">
        <v>80</v>
      </c>
      <c r="B1" s="22"/>
      <c r="C1" s="22"/>
      <c r="D1" s="22"/>
      <c r="E1" s="22"/>
      <c r="F1" s="22"/>
    </row>
    <row r="2" spans="1:6" ht="12.75">
      <c r="A2" s="21" t="s">
        <v>60</v>
      </c>
      <c r="B2" s="21"/>
      <c r="C2" s="21"/>
      <c r="D2" s="21"/>
      <c r="E2" s="21"/>
      <c r="F2" s="21"/>
    </row>
    <row r="3" spans="1:6" ht="12.75">
      <c r="A3" s="23"/>
      <c r="B3" s="23"/>
      <c r="C3" s="23"/>
      <c r="D3" s="23"/>
      <c r="E3" s="23"/>
      <c r="F3" s="23"/>
    </row>
    <row r="4" spans="1:8" ht="12.75">
      <c r="A4" s="2" t="s">
        <v>59</v>
      </c>
      <c r="B4" s="24" t="s">
        <v>58</v>
      </c>
      <c r="C4" s="24"/>
      <c r="D4" s="2" t="s">
        <v>8</v>
      </c>
      <c r="E4" s="2"/>
      <c r="F4" s="2"/>
      <c r="G4" s="2"/>
      <c r="H4" s="2"/>
    </row>
    <row r="5" spans="1:9" ht="12.75">
      <c r="A5" t="s">
        <v>185</v>
      </c>
      <c r="B5" s="19" t="s">
        <v>66</v>
      </c>
      <c r="C5" s="19"/>
      <c r="D5" s="1" t="s">
        <v>0</v>
      </c>
      <c r="E5" s="5"/>
      <c r="F5" s="1"/>
      <c r="G5" s="5"/>
      <c r="H5" s="1"/>
      <c r="I5" s="1"/>
    </row>
    <row r="6" spans="1:8" ht="12.75">
      <c r="A6" t="s">
        <v>45</v>
      </c>
      <c r="B6" s="19" t="s">
        <v>68</v>
      </c>
      <c r="C6" s="19"/>
      <c r="D6" s="1" t="s">
        <v>0</v>
      </c>
      <c r="E6" s="5"/>
      <c r="F6" s="1"/>
      <c r="G6" s="5"/>
      <c r="H6" s="1"/>
    </row>
    <row r="7" spans="1:7" ht="12.75">
      <c r="A7" t="s">
        <v>46</v>
      </c>
      <c r="B7" s="19" t="s">
        <v>69</v>
      </c>
      <c r="C7" s="19"/>
      <c r="D7" s="1" t="s">
        <v>0</v>
      </c>
      <c r="E7" s="5"/>
      <c r="F7" s="1"/>
      <c r="G7" s="5"/>
    </row>
    <row r="8" spans="1:7" ht="12.75">
      <c r="A8" t="s">
        <v>47</v>
      </c>
      <c r="B8" s="19" t="s">
        <v>70</v>
      </c>
      <c r="C8" s="19"/>
      <c r="D8" s="1" t="s">
        <v>1</v>
      </c>
      <c r="E8" s="5"/>
      <c r="F8" s="1"/>
      <c r="G8" s="5"/>
    </row>
    <row r="9" spans="1:7" ht="12.75">
      <c r="A9" t="s">
        <v>48</v>
      </c>
      <c r="B9" s="19" t="s">
        <v>71</v>
      </c>
      <c r="C9" s="19"/>
      <c r="D9" s="1" t="s">
        <v>0</v>
      </c>
      <c r="E9" s="5"/>
      <c r="F9" s="1"/>
      <c r="G9" s="5"/>
    </row>
    <row r="10" spans="1:7" ht="12.75">
      <c r="A10" s="7" t="s">
        <v>49</v>
      </c>
      <c r="B10" s="20" t="s">
        <v>72</v>
      </c>
      <c r="C10" s="20"/>
      <c r="D10" s="1" t="s">
        <v>0</v>
      </c>
      <c r="E10" s="9"/>
      <c r="F10" s="8"/>
      <c r="G10" s="9"/>
    </row>
    <row r="11" spans="1:7" ht="12.75">
      <c r="A11" t="s">
        <v>50</v>
      </c>
      <c r="B11" s="19" t="s">
        <v>73</v>
      </c>
      <c r="C11" s="19"/>
      <c r="D11" s="1" t="s">
        <v>1</v>
      </c>
      <c r="E11" s="5"/>
      <c r="F11" s="1"/>
      <c r="G11" s="5"/>
    </row>
    <row r="12" spans="1:7" ht="12.75">
      <c r="A12" t="s">
        <v>51</v>
      </c>
      <c r="B12" s="19" t="s">
        <v>74</v>
      </c>
      <c r="C12" s="19"/>
      <c r="D12" s="1" t="s">
        <v>1</v>
      </c>
      <c r="E12" s="5"/>
      <c r="F12" s="1"/>
      <c r="G12" s="5"/>
    </row>
    <row r="13" spans="1:7" ht="12.75">
      <c r="A13" t="s">
        <v>52</v>
      </c>
      <c r="B13" s="19" t="s">
        <v>81</v>
      </c>
      <c r="C13" s="19"/>
      <c r="D13" s="1" t="s">
        <v>0</v>
      </c>
      <c r="E13" s="5"/>
      <c r="F13" s="1"/>
      <c r="G13" s="5"/>
    </row>
    <row r="14" spans="1:7" ht="12.75">
      <c r="A14" t="s">
        <v>53</v>
      </c>
      <c r="B14" s="19" t="s">
        <v>75</v>
      </c>
      <c r="C14" s="19"/>
      <c r="D14" s="1" t="s">
        <v>1</v>
      </c>
      <c r="E14" s="5"/>
      <c r="F14" s="1"/>
      <c r="G14" s="5"/>
    </row>
    <row r="15" spans="1:7" ht="12.75">
      <c r="A15" t="s">
        <v>54</v>
      </c>
      <c r="B15" s="19" t="s">
        <v>76</v>
      </c>
      <c r="C15" s="19"/>
      <c r="D15" s="1" t="s">
        <v>0</v>
      </c>
      <c r="E15" s="5"/>
      <c r="F15" s="1"/>
      <c r="G15" s="5"/>
    </row>
    <row r="16" spans="1:7" ht="12.75">
      <c r="A16" t="s">
        <v>55</v>
      </c>
      <c r="B16" s="19" t="s">
        <v>167</v>
      </c>
      <c r="C16" s="19"/>
      <c r="D16" s="1" t="s">
        <v>1</v>
      </c>
      <c r="E16" s="5"/>
      <c r="F16" s="1"/>
      <c r="G16" s="5"/>
    </row>
    <row r="17" spans="1:7" ht="12.75">
      <c r="A17" t="s">
        <v>56</v>
      </c>
      <c r="B17" s="19" t="s">
        <v>77</v>
      </c>
      <c r="C17" s="19"/>
      <c r="D17" s="1" t="s">
        <v>0</v>
      </c>
      <c r="E17" s="5"/>
      <c r="F17" s="1"/>
      <c r="G17" s="5"/>
    </row>
    <row r="18" spans="1:7" ht="12.75">
      <c r="A18" t="s">
        <v>57</v>
      </c>
      <c r="B18" s="19" t="s">
        <v>78</v>
      </c>
      <c r="C18" s="19"/>
      <c r="D18" s="1" t="s">
        <v>0</v>
      </c>
      <c r="E18" s="5"/>
      <c r="F18" s="1"/>
      <c r="G18" s="5"/>
    </row>
    <row r="19" spans="2:7" ht="12.75">
      <c r="B19" s="10"/>
      <c r="C19" s="10"/>
      <c r="D19" s="1"/>
      <c r="E19" s="5"/>
      <c r="F19" s="1"/>
      <c r="G19" s="5"/>
    </row>
    <row r="20" spans="1:7" ht="12.75">
      <c r="A20" s="2" t="s">
        <v>64</v>
      </c>
      <c r="B20" s="10"/>
      <c r="C20" s="10"/>
      <c r="D20" s="1"/>
      <c r="E20" s="5"/>
      <c r="F20" s="1"/>
      <c r="G20" s="5"/>
    </row>
    <row r="21" spans="1:7" ht="12.75">
      <c r="A21" t="s">
        <v>183</v>
      </c>
      <c r="C21" s="10"/>
      <c r="D21" s="1"/>
      <c r="E21" s="5"/>
      <c r="F21" s="1"/>
      <c r="G21" s="5"/>
    </row>
    <row r="22" spans="1:7" ht="12.75">
      <c r="A22" t="s">
        <v>184</v>
      </c>
      <c r="D22" s="1"/>
      <c r="G22" s="5"/>
    </row>
    <row r="23" spans="2:7" ht="12.75">
      <c r="B23" s="2"/>
      <c r="C23" s="6" t="s">
        <v>82</v>
      </c>
      <c r="G23" s="5"/>
    </row>
    <row r="24" spans="1:7" ht="12.75">
      <c r="A24" s="2" t="s">
        <v>5</v>
      </c>
      <c r="B24" s="4">
        <v>5197792</v>
      </c>
      <c r="C24" s="4"/>
      <c r="G24" s="5"/>
    </row>
    <row r="25" spans="1:7" ht="12.75">
      <c r="A25" s="2" t="s">
        <v>9</v>
      </c>
      <c r="B25" s="4">
        <v>1921702</v>
      </c>
      <c r="C25" s="3">
        <f>B25/B24*100</f>
        <v>36.9715063627017</v>
      </c>
      <c r="G25" s="5"/>
    </row>
    <row r="26" spans="1:3" ht="12.75">
      <c r="A26" s="2" t="s">
        <v>14</v>
      </c>
      <c r="B26" s="16">
        <v>1803171</v>
      </c>
      <c r="C26" s="3">
        <f>B26/B25*100</f>
        <v>93.83197811107028</v>
      </c>
    </row>
    <row r="27" spans="1:3" ht="12.75">
      <c r="A27" s="2" t="s">
        <v>15</v>
      </c>
      <c r="B27" s="4">
        <v>118531</v>
      </c>
      <c r="C27" s="3">
        <f>B27/B25*100</f>
        <v>6.168021888929709</v>
      </c>
    </row>
    <row r="28" spans="1:5" ht="12.75">
      <c r="A28" s="25" t="s">
        <v>6</v>
      </c>
      <c r="B28" s="25"/>
      <c r="C28" s="25"/>
      <c r="D28" s="25"/>
      <c r="E28" s="25"/>
    </row>
    <row r="30" spans="1:6" ht="12.75">
      <c r="A30" s="21" t="s">
        <v>61</v>
      </c>
      <c r="B30" s="21"/>
      <c r="C30" s="21"/>
      <c r="D30" s="21"/>
      <c r="E30" s="21"/>
      <c r="F30" s="21"/>
    </row>
    <row r="32" spans="1:5" ht="12.75">
      <c r="A32" s="2" t="s">
        <v>8</v>
      </c>
      <c r="B32" s="2" t="s">
        <v>11</v>
      </c>
      <c r="C32" s="2" t="s">
        <v>18</v>
      </c>
      <c r="E32" s="2"/>
    </row>
    <row r="33" spans="1:5" ht="12.75">
      <c r="A33" t="s">
        <v>0</v>
      </c>
      <c r="B33" s="1">
        <v>533696</v>
      </c>
      <c r="C33" s="3">
        <f>B33/B59*100</f>
        <v>28.49165530444178</v>
      </c>
      <c r="E33" s="2"/>
    </row>
    <row r="34" spans="1:5" ht="12.75">
      <c r="A34" t="s">
        <v>1</v>
      </c>
      <c r="B34" s="1">
        <v>468247</v>
      </c>
      <c r="C34" s="3">
        <f>B34/B59*100</f>
        <v>24.997624342957327</v>
      </c>
      <c r="E34" s="2"/>
    </row>
    <row r="35" spans="1:5" ht="12.75">
      <c r="A35" t="s">
        <v>2</v>
      </c>
      <c r="B35" s="1">
        <v>316218</v>
      </c>
      <c r="C35" s="3">
        <f>B35/B59*100</f>
        <v>16.881472330802502</v>
      </c>
      <c r="E35" s="2"/>
    </row>
    <row r="36" spans="1:5" ht="12.75">
      <c r="A36" t="s">
        <v>3</v>
      </c>
      <c r="B36" s="1">
        <v>160445</v>
      </c>
      <c r="C36" s="3">
        <f>B36/B59*100</f>
        <v>8.565444813753826</v>
      </c>
      <c r="E36" s="2"/>
    </row>
    <row r="37" spans="1:5" ht="12.75">
      <c r="A37" t="s">
        <v>67</v>
      </c>
      <c r="B37" s="1">
        <v>156780</v>
      </c>
      <c r="C37" s="3">
        <f>B37/B59*100</f>
        <v>8.369786767430115</v>
      </c>
      <c r="E37" s="2"/>
    </row>
    <row r="38" spans="1:5" ht="12.75">
      <c r="A38" t="s">
        <v>4</v>
      </c>
      <c r="B38" s="1">
        <v>90365</v>
      </c>
      <c r="C38" s="3">
        <f>B38/B59*100</f>
        <v>4.824185363176568</v>
      </c>
      <c r="E38" s="2"/>
    </row>
    <row r="39" spans="1:5" ht="12.75">
      <c r="A39" t="s">
        <v>17</v>
      </c>
      <c r="B39" s="1">
        <v>87533</v>
      </c>
      <c r="C39" s="3">
        <f>B39/B59*100</f>
        <v>4.672997481269679</v>
      </c>
      <c r="E39" s="2"/>
    </row>
    <row r="40" spans="1:5" ht="12.75">
      <c r="A40" t="s">
        <v>65</v>
      </c>
      <c r="B40" s="1">
        <v>54914</v>
      </c>
      <c r="C40" s="3">
        <f>B40/B59*100</f>
        <v>2.931614176212893</v>
      </c>
      <c r="E40" s="2"/>
    </row>
    <row r="41" spans="1:5" ht="12.75">
      <c r="A41" t="s">
        <v>79</v>
      </c>
      <c r="B41" s="1">
        <v>4968</v>
      </c>
      <c r="C41" s="3">
        <f>B41/B59*100</f>
        <v>0.2652194199553056</v>
      </c>
      <c r="E41" s="2"/>
    </row>
    <row r="42" spans="2:3" ht="12.75">
      <c r="B42" s="1"/>
      <c r="C42" s="3"/>
    </row>
    <row r="43" spans="1:8" ht="38.25">
      <c r="A43" s="13" t="s">
        <v>63</v>
      </c>
      <c r="B43" s="12" t="s">
        <v>0</v>
      </c>
      <c r="C43" s="12" t="s">
        <v>1</v>
      </c>
      <c r="D43" s="12" t="s">
        <v>2</v>
      </c>
      <c r="E43" s="12" t="s">
        <v>3</v>
      </c>
      <c r="F43" s="12" t="s">
        <v>67</v>
      </c>
      <c r="G43" s="12" t="s">
        <v>62</v>
      </c>
      <c r="H43" s="12" t="s">
        <v>58</v>
      </c>
    </row>
    <row r="44" spans="1:8" ht="12.75">
      <c r="A44">
        <v>1</v>
      </c>
      <c r="B44" s="5">
        <f>B33/(9+1)</f>
        <v>53369.6</v>
      </c>
      <c r="C44" s="5">
        <f>B34/(5+1)</f>
        <v>78041.16666666667</v>
      </c>
      <c r="D44" s="14">
        <f>B35/(0+1)</f>
        <v>316218</v>
      </c>
      <c r="E44" s="5">
        <f>B36/(0+1)</f>
        <v>160445</v>
      </c>
      <c r="F44" s="5">
        <f>B37/(0+1)</f>
        <v>156780</v>
      </c>
      <c r="G44" t="s">
        <v>2</v>
      </c>
      <c r="H44" s="5" t="s">
        <v>186</v>
      </c>
    </row>
    <row r="45" spans="1:8" ht="12.75">
      <c r="A45">
        <v>2</v>
      </c>
      <c r="B45" s="5">
        <f>B33/(9+1)</f>
        <v>53369.6</v>
      </c>
      <c r="C45" s="5">
        <f>B34/(5+1)</f>
        <v>78041.16666666667</v>
      </c>
      <c r="D45" s="15">
        <f>B35/(1+1)</f>
        <v>158109</v>
      </c>
      <c r="E45" s="14">
        <f>B36/(0+1)</f>
        <v>160445</v>
      </c>
      <c r="F45" s="5">
        <f>B37/(0+1)</f>
        <v>156780</v>
      </c>
      <c r="G45" t="s">
        <v>3</v>
      </c>
      <c r="H45" s="15" t="s">
        <v>187</v>
      </c>
    </row>
    <row r="46" spans="1:8" ht="12.75">
      <c r="A46">
        <v>3</v>
      </c>
      <c r="B46" s="5">
        <f>B33/(9+1)</f>
        <v>53369.6</v>
      </c>
      <c r="C46" s="5">
        <f>B34/(5+1)</f>
        <v>78041.16666666667</v>
      </c>
      <c r="D46" s="14">
        <f>B35/(1+1)</f>
        <v>158109</v>
      </c>
      <c r="E46" s="5">
        <f>B36/(1+1)</f>
        <v>80222.5</v>
      </c>
      <c r="F46" s="5">
        <f>B37/(0+1)</f>
        <v>156780</v>
      </c>
      <c r="G46" t="s">
        <v>2</v>
      </c>
      <c r="H46" s="15" t="s">
        <v>188</v>
      </c>
    </row>
    <row r="47" spans="1:8" ht="12.75">
      <c r="A47">
        <v>4</v>
      </c>
      <c r="B47" s="5">
        <f>B33/(9+1)</f>
        <v>53369.6</v>
      </c>
      <c r="C47" s="5">
        <f>B34/(5+1)</f>
        <v>78041.16666666667</v>
      </c>
      <c r="D47" s="15">
        <f>B35/(2+1)</f>
        <v>105406</v>
      </c>
      <c r="E47" s="5">
        <f>B36/(1+1)</f>
        <v>80222.5</v>
      </c>
      <c r="F47" s="14">
        <f>B37/(0+1)</f>
        <v>156780</v>
      </c>
      <c r="G47" t="s">
        <v>67</v>
      </c>
      <c r="H47" s="15" t="s">
        <v>182</v>
      </c>
    </row>
    <row r="48" spans="1:8" ht="12.75">
      <c r="A48">
        <v>5</v>
      </c>
      <c r="B48" s="5">
        <f>B33/(9+1)</f>
        <v>53369.6</v>
      </c>
      <c r="C48" s="5">
        <f>B34/(5+1)</f>
        <v>78041.16666666667</v>
      </c>
      <c r="D48" s="14">
        <f>B35/(2+1)</f>
        <v>105406</v>
      </c>
      <c r="E48" s="5">
        <f>B36/(1+1)</f>
        <v>80222.5</v>
      </c>
      <c r="F48" s="5">
        <f>B37/(1+1)</f>
        <v>78390</v>
      </c>
      <c r="G48" t="s">
        <v>2</v>
      </c>
      <c r="H48" s="15" t="s">
        <v>189</v>
      </c>
    </row>
    <row r="49" spans="1:8" ht="12.75">
      <c r="A49">
        <v>6</v>
      </c>
      <c r="B49" s="5">
        <f>B33/(9+1)</f>
        <v>53369.6</v>
      </c>
      <c r="C49" s="5">
        <f>B34/(5+1)</f>
        <v>78041.16666666667</v>
      </c>
      <c r="D49" s="15">
        <f>B35/(3+1)</f>
        <v>79054.5</v>
      </c>
      <c r="E49" s="14">
        <f>B36/(1+1)</f>
        <v>80222.5</v>
      </c>
      <c r="F49" s="5">
        <f>B37/(1+1)</f>
        <v>78390</v>
      </c>
      <c r="G49" t="s">
        <v>3</v>
      </c>
      <c r="H49" s="15" t="s">
        <v>190</v>
      </c>
    </row>
    <row r="50" spans="1:8" ht="12.75">
      <c r="A50">
        <v>7</v>
      </c>
      <c r="B50" s="5">
        <f>B33/(9+1)</f>
        <v>53369.6</v>
      </c>
      <c r="C50" s="5">
        <f>B34/(5+1)</f>
        <v>78041.16666666667</v>
      </c>
      <c r="D50" s="14">
        <f>B35/(3+1)</f>
        <v>79054.5</v>
      </c>
      <c r="E50" s="5">
        <f>B36/(2+1)</f>
        <v>53481.666666666664</v>
      </c>
      <c r="F50" s="5">
        <f>B37/(1+1)</f>
        <v>78390</v>
      </c>
      <c r="G50" t="s">
        <v>2</v>
      </c>
      <c r="H50" s="15" t="s">
        <v>191</v>
      </c>
    </row>
    <row r="51" spans="1:8" ht="12.75">
      <c r="A51">
        <v>8</v>
      </c>
      <c r="B51" s="5">
        <f>B33/(9+1)</f>
        <v>53369.6</v>
      </c>
      <c r="C51" s="5">
        <f>B34/(5+1)</f>
        <v>78041.16666666667</v>
      </c>
      <c r="D51" s="15">
        <f>B35/(4+1)</f>
        <v>63243.6</v>
      </c>
      <c r="E51" s="5">
        <f>B36/(2+1)</f>
        <v>53481.666666666664</v>
      </c>
      <c r="F51" s="14">
        <f>B37/(1+1)</f>
        <v>78390</v>
      </c>
      <c r="G51" t="s">
        <v>67</v>
      </c>
      <c r="H51" s="5" t="s">
        <v>192</v>
      </c>
    </row>
    <row r="52" spans="1:8" ht="12.75">
      <c r="A52">
        <v>9</v>
      </c>
      <c r="B52" s="5">
        <f>B33/(9+1)</f>
        <v>53369.6</v>
      </c>
      <c r="C52" s="14">
        <f>B34/(5+1)</f>
        <v>78041.16666666667</v>
      </c>
      <c r="D52" s="15">
        <f>B35/(4+1)</f>
        <v>63243.6</v>
      </c>
      <c r="E52" s="5">
        <f>B36/(2+1)</f>
        <v>53481.666666666664</v>
      </c>
      <c r="F52" s="5">
        <f>B37/(2+1)</f>
        <v>52260</v>
      </c>
      <c r="G52" t="s">
        <v>1</v>
      </c>
      <c r="H52" s="5" t="s">
        <v>193</v>
      </c>
    </row>
    <row r="53" spans="1:8" ht="12.75">
      <c r="A53">
        <v>10</v>
      </c>
      <c r="B53" s="5">
        <f>B33/(9+1)</f>
        <v>53369.6</v>
      </c>
      <c r="C53" s="14">
        <f>B34/(6+1)</f>
        <v>66892.42857142857</v>
      </c>
      <c r="D53" s="15">
        <f>B35/(4+1)</f>
        <v>63243.6</v>
      </c>
      <c r="E53" s="5">
        <f>B36/(2+1)</f>
        <v>53481.666666666664</v>
      </c>
      <c r="F53" s="5">
        <f>B37/(2+1)</f>
        <v>52260</v>
      </c>
      <c r="G53" t="s">
        <v>1</v>
      </c>
      <c r="H53" s="5" t="s">
        <v>194</v>
      </c>
    </row>
    <row r="54" spans="1:8" ht="12.75">
      <c r="A54">
        <v>11</v>
      </c>
      <c r="B54" s="5">
        <f>B33/(9+1)</f>
        <v>53369.6</v>
      </c>
      <c r="C54" s="5">
        <f>B34/(7+1)</f>
        <v>58530.875</v>
      </c>
      <c r="D54" s="14">
        <f>B35/(4+1)</f>
        <v>63243.6</v>
      </c>
      <c r="E54" s="5">
        <f>B36/(2+1)</f>
        <v>53481.666666666664</v>
      </c>
      <c r="F54" s="5">
        <f>B37/(2+1)</f>
        <v>52260</v>
      </c>
      <c r="G54" t="s">
        <v>2</v>
      </c>
      <c r="H54" s="5" t="s">
        <v>174</v>
      </c>
    </row>
    <row r="56" spans="2:3" ht="12.75">
      <c r="B56" s="4"/>
      <c r="C56" s="2" t="s">
        <v>82</v>
      </c>
    </row>
    <row r="57" spans="1:3" ht="12.75">
      <c r="A57" s="2" t="s">
        <v>5</v>
      </c>
      <c r="B57" s="4">
        <v>5197792</v>
      </c>
      <c r="C57" s="4"/>
    </row>
    <row r="58" spans="1:3" ht="12.75">
      <c r="A58" s="2" t="s">
        <v>9</v>
      </c>
      <c r="B58" s="4">
        <v>1921702</v>
      </c>
      <c r="C58" s="3">
        <f>B58/B57*100</f>
        <v>36.9715063627017</v>
      </c>
    </row>
    <row r="59" spans="1:3" ht="12.75">
      <c r="A59" s="2" t="s">
        <v>14</v>
      </c>
      <c r="B59" s="16">
        <f>B58-B60</f>
        <v>1873166</v>
      </c>
      <c r="C59" s="3">
        <f>B59/B58*100</f>
        <v>97.47432224142973</v>
      </c>
    </row>
    <row r="60" spans="1:3" ht="12.75">
      <c r="A60" s="2" t="s">
        <v>15</v>
      </c>
      <c r="B60" s="4">
        <v>48536</v>
      </c>
      <c r="C60" s="3">
        <f>B60/B58*100</f>
        <v>2.5256777585702674</v>
      </c>
    </row>
    <row r="61" spans="1:5" ht="12.75">
      <c r="A61" s="25" t="s">
        <v>6</v>
      </c>
      <c r="B61" s="25"/>
      <c r="C61" s="25"/>
      <c r="D61" s="25"/>
      <c r="E61" s="25"/>
    </row>
    <row r="62" spans="1:5" ht="12.75">
      <c r="A62" s="25"/>
      <c r="B62" s="25"/>
      <c r="C62" s="25"/>
      <c r="D62" s="25"/>
      <c r="E62" s="25"/>
    </row>
  </sheetData>
  <mergeCells count="22">
    <mergeCell ref="A62:E62"/>
    <mergeCell ref="B11:C11"/>
    <mergeCell ref="B13:C13"/>
    <mergeCell ref="B14:C14"/>
    <mergeCell ref="B15:C15"/>
    <mergeCell ref="B16:C16"/>
    <mergeCell ref="B17:C17"/>
    <mergeCell ref="B18:C18"/>
    <mergeCell ref="A61:E61"/>
    <mergeCell ref="A28:E28"/>
    <mergeCell ref="A1:F1"/>
    <mergeCell ref="A2:F2"/>
    <mergeCell ref="A3:F3"/>
    <mergeCell ref="B8:C8"/>
    <mergeCell ref="B4:C4"/>
    <mergeCell ref="B5:C5"/>
    <mergeCell ref="B6:C6"/>
    <mergeCell ref="B7:C7"/>
    <mergeCell ref="B9:C9"/>
    <mergeCell ref="B10:C10"/>
    <mergeCell ref="B12:C12"/>
    <mergeCell ref="A30:F30"/>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1"/>
  <sheetViews>
    <sheetView workbookViewId="0" topLeftCell="A1">
      <selection activeCell="F6" sqref="F6"/>
    </sheetView>
  </sheetViews>
  <sheetFormatPr defaultColWidth="9.140625" defaultRowHeight="12.75"/>
  <cols>
    <col min="1" max="1" width="27.57421875" style="0" customWidth="1"/>
    <col min="2" max="2" width="13.8515625" style="0" customWidth="1"/>
    <col min="3" max="3" width="14.7109375" style="0" customWidth="1"/>
    <col min="4" max="4" width="6.57421875" style="0" bestFit="1" customWidth="1"/>
    <col min="5" max="5" width="8.00390625" style="0" bestFit="1" customWidth="1"/>
    <col min="6" max="6" width="8.28125" style="0" bestFit="1" customWidth="1"/>
    <col min="7" max="7" width="12.8515625" style="0" bestFit="1" customWidth="1"/>
    <col min="8" max="8" width="10.8515625" style="0" bestFit="1" customWidth="1"/>
  </cols>
  <sheetData>
    <row r="1" spans="1:6" ht="19.5" customHeight="1">
      <c r="A1" s="22" t="s">
        <v>80</v>
      </c>
      <c r="B1" s="22"/>
      <c r="C1" s="22"/>
      <c r="D1" s="22"/>
      <c r="E1" s="22"/>
      <c r="F1" s="22"/>
    </row>
    <row r="2" spans="1:6" ht="12.75">
      <c r="A2" s="21" t="s">
        <v>31</v>
      </c>
      <c r="B2" s="21"/>
      <c r="C2" s="21"/>
      <c r="D2" s="21"/>
      <c r="E2" s="21"/>
      <c r="F2" s="21"/>
    </row>
    <row r="3" spans="1:6" ht="12.75">
      <c r="A3" s="23"/>
      <c r="B3" s="23"/>
      <c r="C3" s="23"/>
      <c r="D3" s="23"/>
      <c r="E3" s="23"/>
      <c r="F3" s="23"/>
    </row>
    <row r="4" spans="1:8" ht="12.75">
      <c r="A4" s="2" t="s">
        <v>7</v>
      </c>
      <c r="B4" s="24" t="s">
        <v>8</v>
      </c>
      <c r="C4" s="24"/>
      <c r="D4" s="2" t="s">
        <v>11</v>
      </c>
      <c r="E4" s="2" t="s">
        <v>12</v>
      </c>
      <c r="F4" s="2" t="s">
        <v>13</v>
      </c>
      <c r="G4" s="2"/>
      <c r="H4" s="2"/>
    </row>
    <row r="5" spans="1:9" ht="12.75">
      <c r="A5" t="s">
        <v>137</v>
      </c>
      <c r="B5" s="19" t="s">
        <v>0</v>
      </c>
      <c r="C5" s="19"/>
      <c r="D5" s="1">
        <v>44723</v>
      </c>
      <c r="E5" s="5">
        <f>D5/B19*100</f>
        <v>34.57598552730253</v>
      </c>
      <c r="F5" s="1">
        <f>D5-D6</f>
        <v>16706</v>
      </c>
      <c r="G5" s="5"/>
      <c r="H5" s="1"/>
      <c r="I5" s="1"/>
    </row>
    <row r="6" spans="1:8" ht="12.75">
      <c r="A6" t="s">
        <v>140</v>
      </c>
      <c r="B6" s="19" t="s">
        <v>1</v>
      </c>
      <c r="C6" s="19"/>
      <c r="D6" s="1">
        <v>28017</v>
      </c>
      <c r="E6" s="5">
        <f>D6/B19*100</f>
        <v>21.660340015616907</v>
      </c>
      <c r="F6" s="1"/>
      <c r="G6" s="5"/>
      <c r="H6" s="1"/>
    </row>
    <row r="7" spans="1:7" ht="12.75">
      <c r="A7" t="s">
        <v>147</v>
      </c>
      <c r="B7" s="19" t="s">
        <v>67</v>
      </c>
      <c r="C7" s="19"/>
      <c r="D7" s="1">
        <v>18297</v>
      </c>
      <c r="E7" s="5">
        <f>D7/B19*100</f>
        <v>14.145670174028002</v>
      </c>
      <c r="F7" s="1"/>
      <c r="G7" s="5"/>
    </row>
    <row r="8" spans="1:7" ht="12.75">
      <c r="A8" t="s">
        <v>141</v>
      </c>
      <c r="B8" s="19" t="s">
        <v>2</v>
      </c>
      <c r="C8" s="19"/>
      <c r="D8" s="1">
        <v>13646</v>
      </c>
      <c r="E8" s="5">
        <f>D8/B19*100</f>
        <v>10.549916117111337</v>
      </c>
      <c r="F8" s="1"/>
      <c r="G8" s="5"/>
    </row>
    <row r="9" spans="1:7" ht="12.75">
      <c r="A9" t="s">
        <v>143</v>
      </c>
      <c r="B9" s="19" t="s">
        <v>142</v>
      </c>
      <c r="C9" s="19"/>
      <c r="D9" s="1">
        <v>6925</v>
      </c>
      <c r="E9" s="5">
        <f>D9/B19*100</f>
        <v>5.353815705041478</v>
      </c>
      <c r="F9" s="1"/>
      <c r="G9" s="5"/>
    </row>
    <row r="10" spans="1:7" ht="12.75">
      <c r="A10" t="s">
        <v>138</v>
      </c>
      <c r="B10" s="19" t="s">
        <v>3</v>
      </c>
      <c r="C10" s="19"/>
      <c r="D10" s="1">
        <v>6009</v>
      </c>
      <c r="E10" s="5">
        <f>D10/B19*100</f>
        <v>4.6456431150316595</v>
      </c>
      <c r="F10" s="1"/>
      <c r="G10" s="5"/>
    </row>
    <row r="11" spans="1:7" ht="12.75">
      <c r="A11" t="s">
        <v>144</v>
      </c>
      <c r="B11" s="25" t="s">
        <v>17</v>
      </c>
      <c r="C11" s="25"/>
      <c r="D11" s="1">
        <v>5185</v>
      </c>
      <c r="E11" s="5">
        <f>D11/B19*100</f>
        <v>4.0085970296953155</v>
      </c>
      <c r="F11" s="1"/>
      <c r="G11" s="5"/>
    </row>
    <row r="12" spans="1:7" ht="12.75">
      <c r="A12" s="7" t="s">
        <v>136</v>
      </c>
      <c r="B12" s="19" t="s">
        <v>65</v>
      </c>
      <c r="C12" s="19"/>
      <c r="D12" s="8">
        <v>2917</v>
      </c>
      <c r="E12" s="5">
        <f>D12/B19*100</f>
        <v>2.2551740666579048</v>
      </c>
      <c r="F12" s="8"/>
      <c r="G12" s="9"/>
    </row>
    <row r="13" spans="1:5" ht="12.75">
      <c r="A13" t="s">
        <v>146</v>
      </c>
      <c r="B13" s="19" t="s">
        <v>145</v>
      </c>
      <c r="C13" s="19"/>
      <c r="D13" s="1">
        <v>2031</v>
      </c>
      <c r="E13" s="5">
        <f>D13/B19*100</f>
        <v>1.570194902085089</v>
      </c>
    </row>
    <row r="14" spans="1:7" ht="12.75">
      <c r="A14" t="s">
        <v>139</v>
      </c>
      <c r="B14" s="27" t="s">
        <v>116</v>
      </c>
      <c r="C14" s="27"/>
      <c r="D14" s="1">
        <v>1597</v>
      </c>
      <c r="E14" s="5">
        <f>D14/B19*100</f>
        <v>1.234663347429782</v>
      </c>
      <c r="F14" s="1"/>
      <c r="G14" s="5"/>
    </row>
    <row r="15" spans="2:5" ht="12.75">
      <c r="B15" s="10"/>
      <c r="C15" s="10"/>
      <c r="D15" s="1"/>
      <c r="E15" s="5"/>
    </row>
    <row r="16" spans="2:3" ht="12.75">
      <c r="B16" s="2"/>
      <c r="C16" s="6" t="s">
        <v>82</v>
      </c>
    </row>
    <row r="17" spans="1:3" ht="12.75">
      <c r="A17" s="2" t="s">
        <v>5</v>
      </c>
      <c r="B17" s="4">
        <v>350651</v>
      </c>
      <c r="C17" s="4"/>
    </row>
    <row r="18" spans="1:3" ht="12.75">
      <c r="A18" s="2" t="s">
        <v>9</v>
      </c>
      <c r="B18" s="4">
        <v>136618</v>
      </c>
      <c r="C18" s="3">
        <f>B18/B17*100</f>
        <v>38.96124636747079</v>
      </c>
    </row>
    <row r="19" spans="1:3" ht="12.75">
      <c r="A19" s="2" t="s">
        <v>14</v>
      </c>
      <c r="B19" s="4">
        <v>129347</v>
      </c>
      <c r="C19" s="3">
        <f>B19/B18*100</f>
        <v>94.67786089680715</v>
      </c>
    </row>
    <row r="20" spans="1:3" ht="12.75">
      <c r="A20" s="2" t="s">
        <v>15</v>
      </c>
      <c r="B20" s="16">
        <f>B18-B19</f>
        <v>7271</v>
      </c>
      <c r="C20" s="3">
        <f>B20/B18*100</f>
        <v>5.3221391031928444</v>
      </c>
    </row>
    <row r="21" spans="1:5" ht="12.75">
      <c r="A21" s="25" t="s">
        <v>6</v>
      </c>
      <c r="B21" s="25"/>
      <c r="C21" s="25"/>
      <c r="D21" s="25"/>
      <c r="E21" s="25"/>
    </row>
    <row r="23" spans="1:6" ht="12.75">
      <c r="A23" s="21" t="s">
        <v>32</v>
      </c>
      <c r="B23" s="21"/>
      <c r="C23" s="21"/>
      <c r="D23" s="21"/>
      <c r="E23" s="21"/>
      <c r="F23" s="21"/>
    </row>
    <row r="25" spans="1:3" ht="12.75">
      <c r="A25" s="2" t="s">
        <v>8</v>
      </c>
      <c r="B25" s="2" t="s">
        <v>11</v>
      </c>
      <c r="C25" s="2" t="s">
        <v>18</v>
      </c>
    </row>
    <row r="26" spans="1:3" ht="12.75">
      <c r="A26" t="s">
        <v>0</v>
      </c>
      <c r="B26" s="1">
        <v>44052</v>
      </c>
      <c r="C26" s="3">
        <f>B26/B39*100</f>
        <v>33.126785982854564</v>
      </c>
    </row>
    <row r="27" spans="1:3" ht="12.75">
      <c r="A27" t="s">
        <v>1</v>
      </c>
      <c r="B27" s="1">
        <v>28456</v>
      </c>
      <c r="C27" s="3">
        <f>B27/B39*100</f>
        <v>21.398706572416902</v>
      </c>
    </row>
    <row r="28" spans="1:3" ht="12.75">
      <c r="A28" t="s">
        <v>67</v>
      </c>
      <c r="B28" s="1">
        <v>18298</v>
      </c>
      <c r="C28" s="3">
        <f>B28/B39*100</f>
        <v>13.759963904346517</v>
      </c>
    </row>
    <row r="29" spans="1:3" ht="12.75">
      <c r="A29" t="s">
        <v>2</v>
      </c>
      <c r="B29" s="1">
        <v>15069</v>
      </c>
      <c r="C29" s="3">
        <f>B29/B39*100</f>
        <v>11.331779214919537</v>
      </c>
    </row>
    <row r="30" spans="1:3" ht="12.75">
      <c r="A30" t="s">
        <v>4</v>
      </c>
      <c r="B30" s="1">
        <v>10928</v>
      </c>
      <c r="C30" s="3">
        <f>B30/B39*100</f>
        <v>8.217777109339751</v>
      </c>
    </row>
    <row r="31" spans="1:3" ht="12.75">
      <c r="A31" t="s">
        <v>3</v>
      </c>
      <c r="B31" s="1">
        <v>7260</v>
      </c>
      <c r="C31" s="3">
        <f>B31/B39*100</f>
        <v>5.459467589111144</v>
      </c>
    </row>
    <row r="32" spans="1:3" ht="12.75">
      <c r="A32" t="s">
        <v>17</v>
      </c>
      <c r="B32" s="1">
        <v>4925</v>
      </c>
      <c r="C32" s="3">
        <f>B32/B39*100</f>
        <v>3.7035644457813204</v>
      </c>
    </row>
    <row r="33" spans="1:3" ht="12.75">
      <c r="A33" t="s">
        <v>65</v>
      </c>
      <c r="B33" s="1">
        <v>3746</v>
      </c>
      <c r="C33" s="3">
        <f>B33/B39*100</f>
        <v>2.8169649571364115</v>
      </c>
    </row>
    <row r="34" spans="1:3" ht="12.75">
      <c r="A34" t="s">
        <v>83</v>
      </c>
      <c r="B34" s="1">
        <v>246</v>
      </c>
      <c r="C34" s="3">
        <f>B34/B39*100</f>
        <v>0.1849902240938487</v>
      </c>
    </row>
    <row r="36" spans="2:3" ht="12.75">
      <c r="B36" s="2"/>
      <c r="C36" s="2" t="s">
        <v>82</v>
      </c>
    </row>
    <row r="37" spans="1:3" ht="12.75">
      <c r="A37" s="2" t="s">
        <v>5</v>
      </c>
      <c r="B37" s="4">
        <v>350651</v>
      </c>
      <c r="C37" s="4"/>
    </row>
    <row r="38" spans="1:3" ht="12.75">
      <c r="A38" s="2" t="s">
        <v>9</v>
      </c>
      <c r="B38" s="4">
        <v>136618</v>
      </c>
      <c r="C38" s="3">
        <f>B38/B37*100</f>
        <v>38.96124636747079</v>
      </c>
    </row>
    <row r="39" spans="1:3" ht="12.75">
      <c r="A39" s="2" t="s">
        <v>14</v>
      </c>
      <c r="B39" s="4">
        <v>132980</v>
      </c>
      <c r="C39" s="3">
        <f>B39/B38*100</f>
        <v>97.33710052848087</v>
      </c>
    </row>
    <row r="40" spans="1:3" ht="12.75">
      <c r="A40" s="2" t="s">
        <v>15</v>
      </c>
      <c r="B40" s="16">
        <f>B38-B39</f>
        <v>3638</v>
      </c>
      <c r="C40" s="3">
        <f>B40/B38*100</f>
        <v>2.6628994715191263</v>
      </c>
    </row>
    <row r="41" spans="1:5" ht="12.75">
      <c r="A41" s="25" t="s">
        <v>6</v>
      </c>
      <c r="B41" s="25"/>
      <c r="C41" s="25"/>
      <c r="D41" s="25"/>
      <c r="E41" s="25"/>
    </row>
  </sheetData>
  <mergeCells count="17">
    <mergeCell ref="A1:F1"/>
    <mergeCell ref="A2:F2"/>
    <mergeCell ref="A3:F3"/>
    <mergeCell ref="B9:C9"/>
    <mergeCell ref="B4:C4"/>
    <mergeCell ref="B6:C6"/>
    <mergeCell ref="B5:C5"/>
    <mergeCell ref="B8:C8"/>
    <mergeCell ref="B7:C7"/>
    <mergeCell ref="A41:E41"/>
    <mergeCell ref="B10:C10"/>
    <mergeCell ref="B11:C11"/>
    <mergeCell ref="B14:C14"/>
    <mergeCell ref="A21:E21"/>
    <mergeCell ref="A23:F23"/>
    <mergeCell ref="B12:C12"/>
    <mergeCell ref="B13:C1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39"/>
  <sheetViews>
    <sheetView workbookViewId="0" topLeftCell="A1">
      <selection activeCell="F6" sqref="F6"/>
    </sheetView>
  </sheetViews>
  <sheetFormatPr defaultColWidth="9.140625" defaultRowHeight="12.75"/>
  <cols>
    <col min="1" max="1" width="27.57421875" style="0" customWidth="1"/>
    <col min="2" max="2" width="13.8515625" style="0" customWidth="1"/>
    <col min="3" max="3" width="14.7109375" style="0" customWidth="1"/>
    <col min="4" max="4" width="6.57421875" style="0" bestFit="1" customWidth="1"/>
    <col min="5" max="5" width="8.00390625" style="0" bestFit="1" customWidth="1"/>
    <col min="6" max="6" width="8.28125" style="0" bestFit="1" customWidth="1"/>
    <col min="7" max="7" width="12.8515625" style="0" bestFit="1" customWidth="1"/>
    <col min="8" max="8" width="10.8515625" style="0" bestFit="1" customWidth="1"/>
  </cols>
  <sheetData>
    <row r="1" spans="1:6" ht="19.5" customHeight="1">
      <c r="A1" s="22" t="s">
        <v>80</v>
      </c>
      <c r="B1" s="22"/>
      <c r="C1" s="22"/>
      <c r="D1" s="22"/>
      <c r="E1" s="22"/>
      <c r="F1" s="22"/>
    </row>
    <row r="2" spans="1:6" ht="12.75">
      <c r="A2" s="21" t="s">
        <v>33</v>
      </c>
      <c r="B2" s="21"/>
      <c r="C2" s="21"/>
      <c r="D2" s="21"/>
      <c r="E2" s="21"/>
      <c r="F2" s="21"/>
    </row>
    <row r="3" spans="1:6" ht="12.75">
      <c r="A3" s="23"/>
      <c r="B3" s="23"/>
      <c r="C3" s="23"/>
      <c r="D3" s="23"/>
      <c r="E3" s="23"/>
      <c r="F3" s="23"/>
    </row>
    <row r="4" spans="1:8" ht="12.75">
      <c r="A4" s="2" t="s">
        <v>7</v>
      </c>
      <c r="B4" s="24" t="s">
        <v>8</v>
      </c>
      <c r="C4" s="24"/>
      <c r="D4" s="2" t="s">
        <v>11</v>
      </c>
      <c r="E4" s="2" t="s">
        <v>12</v>
      </c>
      <c r="F4" s="2" t="s">
        <v>13</v>
      </c>
      <c r="G4" s="2"/>
      <c r="H4" s="2"/>
    </row>
    <row r="5" spans="1:8" ht="12.75">
      <c r="A5" t="s">
        <v>75</v>
      </c>
      <c r="B5" s="19" t="s">
        <v>1</v>
      </c>
      <c r="C5" s="19"/>
      <c r="D5" s="1">
        <v>36280</v>
      </c>
      <c r="E5" s="5">
        <f>D5/B17*100</f>
        <v>31.73076082108154</v>
      </c>
      <c r="F5" s="1">
        <f>D5-D6</f>
        <v>5475</v>
      </c>
      <c r="G5" s="5"/>
      <c r="H5" s="1"/>
    </row>
    <row r="6" spans="1:7" ht="12.75">
      <c r="A6" t="s">
        <v>152</v>
      </c>
      <c r="B6" s="19" t="s">
        <v>2</v>
      </c>
      <c r="C6" s="19"/>
      <c r="D6" s="1">
        <v>30805</v>
      </c>
      <c r="E6" s="5">
        <f>D6/B17*100</f>
        <v>26.94228464976342</v>
      </c>
      <c r="F6" s="1"/>
      <c r="G6" s="5"/>
    </row>
    <row r="7" spans="1:9" ht="12.75">
      <c r="A7" t="s">
        <v>149</v>
      </c>
      <c r="B7" s="19" t="s">
        <v>0</v>
      </c>
      <c r="C7" s="19"/>
      <c r="D7" s="1">
        <v>17380</v>
      </c>
      <c r="E7" s="5">
        <f>D7/B17*100</f>
        <v>15.200678695435425</v>
      </c>
      <c r="F7" s="1"/>
      <c r="G7" s="5"/>
      <c r="H7" s="1"/>
      <c r="I7" s="1"/>
    </row>
    <row r="8" spans="1:7" ht="12.75">
      <c r="A8" s="7" t="s">
        <v>150</v>
      </c>
      <c r="B8" s="19" t="s">
        <v>3</v>
      </c>
      <c r="C8" s="19"/>
      <c r="D8" s="8">
        <v>11901</v>
      </c>
      <c r="E8" s="5">
        <f>D8/B17*100</f>
        <v>10.4087040940378</v>
      </c>
      <c r="F8" s="8"/>
      <c r="G8" s="9"/>
    </row>
    <row r="9" spans="1:7" ht="12.75">
      <c r="A9" t="s">
        <v>154</v>
      </c>
      <c r="B9" s="19" t="s">
        <v>67</v>
      </c>
      <c r="C9" s="19"/>
      <c r="D9" s="1">
        <v>8777</v>
      </c>
      <c r="E9" s="5">
        <f>D9/B17*100</f>
        <v>7.676430201946877</v>
      </c>
      <c r="F9" s="1"/>
      <c r="G9" s="5"/>
    </row>
    <row r="10" spans="1:7" ht="12.75">
      <c r="A10" t="s">
        <v>153</v>
      </c>
      <c r="B10" s="25" t="s">
        <v>17</v>
      </c>
      <c r="C10" s="25"/>
      <c r="D10" s="1">
        <v>4930</v>
      </c>
      <c r="E10" s="5">
        <f>D10/B17*100</f>
        <v>4.311815072985997</v>
      </c>
      <c r="F10" s="1"/>
      <c r="G10" s="5"/>
    </row>
    <row r="11" spans="1:7" ht="12.75">
      <c r="A11" t="s">
        <v>148</v>
      </c>
      <c r="B11" s="19" t="s">
        <v>65</v>
      </c>
      <c r="C11" s="19"/>
      <c r="D11" s="1">
        <v>3656</v>
      </c>
      <c r="E11" s="5">
        <f>D11/B17*100</f>
        <v>3.197565092664667</v>
      </c>
      <c r="F11" s="1"/>
      <c r="G11" s="5"/>
    </row>
    <row r="12" spans="1:7" ht="12.75">
      <c r="A12" t="s">
        <v>151</v>
      </c>
      <c r="B12" s="27" t="s">
        <v>116</v>
      </c>
      <c r="C12" s="27"/>
      <c r="D12" s="1">
        <v>608</v>
      </c>
      <c r="E12" s="5">
        <f>D12/B17*100</f>
        <v>0.5317613720842771</v>
      </c>
      <c r="F12" s="1"/>
      <c r="G12" s="5"/>
    </row>
    <row r="13" ht="12.75">
      <c r="D13" s="1"/>
    </row>
    <row r="14" spans="2:3" ht="12.75">
      <c r="B14" s="2"/>
      <c r="C14" s="6" t="s">
        <v>82</v>
      </c>
    </row>
    <row r="15" spans="1:3" ht="12.75">
      <c r="A15" s="2" t="s">
        <v>5</v>
      </c>
      <c r="B15" s="4">
        <v>373294</v>
      </c>
      <c r="C15" s="4"/>
    </row>
    <row r="16" spans="1:3" ht="12.75">
      <c r="A16" s="2" t="s">
        <v>9</v>
      </c>
      <c r="B16" s="4">
        <v>124622</v>
      </c>
      <c r="C16" s="3">
        <f>B16/B15*100</f>
        <v>33.38441014321152</v>
      </c>
    </row>
    <row r="17" spans="1:3" ht="12.75">
      <c r="A17" s="2" t="s">
        <v>14</v>
      </c>
      <c r="B17" s="4">
        <v>114337</v>
      </c>
      <c r="C17" s="3">
        <f>B17/B16*100</f>
        <v>91.74704305820802</v>
      </c>
    </row>
    <row r="18" spans="1:3" ht="12.75">
      <c r="A18" s="2" t="s">
        <v>15</v>
      </c>
      <c r="B18" s="16">
        <f>B16-B17</f>
        <v>10285</v>
      </c>
      <c r="C18" s="3">
        <f>B18/B16*100</f>
        <v>8.252956941791979</v>
      </c>
    </row>
    <row r="19" spans="1:5" ht="12.75">
      <c r="A19" s="25" t="s">
        <v>6</v>
      </c>
      <c r="B19" s="25"/>
      <c r="C19" s="25"/>
      <c r="D19" s="25"/>
      <c r="E19" s="25"/>
    </row>
    <row r="21" spans="1:6" ht="12.75">
      <c r="A21" s="21" t="s">
        <v>34</v>
      </c>
      <c r="B21" s="21"/>
      <c r="C21" s="21"/>
      <c r="D21" s="21"/>
      <c r="E21" s="21"/>
      <c r="F21" s="21"/>
    </row>
    <row r="23" spans="1:3" ht="12.75">
      <c r="A23" s="2" t="s">
        <v>8</v>
      </c>
      <c r="B23" s="2" t="s">
        <v>11</v>
      </c>
      <c r="C23" s="2" t="s">
        <v>18</v>
      </c>
    </row>
    <row r="24" spans="1:3" ht="12.75">
      <c r="A24" t="s">
        <v>1</v>
      </c>
      <c r="B24" s="1">
        <v>38487</v>
      </c>
      <c r="C24" s="3">
        <f>B24/B37*100</f>
        <v>31.767793910079156</v>
      </c>
    </row>
    <row r="25" spans="1:3" ht="12.75">
      <c r="A25" t="s">
        <v>2</v>
      </c>
      <c r="B25" s="1">
        <v>29391</v>
      </c>
      <c r="C25" s="3">
        <f>B25/B37*100</f>
        <v>24.25980800818813</v>
      </c>
    </row>
    <row r="26" spans="1:3" ht="12.75">
      <c r="A26" t="s">
        <v>0</v>
      </c>
      <c r="B26" s="1">
        <v>18613</v>
      </c>
      <c r="C26" s="3">
        <f>B26/B37*100</f>
        <v>15.363472030771517</v>
      </c>
    </row>
    <row r="27" spans="1:3" ht="12.75">
      <c r="A27" t="s">
        <v>3</v>
      </c>
      <c r="B27" s="1">
        <v>15010</v>
      </c>
      <c r="C27" s="3">
        <f>B27/B37*100</f>
        <v>12.389497404066</v>
      </c>
    </row>
    <row r="28" spans="1:3" ht="12.75">
      <c r="A28" t="s">
        <v>67</v>
      </c>
      <c r="B28" s="1">
        <v>6478</v>
      </c>
      <c r="C28" s="3">
        <f>B28/B37*100</f>
        <v>5.34704624807059</v>
      </c>
    </row>
    <row r="29" spans="1:3" ht="12.75">
      <c r="A29" t="s">
        <v>17</v>
      </c>
      <c r="B29" s="1">
        <v>5092</v>
      </c>
      <c r="C29" s="3">
        <f>B29/B37*100</f>
        <v>4.203019372518592</v>
      </c>
    </row>
    <row r="30" spans="1:3" ht="12.75">
      <c r="A30" t="s">
        <v>65</v>
      </c>
      <c r="B30" s="1">
        <v>4382</v>
      </c>
      <c r="C30" s="3">
        <f>B30/B37*100</f>
        <v>3.6169738590684357</v>
      </c>
    </row>
    <row r="31" spans="1:3" ht="12.75">
      <c r="A31" t="s">
        <v>4</v>
      </c>
      <c r="B31" s="1">
        <v>3491</v>
      </c>
      <c r="C31" s="3">
        <f>B31/B37*100</f>
        <v>2.881528010499294</v>
      </c>
    </row>
    <row r="32" spans="1:3" ht="12.75">
      <c r="A32" t="s">
        <v>83</v>
      </c>
      <c r="B32" s="1">
        <v>207</v>
      </c>
      <c r="C32" s="3">
        <f>B32/B37*100</f>
        <v>0.17086115673828528</v>
      </c>
    </row>
    <row r="33" spans="2:3" ht="12.75">
      <c r="B33" s="1"/>
      <c r="C33" s="3"/>
    </row>
    <row r="34" spans="2:3" ht="12.75">
      <c r="B34" s="2"/>
      <c r="C34" s="2" t="s">
        <v>82</v>
      </c>
    </row>
    <row r="35" spans="1:3" ht="12.75">
      <c r="A35" s="2" t="s">
        <v>5</v>
      </c>
      <c r="B35" s="4">
        <v>373294</v>
      </c>
      <c r="C35" s="4"/>
    </row>
    <row r="36" spans="1:3" ht="12.75">
      <c r="A36" s="2" t="s">
        <v>9</v>
      </c>
      <c r="B36" s="4">
        <v>124622</v>
      </c>
      <c r="C36" s="3">
        <f>B36/B35*100</f>
        <v>33.38441014321152</v>
      </c>
    </row>
    <row r="37" spans="1:3" ht="12.75">
      <c r="A37" s="2" t="s">
        <v>14</v>
      </c>
      <c r="B37" s="4">
        <v>121151</v>
      </c>
      <c r="C37" s="3">
        <f>B37/B36*100</f>
        <v>97.21477748712105</v>
      </c>
    </row>
    <row r="38" spans="1:3" ht="12.75">
      <c r="A38" s="2" t="s">
        <v>15</v>
      </c>
      <c r="B38" s="16">
        <f>B36-B37</f>
        <v>3471</v>
      </c>
      <c r="C38" s="3">
        <f>B38/B36*100</f>
        <v>2.785222512878946</v>
      </c>
    </row>
    <row r="39" spans="1:5" ht="12.75">
      <c r="A39" s="25" t="s">
        <v>6</v>
      </c>
      <c r="B39" s="25"/>
      <c r="C39" s="25"/>
      <c r="D39" s="25"/>
      <c r="E39" s="25"/>
    </row>
  </sheetData>
  <mergeCells count="15">
    <mergeCell ref="A1:F1"/>
    <mergeCell ref="A2:F2"/>
    <mergeCell ref="A3:F3"/>
    <mergeCell ref="A39:E39"/>
    <mergeCell ref="B12:C12"/>
    <mergeCell ref="A21:F21"/>
    <mergeCell ref="B11:C11"/>
    <mergeCell ref="B10:C10"/>
    <mergeCell ref="A19:E19"/>
    <mergeCell ref="B4:C4"/>
    <mergeCell ref="B9:C9"/>
    <mergeCell ref="B5:C5"/>
    <mergeCell ref="B7:C7"/>
    <mergeCell ref="B8:C8"/>
    <mergeCell ref="B6:C6"/>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39"/>
  <sheetViews>
    <sheetView workbookViewId="0" topLeftCell="A1">
      <selection activeCell="F6" sqref="F6"/>
    </sheetView>
  </sheetViews>
  <sheetFormatPr defaultColWidth="9.140625" defaultRowHeight="12.75"/>
  <cols>
    <col min="1" max="1" width="27.57421875" style="0" customWidth="1"/>
    <col min="2" max="2" width="13.8515625" style="0" customWidth="1"/>
    <col min="3" max="3" width="14.7109375" style="0" customWidth="1"/>
    <col min="4" max="4" width="7.57421875" style="0" bestFit="1" customWidth="1"/>
    <col min="5" max="5" width="8.00390625" style="0" bestFit="1" customWidth="1"/>
    <col min="6" max="6" width="8.28125" style="0" bestFit="1" customWidth="1"/>
    <col min="7" max="7" width="12.8515625" style="0" bestFit="1" customWidth="1"/>
    <col min="8" max="8" width="10.8515625" style="0" bestFit="1" customWidth="1"/>
  </cols>
  <sheetData>
    <row r="1" spans="1:6" ht="19.5" customHeight="1">
      <c r="A1" s="22" t="s">
        <v>80</v>
      </c>
      <c r="B1" s="22"/>
      <c r="C1" s="22"/>
      <c r="D1" s="22"/>
      <c r="E1" s="22"/>
      <c r="F1" s="22"/>
    </row>
    <row r="2" spans="1:6" ht="12.75">
      <c r="A2" s="21" t="s">
        <v>35</v>
      </c>
      <c r="B2" s="21"/>
      <c r="C2" s="21"/>
      <c r="D2" s="21"/>
      <c r="E2" s="21"/>
      <c r="F2" s="21"/>
    </row>
    <row r="3" spans="1:6" ht="12.75">
      <c r="A3" s="23"/>
      <c r="B3" s="23"/>
      <c r="C3" s="23"/>
      <c r="D3" s="23"/>
      <c r="E3" s="23"/>
      <c r="F3" s="23"/>
    </row>
    <row r="4" spans="1:8" ht="12.75">
      <c r="A4" s="2" t="s">
        <v>7</v>
      </c>
      <c r="B4" s="24" t="s">
        <v>8</v>
      </c>
      <c r="C4" s="24"/>
      <c r="D4" s="2" t="s">
        <v>11</v>
      </c>
      <c r="E4" s="2" t="s">
        <v>12</v>
      </c>
      <c r="F4" s="2" t="s">
        <v>13</v>
      </c>
      <c r="G4" s="2"/>
      <c r="H4" s="2"/>
    </row>
    <row r="5" spans="1:9" ht="12.75">
      <c r="A5" t="s">
        <v>76</v>
      </c>
      <c r="B5" s="19" t="s">
        <v>0</v>
      </c>
      <c r="C5" s="19"/>
      <c r="D5" s="1">
        <v>48295</v>
      </c>
      <c r="E5" s="5">
        <f>D5/B17*100</f>
        <v>38.82890198506178</v>
      </c>
      <c r="F5" s="1">
        <f>D5-D6</f>
        <v>16948</v>
      </c>
      <c r="G5" s="5"/>
      <c r="H5" s="1"/>
      <c r="I5" s="1"/>
    </row>
    <row r="6" spans="1:8" ht="12.75">
      <c r="A6" t="s">
        <v>158</v>
      </c>
      <c r="B6" s="19" t="s">
        <v>1</v>
      </c>
      <c r="C6" s="19"/>
      <c r="D6" s="1">
        <v>31347</v>
      </c>
      <c r="E6" s="5">
        <f>D6/B17*100</f>
        <v>25.202807547897958</v>
      </c>
      <c r="F6" s="1"/>
      <c r="G6" s="5"/>
      <c r="H6" s="1"/>
    </row>
    <row r="7" spans="1:7" ht="12.75">
      <c r="A7" t="s">
        <v>159</v>
      </c>
      <c r="B7" s="19" t="s">
        <v>2</v>
      </c>
      <c r="C7" s="19"/>
      <c r="D7" s="1">
        <v>17864</v>
      </c>
      <c r="E7" s="5">
        <f>D7/B17*100</f>
        <v>14.362553164119346</v>
      </c>
      <c r="F7" s="1"/>
      <c r="G7" s="5"/>
    </row>
    <row r="8" spans="1:7" ht="12.75">
      <c r="A8" t="s">
        <v>156</v>
      </c>
      <c r="B8" s="19" t="s">
        <v>3</v>
      </c>
      <c r="C8" s="19"/>
      <c r="D8" s="1">
        <v>10163</v>
      </c>
      <c r="E8" s="5">
        <f>D8/B17*100</f>
        <v>8.17099349568657</v>
      </c>
      <c r="F8" s="1"/>
      <c r="G8" s="5"/>
    </row>
    <row r="9" spans="1:7" ht="12.75">
      <c r="A9" t="s">
        <v>161</v>
      </c>
      <c r="B9" s="19" t="s">
        <v>67</v>
      </c>
      <c r="C9" s="19"/>
      <c r="D9" s="1">
        <v>8327</v>
      </c>
      <c r="E9" s="5">
        <f>D9/B17*100</f>
        <v>6.694860064801936</v>
      </c>
      <c r="F9" s="1"/>
      <c r="G9" s="5"/>
    </row>
    <row r="10" spans="1:7" ht="12.75">
      <c r="A10" s="7" t="s">
        <v>160</v>
      </c>
      <c r="B10" s="25" t="s">
        <v>17</v>
      </c>
      <c r="C10" s="25"/>
      <c r="D10" s="8">
        <v>4291</v>
      </c>
      <c r="E10" s="5">
        <f>D10/B17*100</f>
        <v>3.4499392984346233</v>
      </c>
      <c r="F10" s="8"/>
      <c r="G10" s="9"/>
    </row>
    <row r="11" spans="1:7" ht="12.75">
      <c r="A11" t="s">
        <v>155</v>
      </c>
      <c r="B11" s="19" t="s">
        <v>65</v>
      </c>
      <c r="C11" s="19"/>
      <c r="D11" s="1">
        <v>2782</v>
      </c>
      <c r="E11" s="5">
        <f>D11/B17*100</f>
        <v>2.2367119851421866</v>
      </c>
      <c r="F11" s="1"/>
      <c r="G11" s="5"/>
    </row>
    <row r="12" spans="1:7" ht="12.75">
      <c r="A12" t="s">
        <v>157</v>
      </c>
      <c r="B12" s="27" t="s">
        <v>116</v>
      </c>
      <c r="C12" s="27"/>
      <c r="D12" s="1">
        <v>1240</v>
      </c>
      <c r="E12" s="5">
        <f>D12/B17*100</f>
        <v>0.9969528618175094</v>
      </c>
      <c r="F12" s="1"/>
      <c r="G12" s="5"/>
    </row>
    <row r="13" ht="12.75">
      <c r="D13" s="1"/>
    </row>
    <row r="14" spans="2:3" ht="12.75">
      <c r="B14" s="2"/>
      <c r="C14" s="6" t="s">
        <v>82</v>
      </c>
    </row>
    <row r="15" spans="1:3" ht="12.75">
      <c r="A15" s="2" t="s">
        <v>5</v>
      </c>
      <c r="B15" s="4">
        <v>340792</v>
      </c>
      <c r="C15" s="4"/>
    </row>
    <row r="16" spans="1:3" ht="12.75">
      <c r="A16" s="2" t="s">
        <v>9</v>
      </c>
      <c r="B16" s="4">
        <v>131372</v>
      </c>
      <c r="C16" s="3">
        <f>B16/B15*100</f>
        <v>38.54902697246414</v>
      </c>
    </row>
    <row r="17" spans="1:3" ht="12.75">
      <c r="A17" s="2" t="s">
        <v>14</v>
      </c>
      <c r="B17" s="4">
        <v>124379</v>
      </c>
      <c r="C17" s="3">
        <f>B17/B16*100</f>
        <v>94.67694790366288</v>
      </c>
    </row>
    <row r="18" spans="1:3" ht="12.75">
      <c r="A18" s="2" t="s">
        <v>15</v>
      </c>
      <c r="B18" s="16">
        <f>B16-B17</f>
        <v>6993</v>
      </c>
      <c r="C18" s="3">
        <f>B18/B16*100</f>
        <v>5.323052096337119</v>
      </c>
    </row>
    <row r="19" spans="1:5" ht="12.75">
      <c r="A19" s="25" t="s">
        <v>6</v>
      </c>
      <c r="B19" s="25"/>
      <c r="C19" s="25"/>
      <c r="D19" s="25"/>
      <c r="E19" s="25"/>
    </row>
    <row r="21" spans="1:6" ht="12.75">
      <c r="A21" s="21" t="s">
        <v>36</v>
      </c>
      <c r="B21" s="21"/>
      <c r="C21" s="21"/>
      <c r="D21" s="21"/>
      <c r="E21" s="21"/>
      <c r="F21" s="21"/>
    </row>
    <row r="23" spans="1:3" ht="12.75">
      <c r="A23" s="2" t="s">
        <v>8</v>
      </c>
      <c r="B23" s="2" t="s">
        <v>11</v>
      </c>
      <c r="C23" s="2" t="s">
        <v>18</v>
      </c>
    </row>
    <row r="24" spans="1:3" ht="12.75">
      <c r="A24" t="s">
        <v>0</v>
      </c>
      <c r="B24" s="1">
        <v>42984</v>
      </c>
      <c r="C24" s="3">
        <f>B24/B37*100</f>
        <v>33.51892574743835</v>
      </c>
    </row>
    <row r="25" spans="1:3" ht="12.75">
      <c r="A25" t="s">
        <v>1</v>
      </c>
      <c r="B25" s="1">
        <v>33428</v>
      </c>
      <c r="C25" s="3">
        <f>B25/B37*100</f>
        <v>26.067156381103885</v>
      </c>
    </row>
    <row r="26" spans="1:3" ht="12.75">
      <c r="A26" t="s">
        <v>2</v>
      </c>
      <c r="B26" s="1">
        <v>18760</v>
      </c>
      <c r="C26" s="3">
        <f>B26/B37*100</f>
        <v>14.629049111807731</v>
      </c>
    </row>
    <row r="27" spans="1:3" ht="12.75">
      <c r="A27" t="s">
        <v>3</v>
      </c>
      <c r="B27" s="1">
        <v>12619</v>
      </c>
      <c r="C27" s="3">
        <f>B27/B37*100</f>
        <v>9.840296947862567</v>
      </c>
    </row>
    <row r="28" spans="1:3" ht="12.75">
      <c r="A28" t="s">
        <v>67</v>
      </c>
      <c r="B28" s="1">
        <v>7785</v>
      </c>
      <c r="C28" s="3">
        <f>B28/B37*100</f>
        <v>6.070743461376503</v>
      </c>
    </row>
    <row r="29" spans="1:3" ht="12.75">
      <c r="A29" t="s">
        <v>17</v>
      </c>
      <c r="B29" s="1">
        <v>4439</v>
      </c>
      <c r="C29" s="3">
        <f>B29/B37*100</f>
        <v>3.4615324630764674</v>
      </c>
    </row>
    <row r="30" spans="1:3" ht="12.75">
      <c r="A30" t="s">
        <v>4</v>
      </c>
      <c r="B30" s="1">
        <v>4200</v>
      </c>
      <c r="C30" s="3">
        <f>B30/B37*100</f>
        <v>3.275160248912179</v>
      </c>
    </row>
    <row r="31" spans="1:3" ht="12.75">
      <c r="A31" t="s">
        <v>65</v>
      </c>
      <c r="B31" s="1">
        <v>3795</v>
      </c>
      <c r="C31" s="3">
        <f>B31/B37*100</f>
        <v>2.959341224909933</v>
      </c>
    </row>
    <row r="32" spans="1:3" ht="12.75">
      <c r="A32" t="s">
        <v>83</v>
      </c>
      <c r="B32" s="1">
        <v>228</v>
      </c>
      <c r="C32" s="3">
        <f>B32/B37*100</f>
        <v>0.17779441351237543</v>
      </c>
    </row>
    <row r="33" spans="2:3" ht="12.75">
      <c r="B33" s="1"/>
      <c r="C33" s="3"/>
    </row>
    <row r="34" spans="2:3" ht="12.75">
      <c r="B34" s="2"/>
      <c r="C34" s="2" t="s">
        <v>82</v>
      </c>
    </row>
    <row r="35" spans="1:3" ht="12.75">
      <c r="A35" s="2" t="s">
        <v>5</v>
      </c>
      <c r="B35" s="1">
        <v>340792</v>
      </c>
      <c r="C35" s="4"/>
    </row>
    <row r="36" spans="1:3" ht="12.75">
      <c r="A36" s="2" t="s">
        <v>9</v>
      </c>
      <c r="B36" s="1">
        <v>131372</v>
      </c>
      <c r="C36" s="3">
        <f>B36/B35*100</f>
        <v>38.54902697246414</v>
      </c>
    </row>
    <row r="37" spans="1:3" ht="12.75">
      <c r="A37" s="2" t="s">
        <v>14</v>
      </c>
      <c r="B37" s="1">
        <v>128238</v>
      </c>
      <c r="C37" s="3">
        <f>B37/B36*100</f>
        <v>97.6144079408093</v>
      </c>
    </row>
    <row r="38" spans="1:3" ht="12.75">
      <c r="A38" s="2" t="s">
        <v>15</v>
      </c>
      <c r="B38" s="17">
        <f>B36-B37</f>
        <v>3134</v>
      </c>
      <c r="C38" s="3">
        <f>B38/B36*100</f>
        <v>2.385592059190695</v>
      </c>
    </row>
    <row r="39" spans="1:5" ht="12.75">
      <c r="A39" s="25" t="s">
        <v>6</v>
      </c>
      <c r="B39" s="25"/>
      <c r="C39" s="25"/>
      <c r="D39" s="25"/>
      <c r="E39" s="25"/>
    </row>
  </sheetData>
  <mergeCells count="15">
    <mergeCell ref="A39:E39"/>
    <mergeCell ref="A1:F1"/>
    <mergeCell ref="A2:F2"/>
    <mergeCell ref="A3:F3"/>
    <mergeCell ref="B4:C4"/>
    <mergeCell ref="B6:C6"/>
    <mergeCell ref="B5:C5"/>
    <mergeCell ref="B9:C9"/>
    <mergeCell ref="A19:E19"/>
    <mergeCell ref="A21:F21"/>
    <mergeCell ref="B7:C7"/>
    <mergeCell ref="B10:C10"/>
    <mergeCell ref="B8:C8"/>
    <mergeCell ref="B12:C12"/>
    <mergeCell ref="B11:C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39"/>
  <sheetViews>
    <sheetView workbookViewId="0" topLeftCell="A1">
      <selection activeCell="B15" sqref="B15"/>
    </sheetView>
  </sheetViews>
  <sheetFormatPr defaultColWidth="9.140625" defaultRowHeight="12.75"/>
  <cols>
    <col min="1" max="1" width="27.57421875" style="0" customWidth="1"/>
    <col min="2" max="2" width="13.8515625" style="0" customWidth="1"/>
    <col min="3" max="3" width="14.7109375" style="0" customWidth="1"/>
    <col min="4" max="4" width="6.57421875" style="0" bestFit="1" customWidth="1"/>
    <col min="5" max="5" width="8.00390625" style="0" bestFit="1" customWidth="1"/>
    <col min="6" max="6" width="8.28125" style="0" bestFit="1" customWidth="1"/>
    <col min="7" max="7" width="12.8515625" style="0" bestFit="1" customWidth="1"/>
    <col min="8" max="8" width="10.8515625" style="0" bestFit="1" customWidth="1"/>
  </cols>
  <sheetData>
    <row r="1" spans="1:9" ht="19.5" customHeight="1">
      <c r="A1" s="26" t="s">
        <v>80</v>
      </c>
      <c r="B1" s="26"/>
      <c r="C1" s="26"/>
      <c r="D1" s="26"/>
      <c r="E1" s="26"/>
      <c r="F1" s="26"/>
      <c r="G1" s="26"/>
      <c r="H1" s="26"/>
      <c r="I1" s="26"/>
    </row>
    <row r="2" spans="1:6" ht="12.75">
      <c r="A2" s="11" t="s">
        <v>37</v>
      </c>
      <c r="B2" s="11"/>
      <c r="C2" s="11"/>
      <c r="D2" s="11"/>
      <c r="E2" s="11"/>
      <c r="F2" s="11"/>
    </row>
    <row r="3" spans="1:6" ht="12.75">
      <c r="A3" s="23"/>
      <c r="B3" s="23"/>
      <c r="C3" s="23"/>
      <c r="D3" s="23"/>
      <c r="E3" s="23"/>
      <c r="F3" s="23"/>
    </row>
    <row r="4" spans="1:8" ht="12.75">
      <c r="A4" s="2" t="s">
        <v>7</v>
      </c>
      <c r="B4" s="24" t="s">
        <v>8</v>
      </c>
      <c r="C4" s="24"/>
      <c r="D4" s="2" t="s">
        <v>11</v>
      </c>
      <c r="E4" s="2" t="s">
        <v>12</v>
      </c>
      <c r="F4" s="2" t="s">
        <v>13</v>
      </c>
      <c r="G4" s="2"/>
      <c r="H4" s="2"/>
    </row>
    <row r="5" spans="1:8" ht="12.75">
      <c r="A5" t="s">
        <v>167</v>
      </c>
      <c r="B5" s="19" t="s">
        <v>1</v>
      </c>
      <c r="C5" s="19"/>
      <c r="D5" s="1">
        <v>37380</v>
      </c>
      <c r="E5" s="5">
        <f>D5/B17*100</f>
        <v>29.0521897952046</v>
      </c>
      <c r="F5" s="18">
        <f>D5-D6</f>
        <v>13338</v>
      </c>
      <c r="G5" s="2"/>
      <c r="H5" s="2"/>
    </row>
    <row r="6" spans="1:8" ht="12.75">
      <c r="A6" t="s">
        <v>168</v>
      </c>
      <c r="B6" s="19" t="s">
        <v>2</v>
      </c>
      <c r="C6" s="19"/>
      <c r="D6" s="1">
        <v>24042</v>
      </c>
      <c r="E6" s="5">
        <f>D6/B17*100</f>
        <v>18.685734271169316</v>
      </c>
      <c r="F6" s="2"/>
      <c r="G6" s="2"/>
      <c r="H6" s="2"/>
    </row>
    <row r="7" spans="1:9" ht="12.75">
      <c r="A7" t="s">
        <v>165</v>
      </c>
      <c r="B7" s="19" t="s">
        <v>0</v>
      </c>
      <c r="C7" s="19"/>
      <c r="D7" s="1">
        <v>23264</v>
      </c>
      <c r="E7" s="5">
        <f>D7/B17*100</f>
        <v>18.081063226207593</v>
      </c>
      <c r="F7" s="17"/>
      <c r="G7" s="5"/>
      <c r="H7" s="1"/>
      <c r="I7" s="1"/>
    </row>
    <row r="8" spans="1:8" ht="12.75">
      <c r="A8" t="s">
        <v>166</v>
      </c>
      <c r="B8" s="19" t="s">
        <v>3</v>
      </c>
      <c r="C8" s="19"/>
      <c r="D8" s="1">
        <v>16739</v>
      </c>
      <c r="E8" s="5">
        <f>D8/B17*100</f>
        <v>13.009754012357675</v>
      </c>
      <c r="F8" s="1"/>
      <c r="G8" s="5"/>
      <c r="H8" s="1"/>
    </row>
    <row r="9" spans="1:7" ht="12.75">
      <c r="A9" t="s">
        <v>170</v>
      </c>
      <c r="B9" s="19" t="s">
        <v>67</v>
      </c>
      <c r="C9" s="19"/>
      <c r="D9" s="1">
        <v>11459</v>
      </c>
      <c r="E9" s="5">
        <f>D9/B17*100</f>
        <v>8.90607391287452</v>
      </c>
      <c r="F9" s="1"/>
      <c r="G9" s="5"/>
    </row>
    <row r="10" spans="1:7" ht="12.75">
      <c r="A10" t="s">
        <v>169</v>
      </c>
      <c r="B10" s="25" t="s">
        <v>17</v>
      </c>
      <c r="C10" s="25"/>
      <c r="D10" s="1">
        <v>11184</v>
      </c>
      <c r="E10" s="5">
        <f>D10/B17*100</f>
        <v>8.692340574359772</v>
      </c>
      <c r="F10" s="1"/>
      <c r="G10" s="5"/>
    </row>
    <row r="11" spans="1:7" ht="12.75">
      <c r="A11" s="7" t="s">
        <v>162</v>
      </c>
      <c r="B11" s="19" t="s">
        <v>65</v>
      </c>
      <c r="C11" s="19"/>
      <c r="D11" s="8">
        <v>3219</v>
      </c>
      <c r="E11" s="5">
        <f>D11/B17*100</f>
        <v>2.5018458788326274</v>
      </c>
      <c r="F11" s="8"/>
      <c r="G11" s="9"/>
    </row>
    <row r="12" spans="1:7" ht="12.75">
      <c r="A12" t="s">
        <v>164</v>
      </c>
      <c r="B12" s="27" t="s">
        <v>163</v>
      </c>
      <c r="C12" s="27"/>
      <c r="D12" s="1">
        <v>1378</v>
      </c>
      <c r="E12" s="5">
        <f>D12/B17*100</f>
        <v>1.070998328993899</v>
      </c>
      <c r="F12" s="1"/>
      <c r="G12" s="5"/>
    </row>
    <row r="13" ht="12.75">
      <c r="D13" s="1"/>
    </row>
    <row r="14" spans="2:3" ht="12.75">
      <c r="B14" s="2"/>
      <c r="C14" s="6" t="s">
        <v>82</v>
      </c>
    </row>
    <row r="15" spans="1:3" ht="12.75">
      <c r="A15" s="2" t="s">
        <v>5</v>
      </c>
      <c r="B15" s="4">
        <v>410719</v>
      </c>
      <c r="C15" s="4"/>
    </row>
    <row r="16" spans="1:3" ht="12.75">
      <c r="A16" s="2" t="s">
        <v>9</v>
      </c>
      <c r="B16" s="4">
        <v>139363</v>
      </c>
      <c r="C16" s="3">
        <f>B16/B15*100</f>
        <v>33.93147139528486</v>
      </c>
    </row>
    <row r="17" spans="1:3" ht="12.75">
      <c r="A17" s="2" t="s">
        <v>14</v>
      </c>
      <c r="B17" s="4">
        <v>128665</v>
      </c>
      <c r="C17" s="3">
        <f>B17/B16*100</f>
        <v>92.32364400881153</v>
      </c>
    </row>
    <row r="18" spans="1:3" ht="12.75">
      <c r="A18" s="2" t="s">
        <v>15</v>
      </c>
      <c r="B18" s="16">
        <f>B16-B17</f>
        <v>10698</v>
      </c>
      <c r="C18" s="3">
        <f>B18/B16*100</f>
        <v>7.676355991188479</v>
      </c>
    </row>
    <row r="19" spans="1:5" ht="12.75">
      <c r="A19" s="25" t="s">
        <v>6</v>
      </c>
      <c r="B19" s="25"/>
      <c r="C19" s="25"/>
      <c r="D19" s="25"/>
      <c r="E19" s="25"/>
    </row>
    <row r="21" spans="1:6" ht="12.75">
      <c r="A21" s="11" t="s">
        <v>38</v>
      </c>
      <c r="B21" s="11"/>
      <c r="C21" s="11"/>
      <c r="D21" s="11"/>
      <c r="E21" s="11"/>
      <c r="F21" s="11"/>
    </row>
    <row r="23" spans="1:3" ht="12.75">
      <c r="A23" s="2" t="s">
        <v>8</v>
      </c>
      <c r="B23" s="2" t="s">
        <v>11</v>
      </c>
      <c r="C23" s="2" t="s">
        <v>18</v>
      </c>
    </row>
    <row r="24" spans="1:3" ht="12.75">
      <c r="A24" t="s">
        <v>1</v>
      </c>
      <c r="B24" s="1">
        <v>38958</v>
      </c>
      <c r="C24" s="3">
        <f>B24/B37*100</f>
        <v>28.67890637652567</v>
      </c>
    </row>
    <row r="25" spans="1:3" ht="12.75">
      <c r="A25" t="s">
        <v>2</v>
      </c>
      <c r="B25" s="1">
        <v>24112</v>
      </c>
      <c r="C25" s="3">
        <f>B25/B37*100</f>
        <v>17.750033126720748</v>
      </c>
    </row>
    <row r="26" spans="1:3" ht="12.75">
      <c r="A26" t="s">
        <v>0</v>
      </c>
      <c r="B26" s="1">
        <v>23283</v>
      </c>
      <c r="C26" s="3">
        <f>B26/B37*100</f>
        <v>17.139765315587226</v>
      </c>
    </row>
    <row r="27" spans="1:3" ht="12.75">
      <c r="A27" t="s">
        <v>3</v>
      </c>
      <c r="B27" s="1">
        <v>18376</v>
      </c>
      <c r="C27" s="3">
        <f>B27/B37*100</f>
        <v>13.527480455234759</v>
      </c>
    </row>
    <row r="28" spans="1:3" ht="12.75">
      <c r="A28" t="s">
        <v>17</v>
      </c>
      <c r="B28" s="1">
        <v>11510</v>
      </c>
      <c r="C28" s="3">
        <f>B28/B37*100</f>
        <v>8.473079018271227</v>
      </c>
    </row>
    <row r="29" spans="1:3" ht="12.75">
      <c r="A29" t="s">
        <v>67</v>
      </c>
      <c r="B29" s="1">
        <v>9389</v>
      </c>
      <c r="C29" s="3">
        <f>B29/B37*100</f>
        <v>6.911706246963384</v>
      </c>
    </row>
    <row r="30" spans="1:3" ht="12.75">
      <c r="A30" t="s">
        <v>4</v>
      </c>
      <c r="B30" s="1">
        <v>5538</v>
      </c>
      <c r="C30" s="3">
        <f>B30/B37*100</f>
        <v>4.076795100189926</v>
      </c>
    </row>
    <row r="31" spans="1:3" ht="12.75">
      <c r="A31" t="s">
        <v>65</v>
      </c>
      <c r="B31" s="1">
        <v>3884</v>
      </c>
      <c r="C31" s="3">
        <f>B31/B37*100</f>
        <v>2.8592040753228014</v>
      </c>
    </row>
    <row r="32" spans="1:3" ht="12.75">
      <c r="A32" t="s">
        <v>83</v>
      </c>
      <c r="B32" s="1">
        <v>432</v>
      </c>
      <c r="C32" s="3">
        <f>B32/B37*100</f>
        <v>0.31801651919141355</v>
      </c>
    </row>
    <row r="33" spans="2:3" ht="12.75">
      <c r="B33" s="1"/>
      <c r="C33" s="3"/>
    </row>
    <row r="34" spans="2:3" ht="12.75">
      <c r="B34" s="2"/>
      <c r="C34" s="2" t="s">
        <v>82</v>
      </c>
    </row>
    <row r="35" spans="1:3" ht="12.75">
      <c r="A35" s="2" t="s">
        <v>5</v>
      </c>
      <c r="B35" s="1">
        <v>410719</v>
      </c>
      <c r="C35" s="4"/>
    </row>
    <row r="36" spans="1:3" ht="12.75">
      <c r="A36" s="2" t="s">
        <v>9</v>
      </c>
      <c r="B36" s="1">
        <v>139363</v>
      </c>
      <c r="C36" s="3">
        <f>B36/B35*100</f>
        <v>33.93147139528486</v>
      </c>
    </row>
    <row r="37" spans="1:3" ht="12.75">
      <c r="A37" s="2" t="s">
        <v>14</v>
      </c>
      <c r="B37" s="1">
        <v>135842</v>
      </c>
      <c r="C37" s="3">
        <f>B37/B36*100</f>
        <v>97.47350444522579</v>
      </c>
    </row>
    <row r="38" spans="1:3" ht="12.75">
      <c r="A38" s="2" t="s">
        <v>15</v>
      </c>
      <c r="B38" s="17">
        <f>B36-B37</f>
        <v>3521</v>
      </c>
      <c r="C38" s="3">
        <f>B38/B36*100</f>
        <v>2.5264955547742227</v>
      </c>
    </row>
    <row r="39" spans="1:5" ht="12.75">
      <c r="A39" s="25" t="s">
        <v>6</v>
      </c>
      <c r="B39" s="25"/>
      <c r="C39" s="25"/>
      <c r="D39" s="25"/>
      <c r="E39" s="25"/>
    </row>
  </sheetData>
  <mergeCells count="13">
    <mergeCell ref="B9:C9"/>
    <mergeCell ref="A3:F3"/>
    <mergeCell ref="B4:C4"/>
    <mergeCell ref="B7:C7"/>
    <mergeCell ref="A1:I1"/>
    <mergeCell ref="B5:C5"/>
    <mergeCell ref="B8:C8"/>
    <mergeCell ref="B6:C6"/>
    <mergeCell ref="B10:C10"/>
    <mergeCell ref="A39:E39"/>
    <mergeCell ref="A19:E19"/>
    <mergeCell ref="B11:C11"/>
    <mergeCell ref="B12:C1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38"/>
  <sheetViews>
    <sheetView workbookViewId="0" topLeftCell="A1">
      <selection activeCell="F14" sqref="F14"/>
    </sheetView>
  </sheetViews>
  <sheetFormatPr defaultColWidth="9.140625" defaultRowHeight="12.75"/>
  <cols>
    <col min="1" max="1" width="27.57421875" style="0" customWidth="1"/>
    <col min="2" max="2" width="13.8515625" style="0" customWidth="1"/>
    <col min="3" max="3" width="14.7109375" style="0" customWidth="1"/>
    <col min="4" max="4" width="6.57421875" style="0" bestFit="1" customWidth="1"/>
    <col min="5" max="5" width="8.00390625" style="0" bestFit="1" customWidth="1"/>
    <col min="6" max="6" width="8.28125" style="0" bestFit="1" customWidth="1"/>
    <col min="7" max="7" width="12.8515625" style="0" bestFit="1" customWidth="1"/>
    <col min="8" max="8" width="10.8515625" style="0" bestFit="1" customWidth="1"/>
  </cols>
  <sheetData>
    <row r="1" spans="1:8" ht="19.5" customHeight="1">
      <c r="A1" s="22" t="s">
        <v>80</v>
      </c>
      <c r="B1" s="22"/>
      <c r="C1" s="22"/>
      <c r="D1" s="22"/>
      <c r="E1" s="22"/>
      <c r="F1" s="22"/>
      <c r="G1" s="22"/>
      <c r="H1" s="22"/>
    </row>
    <row r="2" spans="1:6" ht="12.75">
      <c r="A2" s="11" t="s">
        <v>41</v>
      </c>
      <c r="B2" s="11"/>
      <c r="C2" s="11"/>
      <c r="D2" s="11"/>
      <c r="E2" s="11"/>
      <c r="F2" s="11"/>
    </row>
    <row r="3" spans="1:6" ht="12.75">
      <c r="A3" s="23"/>
      <c r="B3" s="23"/>
      <c r="C3" s="23"/>
      <c r="D3" s="23"/>
      <c r="E3" s="23"/>
      <c r="F3" s="23"/>
    </row>
    <row r="4" spans="1:8" ht="12.75">
      <c r="A4" s="2" t="s">
        <v>7</v>
      </c>
      <c r="B4" s="24" t="s">
        <v>8</v>
      </c>
      <c r="C4" s="24"/>
      <c r="D4" s="2" t="s">
        <v>11</v>
      </c>
      <c r="E4" s="2" t="s">
        <v>12</v>
      </c>
      <c r="F4" s="2" t="s">
        <v>13</v>
      </c>
      <c r="G4" s="2"/>
      <c r="H4" s="2"/>
    </row>
    <row r="5" spans="1:9" ht="12.75">
      <c r="A5" t="s">
        <v>77</v>
      </c>
      <c r="B5" s="19" t="s">
        <v>0</v>
      </c>
      <c r="C5" s="19"/>
      <c r="D5" s="1">
        <v>48858</v>
      </c>
      <c r="E5" s="5">
        <f>D5/B16*100</f>
        <v>33.009931761367476</v>
      </c>
      <c r="F5" s="17">
        <f>D5-D6</f>
        <v>4067</v>
      </c>
      <c r="G5" s="5"/>
      <c r="H5" s="1"/>
      <c r="I5" s="1"/>
    </row>
    <row r="6" spans="1:9" ht="12.75">
      <c r="A6" t="s">
        <v>174</v>
      </c>
      <c r="B6" s="19" t="s">
        <v>2</v>
      </c>
      <c r="C6" s="19"/>
      <c r="D6" s="1">
        <v>44791</v>
      </c>
      <c r="E6" s="5">
        <f>D6/B16*100</f>
        <v>30.262144449699345</v>
      </c>
      <c r="F6" s="17"/>
      <c r="G6" s="5"/>
      <c r="H6" s="1"/>
      <c r="I6" s="1"/>
    </row>
    <row r="7" spans="1:8" ht="12.75">
      <c r="A7" t="s">
        <v>173</v>
      </c>
      <c r="B7" s="19" t="s">
        <v>1</v>
      </c>
      <c r="C7" s="19"/>
      <c r="D7" s="1">
        <v>25225</v>
      </c>
      <c r="E7" s="5">
        <f>D7/B16*100</f>
        <v>17.042767380582394</v>
      </c>
      <c r="F7" s="1"/>
      <c r="G7" s="5"/>
      <c r="H7" s="1"/>
    </row>
    <row r="8" spans="1:7" ht="12.75">
      <c r="A8" t="s">
        <v>176</v>
      </c>
      <c r="B8" s="19" t="s">
        <v>67</v>
      </c>
      <c r="C8" s="19"/>
      <c r="D8" s="1">
        <v>12477</v>
      </c>
      <c r="E8" s="5">
        <f>D8/B16*100</f>
        <v>8.429835821903925</v>
      </c>
      <c r="F8" s="1"/>
      <c r="G8" s="5"/>
    </row>
    <row r="9" spans="1:7" ht="12.75">
      <c r="A9" t="s">
        <v>172</v>
      </c>
      <c r="B9" s="19" t="s">
        <v>3</v>
      </c>
      <c r="C9" s="19"/>
      <c r="D9" s="1">
        <v>9866</v>
      </c>
      <c r="E9" s="5">
        <f>D9/B16*100</f>
        <v>6.6657658266333355</v>
      </c>
      <c r="F9" s="1"/>
      <c r="G9" s="5"/>
    </row>
    <row r="10" spans="1:7" ht="12.75">
      <c r="A10" t="s">
        <v>175</v>
      </c>
      <c r="B10" s="25" t="s">
        <v>17</v>
      </c>
      <c r="C10" s="25"/>
      <c r="D10" s="1">
        <v>3785</v>
      </c>
      <c r="E10" s="5">
        <f>D10/B16*100</f>
        <v>2.5572596446186067</v>
      </c>
      <c r="F10" s="1"/>
      <c r="G10" s="5"/>
    </row>
    <row r="11" spans="1:7" ht="12.75">
      <c r="A11" s="7" t="s">
        <v>171</v>
      </c>
      <c r="B11" s="19" t="s">
        <v>65</v>
      </c>
      <c r="C11" s="19"/>
      <c r="D11" s="8">
        <v>3008</v>
      </c>
      <c r="E11" s="5">
        <f>D11/B16*100</f>
        <v>2.0322951151949193</v>
      </c>
      <c r="F11" s="8"/>
      <c r="G11" s="9"/>
    </row>
    <row r="12" spans="2:7" ht="12.75">
      <c r="B12" s="19"/>
      <c r="C12" s="19"/>
      <c r="D12" s="1"/>
      <c r="E12" s="5"/>
      <c r="F12" s="1"/>
      <c r="G12" s="5"/>
    </row>
    <row r="13" spans="2:3" ht="12.75">
      <c r="B13" s="2"/>
      <c r="C13" s="6" t="s">
        <v>82</v>
      </c>
    </row>
    <row r="14" spans="1:3" ht="12.75">
      <c r="A14" s="2" t="s">
        <v>5</v>
      </c>
      <c r="B14" s="4">
        <v>384653</v>
      </c>
      <c r="C14" s="4"/>
    </row>
    <row r="15" spans="1:3" ht="12.75">
      <c r="A15" s="2" t="s">
        <v>9</v>
      </c>
      <c r="B15" s="4">
        <v>154979</v>
      </c>
      <c r="C15" s="3">
        <f>B15/B14*100</f>
        <v>40.290599579361135</v>
      </c>
    </row>
    <row r="16" spans="1:3" ht="12.75">
      <c r="A16" s="2" t="s">
        <v>14</v>
      </c>
      <c r="B16" s="4">
        <v>148010</v>
      </c>
      <c r="C16" s="3">
        <f>B16/B15*100</f>
        <v>95.50326173223469</v>
      </c>
    </row>
    <row r="17" spans="1:3" ht="12.75">
      <c r="A17" s="2" t="s">
        <v>15</v>
      </c>
      <c r="B17" s="16">
        <f>B15-B16</f>
        <v>6969</v>
      </c>
      <c r="C17" s="3">
        <f>B17/B15*100</f>
        <v>4.49673826776531</v>
      </c>
    </row>
    <row r="18" spans="1:5" ht="12.75">
      <c r="A18" s="25" t="s">
        <v>6</v>
      </c>
      <c r="B18" s="25"/>
      <c r="C18" s="25"/>
      <c r="D18" s="25"/>
      <c r="E18" s="25"/>
    </row>
    <row r="20" spans="1:6" ht="12.75">
      <c r="A20" s="11" t="s">
        <v>42</v>
      </c>
      <c r="B20" s="11"/>
      <c r="C20" s="11"/>
      <c r="D20" s="11"/>
      <c r="E20" s="11"/>
      <c r="F20" s="11"/>
    </row>
    <row r="22" spans="1:3" ht="12.75">
      <c r="A22" s="2" t="s">
        <v>8</v>
      </c>
      <c r="B22" s="2" t="s">
        <v>11</v>
      </c>
      <c r="C22" s="2" t="s">
        <v>18</v>
      </c>
    </row>
    <row r="23" spans="1:3" ht="12.75">
      <c r="A23" t="s">
        <v>0</v>
      </c>
      <c r="B23" s="1">
        <v>46157</v>
      </c>
      <c r="C23" s="3">
        <f>B23/B36*100</f>
        <v>30.374240759142147</v>
      </c>
    </row>
    <row r="24" spans="1:3" ht="12.75">
      <c r="A24" t="s">
        <v>2</v>
      </c>
      <c r="B24" s="1">
        <v>37500</v>
      </c>
      <c r="C24" s="3">
        <f>B24/B36*100</f>
        <v>24.677384328873856</v>
      </c>
    </row>
    <row r="25" spans="1:3" ht="12.75">
      <c r="A25" t="s">
        <v>1</v>
      </c>
      <c r="B25" s="1">
        <v>29687</v>
      </c>
      <c r="C25" s="3">
        <f>B25/B36*100</f>
        <v>19.53593356190075</v>
      </c>
    </row>
    <row r="26" spans="1:3" ht="12.75">
      <c r="A26" t="s">
        <v>3</v>
      </c>
      <c r="B26" s="1">
        <v>12895</v>
      </c>
      <c r="C26" s="3">
        <f>B26/B36*100</f>
        <v>8.485729891222089</v>
      </c>
    </row>
    <row r="27" spans="1:3" ht="12.75">
      <c r="A27" t="s">
        <v>67</v>
      </c>
      <c r="B27" s="1">
        <v>11509</v>
      </c>
      <c r="C27" s="3">
        <f>B27/B36*100</f>
        <v>7.5736537664269115</v>
      </c>
    </row>
    <row r="28" spans="1:3" ht="12.75">
      <c r="A28" t="s">
        <v>4</v>
      </c>
      <c r="B28" s="1">
        <v>5719</v>
      </c>
      <c r="C28" s="3">
        <f>B28/B36*100</f>
        <v>3.763465626048789</v>
      </c>
    </row>
    <row r="29" spans="1:3" ht="12.75">
      <c r="A29" t="s">
        <v>17</v>
      </c>
      <c r="B29" s="1">
        <v>4212</v>
      </c>
      <c r="C29" s="3">
        <f>B29/B36*100</f>
        <v>2.7717638078191116</v>
      </c>
    </row>
    <row r="30" spans="1:3" ht="12.75">
      <c r="A30" t="s">
        <v>65</v>
      </c>
      <c r="B30" s="1">
        <v>3713</v>
      </c>
      <c r="C30" s="3">
        <f>B30/B36*100</f>
        <v>2.4433900803495634</v>
      </c>
    </row>
    <row r="31" spans="1:3" ht="12.75">
      <c r="A31" t="s">
        <v>83</v>
      </c>
      <c r="B31" s="1">
        <v>569</v>
      </c>
      <c r="C31" s="3">
        <f>B31/B36*100</f>
        <v>0.37443817821677927</v>
      </c>
    </row>
    <row r="32" spans="2:3" ht="12.75">
      <c r="B32" s="1"/>
      <c r="C32" s="3"/>
    </row>
    <row r="33" spans="2:3" ht="12.75">
      <c r="B33" s="2"/>
      <c r="C33" s="2" t="s">
        <v>82</v>
      </c>
    </row>
    <row r="34" spans="1:3" ht="12.75">
      <c r="A34" s="2" t="s">
        <v>5</v>
      </c>
      <c r="B34" s="1">
        <v>384653</v>
      </c>
      <c r="C34" s="4"/>
    </row>
    <row r="35" spans="1:3" ht="12.75">
      <c r="A35" s="2" t="s">
        <v>9</v>
      </c>
      <c r="B35" s="1">
        <v>154979</v>
      </c>
      <c r="C35" s="3">
        <f>B35/B34*100</f>
        <v>40.290599579361135</v>
      </c>
    </row>
    <row r="36" spans="1:3" ht="12.75">
      <c r="A36" s="2" t="s">
        <v>14</v>
      </c>
      <c r="B36" s="1">
        <v>151961</v>
      </c>
      <c r="C36" s="3">
        <f>B36/B35*100</f>
        <v>98.05263938985281</v>
      </c>
    </row>
    <row r="37" spans="1:3" ht="12.75">
      <c r="A37" s="2" t="s">
        <v>15</v>
      </c>
      <c r="B37" s="17">
        <f>B35-B36</f>
        <v>3018</v>
      </c>
      <c r="C37" s="3">
        <f>B37/B35*100</f>
        <v>1.9473606101471812</v>
      </c>
    </row>
    <row r="38" spans="1:5" ht="12.75">
      <c r="A38" s="25" t="s">
        <v>6</v>
      </c>
      <c r="B38" s="25"/>
      <c r="C38" s="25"/>
      <c r="D38" s="25"/>
      <c r="E38" s="25"/>
    </row>
  </sheetData>
  <mergeCells count="13">
    <mergeCell ref="A1:H1"/>
    <mergeCell ref="B9:C9"/>
    <mergeCell ref="B6:C6"/>
    <mergeCell ref="B10:C10"/>
    <mergeCell ref="B4:C4"/>
    <mergeCell ref="B7:C7"/>
    <mergeCell ref="B5:C5"/>
    <mergeCell ref="B8:C8"/>
    <mergeCell ref="A3:F3"/>
    <mergeCell ref="B11:C11"/>
    <mergeCell ref="B12:C12"/>
    <mergeCell ref="A38:E38"/>
    <mergeCell ref="A18:E1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38"/>
  <sheetViews>
    <sheetView workbookViewId="0" topLeftCell="A1">
      <selection activeCell="A40" sqref="A39:A40"/>
    </sheetView>
  </sheetViews>
  <sheetFormatPr defaultColWidth="9.140625" defaultRowHeight="12.75"/>
  <cols>
    <col min="1" max="1" width="27.57421875" style="0" customWidth="1"/>
    <col min="2" max="2" width="13.8515625" style="0" customWidth="1"/>
    <col min="3" max="3" width="14.7109375" style="0" customWidth="1"/>
    <col min="4" max="4" width="6.57421875" style="0" bestFit="1" customWidth="1"/>
    <col min="5" max="5" width="8.00390625" style="0" bestFit="1" customWidth="1"/>
    <col min="6" max="6" width="8.28125" style="0" bestFit="1" customWidth="1"/>
    <col min="7" max="7" width="12.8515625" style="0" bestFit="1" customWidth="1"/>
    <col min="8" max="8" width="10.8515625" style="0" bestFit="1" customWidth="1"/>
  </cols>
  <sheetData>
    <row r="1" spans="1:8" ht="19.5" customHeight="1">
      <c r="A1" s="26" t="s">
        <v>80</v>
      </c>
      <c r="B1" s="26"/>
      <c r="C1" s="26"/>
      <c r="D1" s="26"/>
      <c r="E1" s="26"/>
      <c r="F1" s="26"/>
      <c r="G1" s="26"/>
      <c r="H1" s="26"/>
    </row>
    <row r="2" spans="1:6" ht="12.75">
      <c r="A2" s="11" t="s">
        <v>43</v>
      </c>
      <c r="B2" s="11"/>
      <c r="C2" s="11"/>
      <c r="D2" s="11"/>
      <c r="E2" s="11"/>
      <c r="F2" s="11"/>
    </row>
    <row r="3" spans="1:6" ht="12.75">
      <c r="A3" s="23"/>
      <c r="B3" s="23"/>
      <c r="C3" s="23"/>
      <c r="D3" s="23"/>
      <c r="E3" s="23"/>
      <c r="F3" s="23"/>
    </row>
    <row r="4" spans="1:8" ht="12.75">
      <c r="A4" s="2" t="s">
        <v>7</v>
      </c>
      <c r="B4" s="24" t="s">
        <v>8</v>
      </c>
      <c r="C4" s="24"/>
      <c r="D4" s="2" t="s">
        <v>11</v>
      </c>
      <c r="E4" s="2" t="s">
        <v>12</v>
      </c>
      <c r="F4" s="2" t="s">
        <v>13</v>
      </c>
      <c r="G4" s="2"/>
      <c r="H4" s="2"/>
    </row>
    <row r="5" spans="1:9" ht="12.75">
      <c r="A5" t="s">
        <v>78</v>
      </c>
      <c r="B5" s="19" t="s">
        <v>0</v>
      </c>
      <c r="C5" s="19"/>
      <c r="D5" s="1">
        <v>51884</v>
      </c>
      <c r="E5" s="5">
        <f>D5/B16*100</f>
        <v>44.688676238792084</v>
      </c>
      <c r="F5" s="1">
        <f>D5-D6</f>
        <v>29944</v>
      </c>
      <c r="G5" s="5"/>
      <c r="H5" s="1"/>
      <c r="I5" s="1"/>
    </row>
    <row r="6" spans="1:8" ht="12.75">
      <c r="A6" t="s">
        <v>179</v>
      </c>
      <c r="B6" s="19" t="s">
        <v>1</v>
      </c>
      <c r="C6" s="19"/>
      <c r="D6" s="1">
        <v>21940</v>
      </c>
      <c r="E6" s="5">
        <f>D6/B16*100</f>
        <v>18.89733938553501</v>
      </c>
      <c r="F6" s="1"/>
      <c r="G6" s="5"/>
      <c r="H6" s="1"/>
    </row>
    <row r="7" spans="1:7" ht="12.75">
      <c r="A7" t="s">
        <v>180</v>
      </c>
      <c r="B7" s="19" t="s">
        <v>2</v>
      </c>
      <c r="C7" s="19"/>
      <c r="D7" s="1">
        <v>17478</v>
      </c>
      <c r="E7" s="5">
        <f>D7/B16*100</f>
        <v>15.054133900655465</v>
      </c>
      <c r="F7" s="1"/>
      <c r="G7" s="5"/>
    </row>
    <row r="8" spans="1:7" ht="12.75">
      <c r="A8" t="s">
        <v>178</v>
      </c>
      <c r="B8" s="19" t="s">
        <v>3</v>
      </c>
      <c r="C8" s="19"/>
      <c r="D8" s="1">
        <v>10762</v>
      </c>
      <c r="E8" s="5">
        <f>D8/B16*100</f>
        <v>9.26951533578522</v>
      </c>
      <c r="F8" s="1"/>
      <c r="G8" s="5"/>
    </row>
    <row r="9" spans="1:7" ht="12.75">
      <c r="A9" t="s">
        <v>182</v>
      </c>
      <c r="B9" s="19" t="s">
        <v>67</v>
      </c>
      <c r="C9" s="19"/>
      <c r="D9" s="1">
        <v>7219</v>
      </c>
      <c r="E9" s="5">
        <f>D9/B16*100</f>
        <v>6.217862033918744</v>
      </c>
      <c r="F9" s="1"/>
      <c r="G9" s="5"/>
    </row>
    <row r="10" spans="1:7" ht="12.75">
      <c r="A10" t="s">
        <v>181</v>
      </c>
      <c r="B10" s="25" t="s">
        <v>17</v>
      </c>
      <c r="C10" s="25"/>
      <c r="D10" s="1">
        <v>4825</v>
      </c>
      <c r="E10" s="5">
        <f>D10/B16*100</f>
        <v>4.155864290574586</v>
      </c>
      <c r="F10" s="1"/>
      <c r="G10" s="5"/>
    </row>
    <row r="11" spans="1:7" ht="12.75">
      <c r="A11" t="s">
        <v>177</v>
      </c>
      <c r="B11" s="19" t="s">
        <v>65</v>
      </c>
      <c r="C11" s="19"/>
      <c r="D11" s="1">
        <v>1993</v>
      </c>
      <c r="E11" s="5">
        <f>D11/B16*100</f>
        <v>1.7166088147388914</v>
      </c>
      <c r="F11" s="1"/>
      <c r="G11" s="5"/>
    </row>
    <row r="12" ht="12.75">
      <c r="D12" s="1"/>
    </row>
    <row r="13" spans="2:3" ht="12.75">
      <c r="B13" s="2"/>
      <c r="C13" s="6" t="s">
        <v>82</v>
      </c>
    </row>
    <row r="14" spans="1:3" ht="12.75">
      <c r="A14" s="2" t="s">
        <v>5</v>
      </c>
      <c r="B14" s="4">
        <v>352687</v>
      </c>
      <c r="C14" s="4"/>
    </row>
    <row r="15" spans="1:3" ht="12.75">
      <c r="A15" s="2" t="s">
        <v>9</v>
      </c>
      <c r="B15" s="4">
        <v>124424</v>
      </c>
      <c r="C15" s="3">
        <f>B15/B14*100</f>
        <v>35.278873335280295</v>
      </c>
    </row>
    <row r="16" spans="1:3" ht="12.75">
      <c r="A16" s="2" t="s">
        <v>14</v>
      </c>
      <c r="B16" s="4">
        <v>116101</v>
      </c>
      <c r="C16" s="3">
        <f>B16/B15*100</f>
        <v>93.31077605606636</v>
      </c>
    </row>
    <row r="17" spans="1:3" ht="12.75">
      <c r="A17" s="2" t="s">
        <v>15</v>
      </c>
      <c r="B17" s="4">
        <f>B15-B16</f>
        <v>8323</v>
      </c>
      <c r="C17" s="3">
        <f>B17/B15*100</f>
        <v>6.689223943933646</v>
      </c>
    </row>
    <row r="18" spans="1:5" ht="12.75">
      <c r="A18" s="25" t="s">
        <v>6</v>
      </c>
      <c r="B18" s="25"/>
      <c r="C18" s="25"/>
      <c r="D18" s="25"/>
      <c r="E18" s="25"/>
    </row>
    <row r="20" spans="1:6" ht="12.75">
      <c r="A20" s="11" t="s">
        <v>44</v>
      </c>
      <c r="B20" s="11"/>
      <c r="C20" s="11"/>
      <c r="D20" s="11"/>
      <c r="E20" s="11"/>
      <c r="F20" s="11"/>
    </row>
    <row r="22" spans="1:3" ht="12.75">
      <c r="A22" s="2" t="s">
        <v>8</v>
      </c>
      <c r="B22" s="2" t="s">
        <v>11</v>
      </c>
      <c r="C22" s="2" t="s">
        <v>18</v>
      </c>
    </row>
    <row r="23" spans="1:3" ht="12.75">
      <c r="A23" t="s">
        <v>0</v>
      </c>
      <c r="B23" s="1">
        <v>50567</v>
      </c>
      <c r="C23" s="3">
        <f>B23/B36*100</f>
        <v>41.65012478481826</v>
      </c>
    </row>
    <row r="24" spans="1:3" ht="12.75">
      <c r="A24" t="s">
        <v>1</v>
      </c>
      <c r="B24" s="1">
        <v>24571</v>
      </c>
      <c r="C24" s="3">
        <f>B24/B36*100</f>
        <v>20.23820309861707</v>
      </c>
    </row>
    <row r="25" spans="1:3" ht="12.75">
      <c r="A25" t="s">
        <v>2</v>
      </c>
      <c r="B25" s="1">
        <v>17753</v>
      </c>
      <c r="C25" s="3">
        <f>B25/B36*100</f>
        <v>14.622474445881279</v>
      </c>
    </row>
    <row r="26" spans="1:3" ht="12.75">
      <c r="A26" t="s">
        <v>3</v>
      </c>
      <c r="B26" s="1">
        <v>11434</v>
      </c>
      <c r="C26" s="3">
        <f>B26/B36*100</f>
        <v>9.417753214341605</v>
      </c>
    </row>
    <row r="27" spans="1:3" ht="12.75">
      <c r="A27" t="s">
        <v>67</v>
      </c>
      <c r="B27" s="1">
        <v>6276</v>
      </c>
      <c r="C27" s="3">
        <f>B27/B36*100</f>
        <v>5.169303758370466</v>
      </c>
    </row>
    <row r="28" spans="1:3" ht="12.75">
      <c r="A28" t="s">
        <v>17</v>
      </c>
      <c r="B28" s="1">
        <v>4750</v>
      </c>
      <c r="C28" s="3">
        <f>B28/B36*100</f>
        <v>3.912395291947055</v>
      </c>
    </row>
    <row r="29" spans="1:3" ht="12.75">
      <c r="A29" t="s">
        <v>4</v>
      </c>
      <c r="B29" s="1">
        <v>3222</v>
      </c>
      <c r="C29" s="3">
        <f>B29/B36*100</f>
        <v>2.653839501190192</v>
      </c>
    </row>
    <row r="30" spans="1:3" ht="12.75">
      <c r="A30" t="s">
        <v>65</v>
      </c>
      <c r="B30" s="1">
        <v>2568</v>
      </c>
      <c r="C30" s="3">
        <f>B30/B36*100</f>
        <v>2.1151644441515867</v>
      </c>
    </row>
    <row r="31" spans="1:3" ht="12.75">
      <c r="A31" t="s">
        <v>83</v>
      </c>
      <c r="B31" s="1">
        <v>268</v>
      </c>
      <c r="C31" s="3">
        <f>B31/B36*100</f>
        <v>0.22074146068248646</v>
      </c>
    </row>
    <row r="32" spans="2:3" ht="12.75">
      <c r="B32" s="1"/>
      <c r="C32" s="3"/>
    </row>
    <row r="33" spans="2:3" ht="12.75">
      <c r="B33" s="2"/>
      <c r="C33" s="2" t="s">
        <v>82</v>
      </c>
    </row>
    <row r="34" spans="1:3" ht="12.75">
      <c r="A34" s="2" t="s">
        <v>5</v>
      </c>
      <c r="B34" s="1">
        <v>352687</v>
      </c>
      <c r="C34" s="4"/>
    </row>
    <row r="35" spans="1:3" ht="12.75">
      <c r="A35" s="2" t="s">
        <v>9</v>
      </c>
      <c r="B35" s="1">
        <v>124424</v>
      </c>
      <c r="C35" s="3">
        <f>B35/B34*100</f>
        <v>35.278873335280295</v>
      </c>
    </row>
    <row r="36" spans="1:3" ht="12.75">
      <c r="A36" s="2" t="s">
        <v>14</v>
      </c>
      <c r="B36" s="1">
        <v>121409</v>
      </c>
      <c r="C36" s="3">
        <f>B36/B35*100</f>
        <v>97.57683405130842</v>
      </c>
    </row>
    <row r="37" spans="1:3" ht="12.75">
      <c r="A37" s="2" t="s">
        <v>15</v>
      </c>
      <c r="B37" s="17">
        <f>B35-B36</f>
        <v>3015</v>
      </c>
      <c r="C37" s="3">
        <f>B37/B35*100</f>
        <v>2.4231659486915706</v>
      </c>
    </row>
    <row r="38" spans="1:5" ht="12.75">
      <c r="A38" s="25" t="s">
        <v>6</v>
      </c>
      <c r="B38" s="25"/>
      <c r="C38" s="25"/>
      <c r="D38" s="25"/>
      <c r="E38" s="25"/>
    </row>
  </sheetData>
  <mergeCells count="12">
    <mergeCell ref="B6:C6"/>
    <mergeCell ref="B9:C9"/>
    <mergeCell ref="B7:C7"/>
    <mergeCell ref="B10:C10"/>
    <mergeCell ref="A38:E38"/>
    <mergeCell ref="A1:H1"/>
    <mergeCell ref="B8:C8"/>
    <mergeCell ref="A18:E18"/>
    <mergeCell ref="A3:F3"/>
    <mergeCell ref="B4:C4"/>
    <mergeCell ref="B5:C5"/>
    <mergeCell ref="B11:C1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38"/>
  <sheetViews>
    <sheetView workbookViewId="0" topLeftCell="A13">
      <selection activeCell="C33" sqref="C33"/>
    </sheetView>
  </sheetViews>
  <sheetFormatPr defaultColWidth="9.140625" defaultRowHeight="12.75"/>
  <cols>
    <col min="1" max="1" width="27.57421875" style="0" customWidth="1"/>
    <col min="2" max="2" width="13.8515625" style="0" customWidth="1"/>
    <col min="3" max="3" width="14.7109375" style="0" customWidth="1"/>
    <col min="4" max="4" width="8.00390625" style="0" customWidth="1"/>
    <col min="6" max="6" width="9.57421875" style="0" customWidth="1"/>
    <col min="7" max="7" width="12.8515625" style="0" bestFit="1" customWidth="1"/>
    <col min="8" max="8" width="10.8515625" style="0" bestFit="1" customWidth="1"/>
  </cols>
  <sheetData>
    <row r="1" spans="1:6" ht="19.5" customHeight="1">
      <c r="A1" s="22" t="s">
        <v>80</v>
      </c>
      <c r="B1" s="22"/>
      <c r="C1" s="22"/>
      <c r="D1" s="22"/>
      <c r="E1" s="22"/>
      <c r="F1" s="22"/>
    </row>
    <row r="2" spans="1:6" ht="12.75">
      <c r="A2" s="21" t="s">
        <v>10</v>
      </c>
      <c r="B2" s="21"/>
      <c r="C2" s="21"/>
      <c r="D2" s="21"/>
      <c r="E2" s="21"/>
      <c r="F2" s="21"/>
    </row>
    <row r="3" spans="1:6" ht="12.75">
      <c r="A3" s="23"/>
      <c r="B3" s="23"/>
      <c r="C3" s="23"/>
      <c r="D3" s="23"/>
      <c r="E3" s="23"/>
      <c r="F3" s="23"/>
    </row>
    <row r="4" spans="1:6" ht="12.75">
      <c r="A4" s="2" t="s">
        <v>7</v>
      </c>
      <c r="B4" s="24" t="s">
        <v>8</v>
      </c>
      <c r="C4" s="24"/>
      <c r="D4" s="2" t="s">
        <v>11</v>
      </c>
      <c r="E4" s="2" t="s">
        <v>12</v>
      </c>
      <c r="F4" s="2" t="s">
        <v>13</v>
      </c>
    </row>
    <row r="5" spans="1:9" ht="12.75">
      <c r="A5" t="s">
        <v>66</v>
      </c>
      <c r="B5" s="19" t="s">
        <v>0</v>
      </c>
      <c r="C5" s="19"/>
      <c r="D5" s="1">
        <v>47640</v>
      </c>
      <c r="E5" s="5">
        <f>D5/B16*100</f>
        <v>35.280003554660304</v>
      </c>
      <c r="F5" s="1">
        <f>D5-D6</f>
        <v>11519</v>
      </c>
      <c r="I5" s="1"/>
    </row>
    <row r="6" spans="1:6" ht="12.75">
      <c r="A6" t="s">
        <v>86</v>
      </c>
      <c r="B6" s="19" t="s">
        <v>1</v>
      </c>
      <c r="C6" s="19"/>
      <c r="D6" s="1">
        <v>36121</v>
      </c>
      <c r="E6" s="5">
        <f>D6/B16*100</f>
        <v>26.749559370232685</v>
      </c>
      <c r="F6" s="1"/>
    </row>
    <row r="7" spans="1:6" ht="12.75">
      <c r="A7" t="s">
        <v>87</v>
      </c>
      <c r="B7" s="19" t="s">
        <v>2</v>
      </c>
      <c r="C7" s="19"/>
      <c r="D7" s="1">
        <v>23603</v>
      </c>
      <c r="E7" s="5">
        <f>D7/B16*100</f>
        <v>17.479301509249524</v>
      </c>
      <c r="F7" s="1"/>
    </row>
    <row r="8" spans="1:6" ht="12.75">
      <c r="A8" t="s">
        <v>85</v>
      </c>
      <c r="B8" s="19" t="s">
        <v>3</v>
      </c>
      <c r="C8" s="19"/>
      <c r="D8" s="1">
        <v>11921</v>
      </c>
      <c r="E8" s="5">
        <f>D8/B16*100</f>
        <v>8.828146985203727</v>
      </c>
      <c r="F8" s="1"/>
    </row>
    <row r="9" spans="1:10" ht="12.75">
      <c r="A9" t="s">
        <v>89</v>
      </c>
      <c r="B9" s="19" t="s">
        <v>67</v>
      </c>
      <c r="C9" s="19"/>
      <c r="D9" s="1">
        <v>8685</v>
      </c>
      <c r="E9" s="5">
        <f>D9/B16*100</f>
        <v>6.431713494379193</v>
      </c>
      <c r="F9" s="1"/>
      <c r="G9" s="19"/>
      <c r="H9" s="19"/>
      <c r="I9" s="1"/>
      <c r="J9" s="5"/>
    </row>
    <row r="10" spans="1:6" ht="12.75">
      <c r="A10" s="7" t="s">
        <v>88</v>
      </c>
      <c r="B10" s="25" t="s">
        <v>17</v>
      </c>
      <c r="C10" s="25"/>
      <c r="D10" s="8">
        <v>5150</v>
      </c>
      <c r="E10" s="5">
        <f>D10/B16*100</f>
        <v>3.8138542885495506</v>
      </c>
      <c r="F10" s="8"/>
    </row>
    <row r="11" spans="1:7" ht="12.75">
      <c r="A11" t="s">
        <v>84</v>
      </c>
      <c r="B11" s="19" t="s">
        <v>65</v>
      </c>
      <c r="C11" s="19"/>
      <c r="D11" s="1">
        <v>1914</v>
      </c>
      <c r="E11" s="5">
        <f>D11/B16*100</f>
        <v>1.4174207977250175</v>
      </c>
      <c r="F11" s="1"/>
      <c r="G11" s="5"/>
    </row>
    <row r="12" spans="2:7" ht="12.75">
      <c r="B12" s="19"/>
      <c r="C12" s="19"/>
      <c r="D12" s="1"/>
      <c r="E12" s="5"/>
      <c r="F12" s="1"/>
      <c r="G12" s="5"/>
    </row>
    <row r="13" spans="2:3" ht="12.75">
      <c r="B13" s="2"/>
      <c r="C13" s="6" t="s">
        <v>82</v>
      </c>
    </row>
    <row r="14" spans="1:3" ht="12.75">
      <c r="A14" s="2" t="s">
        <v>5</v>
      </c>
      <c r="B14" s="4">
        <v>371248</v>
      </c>
      <c r="C14" s="4"/>
    </row>
    <row r="15" spans="1:3" ht="12.75">
      <c r="A15" s="2" t="s">
        <v>9</v>
      </c>
      <c r="B15" s="4">
        <v>142571</v>
      </c>
      <c r="C15" s="3">
        <f>B15/B14*100</f>
        <v>38.403169848726456</v>
      </c>
    </row>
    <row r="16" spans="1:3" ht="12.75">
      <c r="A16" s="2" t="s">
        <v>14</v>
      </c>
      <c r="B16" s="4">
        <v>135034</v>
      </c>
      <c r="C16" s="3">
        <f>B16/B15*100</f>
        <v>94.7135111628592</v>
      </c>
    </row>
    <row r="17" spans="1:3" ht="12.75">
      <c r="A17" s="2" t="s">
        <v>15</v>
      </c>
      <c r="B17" s="16">
        <f>B15-B16</f>
        <v>7537</v>
      </c>
      <c r="C17" s="3">
        <f>B17/B15*100</f>
        <v>5.286488837140793</v>
      </c>
    </row>
    <row r="18" spans="1:5" ht="12.75">
      <c r="A18" s="25" t="s">
        <v>6</v>
      </c>
      <c r="B18" s="25"/>
      <c r="C18" s="25"/>
      <c r="D18" s="25"/>
      <c r="E18" s="25"/>
    </row>
    <row r="20" spans="1:6" ht="12.75">
      <c r="A20" s="21" t="s">
        <v>16</v>
      </c>
      <c r="B20" s="21"/>
      <c r="C20" s="21"/>
      <c r="D20" s="21"/>
      <c r="E20" s="21"/>
      <c r="F20" s="21"/>
    </row>
    <row r="22" spans="1:3" ht="12.75">
      <c r="A22" s="2" t="s">
        <v>8</v>
      </c>
      <c r="B22" s="2" t="s">
        <v>11</v>
      </c>
      <c r="C22" s="2" t="s">
        <v>18</v>
      </c>
    </row>
    <row r="23" spans="1:3" ht="12.75">
      <c r="A23" t="s">
        <v>0</v>
      </c>
      <c r="B23" s="1">
        <v>45751</v>
      </c>
      <c r="C23" s="3">
        <f>B23/B36*100</f>
        <v>32.82771387774724</v>
      </c>
    </row>
    <row r="24" spans="1:3" ht="12.75">
      <c r="A24" t="s">
        <v>1</v>
      </c>
      <c r="B24" s="1">
        <v>34967</v>
      </c>
      <c r="C24" s="3">
        <f>B24/B36*100</f>
        <v>25.08987062934554</v>
      </c>
    </row>
    <row r="25" spans="1:3" ht="12.75">
      <c r="A25" t="s">
        <v>2</v>
      </c>
      <c r="B25" s="1">
        <v>23643</v>
      </c>
      <c r="C25" s="3">
        <f>B25/B36*100</f>
        <v>16.964561194543904</v>
      </c>
    </row>
    <row r="26" spans="1:3" ht="12.75">
      <c r="A26" t="s">
        <v>3</v>
      </c>
      <c r="B26" s="1">
        <v>13982</v>
      </c>
      <c r="C26" s="3">
        <f>B26/B36*100</f>
        <v>10.032504107859106</v>
      </c>
    </row>
    <row r="27" spans="1:3" ht="12.75">
      <c r="A27" t="s">
        <v>67</v>
      </c>
      <c r="B27" s="1">
        <v>8149</v>
      </c>
      <c r="C27" s="3">
        <f>B27/B36*100</f>
        <v>5.847151764764973</v>
      </c>
    </row>
    <row r="28" spans="1:3" ht="12.75">
      <c r="A28" t="s">
        <v>17</v>
      </c>
      <c r="B28" s="1">
        <v>5705</v>
      </c>
      <c r="C28" s="3">
        <f>B28/B36*100</f>
        <v>4.093508506317852</v>
      </c>
    </row>
    <row r="29" spans="1:3" ht="12.75">
      <c r="A29" t="s">
        <v>4</v>
      </c>
      <c r="B29" s="1">
        <v>4152</v>
      </c>
      <c r="C29" s="3">
        <f>B29/B36*100</f>
        <v>2.9791844554306257</v>
      </c>
    </row>
    <row r="30" spans="1:3" ht="12.75">
      <c r="A30" t="s">
        <v>65</v>
      </c>
      <c r="B30" s="1">
        <v>2704</v>
      </c>
      <c r="C30" s="3">
        <f>B30/B36*100</f>
        <v>1.9402010518989432</v>
      </c>
    </row>
    <row r="31" spans="1:3" ht="12.75">
      <c r="A31" t="s">
        <v>83</v>
      </c>
      <c r="B31" s="1">
        <v>314</v>
      </c>
      <c r="C31" s="3">
        <f>B31/B36*100</f>
        <v>0.22530441209181515</v>
      </c>
    </row>
    <row r="32" spans="2:3" ht="12.75">
      <c r="B32" s="1"/>
      <c r="C32" s="3"/>
    </row>
    <row r="33" spans="2:3" ht="12.75">
      <c r="B33" s="2"/>
      <c r="C33" s="2" t="s">
        <v>82</v>
      </c>
    </row>
    <row r="34" spans="1:3" ht="12.75">
      <c r="A34" s="2" t="s">
        <v>5</v>
      </c>
      <c r="B34" s="4">
        <v>371248</v>
      </c>
      <c r="C34" s="4"/>
    </row>
    <row r="35" spans="1:3" ht="12.75">
      <c r="A35" s="2" t="s">
        <v>9</v>
      </c>
      <c r="B35" s="4">
        <v>142571</v>
      </c>
      <c r="C35" s="3">
        <f>B35/B34*100</f>
        <v>38.403169848726456</v>
      </c>
    </row>
    <row r="36" spans="1:3" ht="12.75">
      <c r="A36" s="2" t="s">
        <v>14</v>
      </c>
      <c r="B36" s="4">
        <v>139367</v>
      </c>
      <c r="C36" s="3">
        <f>B36/B35*100</f>
        <v>97.75269865540677</v>
      </c>
    </row>
    <row r="37" spans="1:3" ht="12.75">
      <c r="A37" s="2" t="s">
        <v>15</v>
      </c>
      <c r="B37" s="16">
        <f>B35-B36</f>
        <v>3204</v>
      </c>
      <c r="C37" s="3">
        <f>B37/B35*100</f>
        <v>2.24730134459322</v>
      </c>
    </row>
    <row r="38" spans="1:5" ht="12.75">
      <c r="A38" s="25" t="s">
        <v>6</v>
      </c>
      <c r="B38" s="25"/>
      <c r="C38" s="25"/>
      <c r="D38" s="25"/>
      <c r="E38" s="25"/>
    </row>
  </sheetData>
  <mergeCells count="16">
    <mergeCell ref="A38:E38"/>
    <mergeCell ref="A3:F3"/>
    <mergeCell ref="A2:F2"/>
    <mergeCell ref="B11:C11"/>
    <mergeCell ref="B12:C12"/>
    <mergeCell ref="A20:F20"/>
    <mergeCell ref="G9:H9"/>
    <mergeCell ref="A18:E18"/>
    <mergeCell ref="A1:F1"/>
    <mergeCell ref="B4:C4"/>
    <mergeCell ref="B5:C5"/>
    <mergeCell ref="B6:C6"/>
    <mergeCell ref="B7:C7"/>
    <mergeCell ref="B8:C8"/>
    <mergeCell ref="B9:C9"/>
    <mergeCell ref="B10:C10"/>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8"/>
  <sheetViews>
    <sheetView workbookViewId="0" topLeftCell="A1">
      <selection activeCell="C36" sqref="C36"/>
    </sheetView>
  </sheetViews>
  <sheetFormatPr defaultColWidth="9.140625" defaultRowHeight="12.75"/>
  <cols>
    <col min="1" max="1" width="27.57421875" style="0" customWidth="1"/>
    <col min="2" max="2" width="13.8515625" style="0" customWidth="1"/>
    <col min="3" max="3" width="14.7109375" style="0" customWidth="1"/>
    <col min="6" max="6" width="9.00390625" style="0" customWidth="1"/>
    <col min="7" max="7" width="12.8515625" style="0" bestFit="1" customWidth="1"/>
    <col min="8" max="8" width="10.8515625" style="0" bestFit="1" customWidth="1"/>
  </cols>
  <sheetData>
    <row r="1" spans="1:6" ht="19.5" customHeight="1">
      <c r="A1" s="22" t="s">
        <v>80</v>
      </c>
      <c r="B1" s="22"/>
      <c r="C1" s="22"/>
      <c r="D1" s="22"/>
      <c r="E1" s="22"/>
      <c r="F1" s="22"/>
    </row>
    <row r="2" spans="1:6" ht="12.75">
      <c r="A2" s="21" t="s">
        <v>19</v>
      </c>
      <c r="B2" s="21"/>
      <c r="C2" s="21"/>
      <c r="D2" s="21"/>
      <c r="E2" s="21"/>
      <c r="F2" s="21"/>
    </row>
    <row r="3" spans="1:6" ht="12.75">
      <c r="A3" s="23"/>
      <c r="B3" s="23"/>
      <c r="C3" s="23"/>
      <c r="D3" s="23"/>
      <c r="E3" s="23"/>
      <c r="F3" s="23"/>
    </row>
    <row r="4" spans="1:8" ht="12.75">
      <c r="A4" s="2" t="s">
        <v>7</v>
      </c>
      <c r="B4" s="24" t="s">
        <v>8</v>
      </c>
      <c r="C4" s="24"/>
      <c r="D4" s="2" t="s">
        <v>11</v>
      </c>
      <c r="E4" s="2" t="s">
        <v>12</v>
      </c>
      <c r="F4" s="2" t="s">
        <v>13</v>
      </c>
      <c r="G4" s="2"/>
      <c r="H4" s="2"/>
    </row>
    <row r="5" spans="1:9" ht="12.75">
      <c r="A5" t="s">
        <v>68</v>
      </c>
      <c r="B5" s="19" t="s">
        <v>0</v>
      </c>
      <c r="C5" s="19"/>
      <c r="D5" s="1">
        <v>64246</v>
      </c>
      <c r="E5" s="5">
        <f>D5/B16*100</f>
        <v>40.4245947850599</v>
      </c>
      <c r="F5" s="1">
        <f>D5-D6</f>
        <v>34254</v>
      </c>
      <c r="G5" s="5"/>
      <c r="H5" s="1"/>
      <c r="I5" s="1"/>
    </row>
    <row r="6" spans="1:9" ht="12.75">
      <c r="A6" t="s">
        <v>93</v>
      </c>
      <c r="B6" s="19" t="s">
        <v>2</v>
      </c>
      <c r="C6" s="19"/>
      <c r="D6" s="1">
        <v>29992</v>
      </c>
      <c r="E6" s="5">
        <f>D6/B16*100</f>
        <v>18.871438638880498</v>
      </c>
      <c r="F6" s="1"/>
      <c r="G6" s="5"/>
      <c r="H6" s="1"/>
      <c r="I6" s="1"/>
    </row>
    <row r="7" spans="1:8" ht="12.75">
      <c r="A7" t="s">
        <v>95</v>
      </c>
      <c r="B7" s="19" t="s">
        <v>67</v>
      </c>
      <c r="C7" s="19"/>
      <c r="D7" s="1">
        <v>26703</v>
      </c>
      <c r="E7" s="5">
        <f>D7/B16*100</f>
        <v>16.801948051948052</v>
      </c>
      <c r="F7" s="1"/>
      <c r="G7" s="5"/>
      <c r="H7" s="1"/>
    </row>
    <row r="8" spans="1:7" ht="12.75">
      <c r="A8" t="s">
        <v>92</v>
      </c>
      <c r="B8" s="19" t="s">
        <v>1</v>
      </c>
      <c r="C8" s="19"/>
      <c r="D8" s="1">
        <v>24848</v>
      </c>
      <c r="E8" s="5">
        <f>D8/B16*100</f>
        <v>15.63475284405517</v>
      </c>
      <c r="F8" s="1"/>
      <c r="G8" s="5"/>
    </row>
    <row r="9" spans="1:7" ht="12.75">
      <c r="A9" t="s">
        <v>91</v>
      </c>
      <c r="B9" s="19" t="s">
        <v>3</v>
      </c>
      <c r="C9" s="19"/>
      <c r="D9" s="1">
        <v>8069</v>
      </c>
      <c r="E9" s="5">
        <f>D9/B16*100</f>
        <v>5.077141850397664</v>
      </c>
      <c r="F9" s="1"/>
      <c r="G9" s="5"/>
    </row>
    <row r="10" spans="1:7" ht="12.75">
      <c r="A10" t="s">
        <v>90</v>
      </c>
      <c r="B10" s="19" t="s">
        <v>65</v>
      </c>
      <c r="C10" s="19"/>
      <c r="D10" s="1">
        <v>3397</v>
      </c>
      <c r="E10" s="5">
        <f>D10/B16*100</f>
        <v>2.1374458874458875</v>
      </c>
      <c r="F10" s="1"/>
      <c r="G10" s="5"/>
    </row>
    <row r="11" spans="1:7" ht="13.5" customHeight="1">
      <c r="A11" s="7" t="s">
        <v>94</v>
      </c>
      <c r="B11" s="25" t="s">
        <v>17</v>
      </c>
      <c r="C11" s="25"/>
      <c r="D11" s="8">
        <v>1673</v>
      </c>
      <c r="E11" s="5">
        <f>D11/B16*100</f>
        <v>1.0526779422128258</v>
      </c>
      <c r="F11" s="8"/>
      <c r="G11" s="9"/>
    </row>
    <row r="12" spans="2:7" ht="12.75">
      <c r="B12" s="19"/>
      <c r="C12" s="19"/>
      <c r="D12" s="1"/>
      <c r="E12" s="5"/>
      <c r="F12" s="1"/>
      <c r="G12" s="5"/>
    </row>
    <row r="13" spans="2:3" ht="12.75">
      <c r="B13" s="2"/>
      <c r="C13" s="6" t="s">
        <v>82</v>
      </c>
    </row>
    <row r="14" spans="1:3" ht="12.75">
      <c r="A14" s="2" t="s">
        <v>5</v>
      </c>
      <c r="B14" s="4">
        <v>397075</v>
      </c>
      <c r="C14" s="4"/>
    </row>
    <row r="15" spans="1:3" ht="12.75">
      <c r="A15" s="2" t="s">
        <v>9</v>
      </c>
      <c r="B15" s="4">
        <v>164694</v>
      </c>
      <c r="C15" s="3">
        <f>B15/B14*100</f>
        <v>41.47679909337027</v>
      </c>
    </row>
    <row r="16" spans="1:3" ht="12.75">
      <c r="A16" s="2" t="s">
        <v>14</v>
      </c>
      <c r="B16" s="4">
        <v>158928</v>
      </c>
      <c r="C16" s="3">
        <f>B16/B15*100</f>
        <v>96.49896171080914</v>
      </c>
    </row>
    <row r="17" spans="1:3" ht="12.75">
      <c r="A17" s="2" t="s">
        <v>15</v>
      </c>
      <c r="B17" s="16">
        <f>B15-B16</f>
        <v>5766</v>
      </c>
      <c r="C17" s="3">
        <f>B17/B15*100</f>
        <v>3.501038289190863</v>
      </c>
    </row>
    <row r="18" spans="1:5" ht="12.75" customHeight="1">
      <c r="A18" s="25" t="s">
        <v>6</v>
      </c>
      <c r="B18" s="25"/>
      <c r="C18" s="25"/>
      <c r="D18" s="25"/>
      <c r="E18" s="25"/>
    </row>
    <row r="20" spans="1:6" ht="12.75">
      <c r="A20" s="21" t="s">
        <v>20</v>
      </c>
      <c r="B20" s="21"/>
      <c r="C20" s="21"/>
      <c r="D20" s="21"/>
      <c r="E20" s="21"/>
      <c r="F20" s="21"/>
    </row>
    <row r="22" spans="1:3" ht="12.75">
      <c r="A22" s="2" t="s">
        <v>8</v>
      </c>
      <c r="B22" s="2" t="s">
        <v>11</v>
      </c>
      <c r="C22" s="2" t="s">
        <v>18</v>
      </c>
    </row>
    <row r="23" spans="1:3" ht="12.75">
      <c r="A23" t="s">
        <v>0</v>
      </c>
      <c r="B23" s="1">
        <v>60773</v>
      </c>
      <c r="C23" s="3">
        <f>B23/B36*100</f>
        <v>37.633369868782005</v>
      </c>
    </row>
    <row r="24" spans="1:3" ht="12.75">
      <c r="A24" t="s">
        <v>2</v>
      </c>
      <c r="B24" s="1">
        <v>26585</v>
      </c>
      <c r="C24" s="3">
        <f>B24/B36*100</f>
        <v>16.4626254744964</v>
      </c>
    </row>
    <row r="25" spans="1:3" ht="12.75">
      <c r="A25" t="s">
        <v>1</v>
      </c>
      <c r="B25" s="1">
        <v>26283</v>
      </c>
      <c r="C25" s="3">
        <f>B25/B36*100</f>
        <v>16.27561351687752</v>
      </c>
    </row>
    <row r="26" spans="1:3" ht="12.75">
      <c r="A26" t="s">
        <v>67</v>
      </c>
      <c r="B26" s="1">
        <v>21991</v>
      </c>
      <c r="C26" s="3">
        <f>B26/B36*100</f>
        <v>13.61781443707543</v>
      </c>
    </row>
    <row r="27" spans="1:3" ht="12.75">
      <c r="A27" t="s">
        <v>4</v>
      </c>
      <c r="B27" s="1">
        <v>11019</v>
      </c>
      <c r="C27" s="3">
        <f>B27/B36*100</f>
        <v>6.8234594735179925</v>
      </c>
    </row>
    <row r="28" spans="1:3" ht="12.75">
      <c r="A28" t="s">
        <v>3</v>
      </c>
      <c r="B28" s="1">
        <v>8621</v>
      </c>
      <c r="C28" s="3">
        <f>B28/B36*100</f>
        <v>5.338510220636955</v>
      </c>
    </row>
    <row r="29" spans="1:3" ht="12.75">
      <c r="A29" t="s">
        <v>65</v>
      </c>
      <c r="B29" s="1">
        <v>4420</v>
      </c>
      <c r="C29" s="3">
        <f>B29/B36*100</f>
        <v>2.737062426077641</v>
      </c>
    </row>
    <row r="30" spans="1:3" ht="12.75">
      <c r="A30" t="s">
        <v>17</v>
      </c>
      <c r="B30" s="1">
        <v>1662</v>
      </c>
      <c r="C30" s="3">
        <f>B30/B36*100</f>
        <v>1.0291850117966153</v>
      </c>
    </row>
    <row r="31" spans="1:3" ht="12.75">
      <c r="A31" t="s">
        <v>83</v>
      </c>
      <c r="B31" s="1">
        <v>133</v>
      </c>
      <c r="C31" s="3">
        <f>B31/B36*100</f>
        <v>0.08235957073944032</v>
      </c>
    </row>
    <row r="32" spans="2:3" ht="12.75">
      <c r="B32" s="1"/>
      <c r="C32" s="3"/>
    </row>
    <row r="33" spans="2:3" ht="12.75">
      <c r="B33" s="2"/>
      <c r="C33" s="2" t="s">
        <v>82</v>
      </c>
    </row>
    <row r="34" spans="1:3" ht="12.75">
      <c r="A34" s="2" t="s">
        <v>5</v>
      </c>
      <c r="B34" s="4">
        <v>397075</v>
      </c>
      <c r="C34" s="4"/>
    </row>
    <row r="35" spans="1:3" ht="12.75">
      <c r="A35" s="2" t="s">
        <v>9</v>
      </c>
      <c r="B35" s="4">
        <v>164694</v>
      </c>
      <c r="C35" s="3">
        <f>B35/B34*100</f>
        <v>41.47679909337027</v>
      </c>
    </row>
    <row r="36" spans="1:3" ht="12.75">
      <c r="A36" s="2" t="s">
        <v>14</v>
      </c>
      <c r="B36" s="4">
        <v>161487</v>
      </c>
      <c r="C36" s="3">
        <f>B36/B35*100</f>
        <v>98.05275237713577</v>
      </c>
    </row>
    <row r="37" spans="1:3" ht="13.5" customHeight="1">
      <c r="A37" s="2" t="s">
        <v>15</v>
      </c>
      <c r="B37" s="16">
        <f>B35-B36</f>
        <v>3207</v>
      </c>
      <c r="C37" s="3">
        <f>B37/B35*100</f>
        <v>1.9472476228642208</v>
      </c>
    </row>
    <row r="38" spans="1:5" ht="12.75">
      <c r="A38" s="25" t="s">
        <v>6</v>
      </c>
      <c r="B38" s="25"/>
      <c r="C38" s="25"/>
      <c r="D38" s="25"/>
      <c r="E38" s="25"/>
    </row>
  </sheetData>
  <mergeCells count="15">
    <mergeCell ref="A38:E38"/>
    <mergeCell ref="B12:C12"/>
    <mergeCell ref="A1:F1"/>
    <mergeCell ref="A2:F2"/>
    <mergeCell ref="A3:F3"/>
    <mergeCell ref="B9:C9"/>
    <mergeCell ref="B4:C4"/>
    <mergeCell ref="B5:C5"/>
    <mergeCell ref="B6:C6"/>
    <mergeCell ref="B7:C7"/>
    <mergeCell ref="B8:C8"/>
    <mergeCell ref="A20:F20"/>
    <mergeCell ref="B10:C10"/>
    <mergeCell ref="B11:C11"/>
    <mergeCell ref="A18:E1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38"/>
  <sheetViews>
    <sheetView workbookViewId="0" topLeftCell="A1">
      <selection activeCell="D36" sqref="D36"/>
    </sheetView>
  </sheetViews>
  <sheetFormatPr defaultColWidth="9.140625" defaultRowHeight="12.75"/>
  <cols>
    <col min="1" max="1" width="27.57421875" style="0" customWidth="1"/>
    <col min="2" max="2" width="13.8515625" style="0" customWidth="1"/>
    <col min="3" max="3" width="14.7109375" style="0" customWidth="1"/>
    <col min="4" max="4" width="9.28125" style="0" customWidth="1"/>
    <col min="5" max="5" width="10.140625" style="0" customWidth="1"/>
    <col min="6" max="6" width="10.421875" style="0" customWidth="1"/>
    <col min="7" max="7" width="12.8515625" style="0" bestFit="1" customWidth="1"/>
    <col min="8" max="8" width="10.8515625" style="0" bestFit="1" customWidth="1"/>
  </cols>
  <sheetData>
    <row r="1" spans="1:6" ht="19.5" customHeight="1">
      <c r="A1" s="22" t="s">
        <v>80</v>
      </c>
      <c r="B1" s="22"/>
      <c r="C1" s="22"/>
      <c r="D1" s="22"/>
      <c r="E1" s="22"/>
      <c r="F1" s="22"/>
    </row>
    <row r="2" spans="1:6" ht="12.75">
      <c r="A2" s="21" t="s">
        <v>21</v>
      </c>
      <c r="B2" s="21"/>
      <c r="C2" s="21"/>
      <c r="D2" s="21"/>
      <c r="E2" s="21"/>
      <c r="F2" s="21"/>
    </row>
    <row r="3" spans="1:6" ht="12.75">
      <c r="A3" s="23"/>
      <c r="B3" s="23"/>
      <c r="C3" s="23"/>
      <c r="D3" s="23"/>
      <c r="E3" s="23"/>
      <c r="F3" s="23"/>
    </row>
    <row r="4" spans="1:8" ht="12.75">
      <c r="A4" s="2" t="s">
        <v>7</v>
      </c>
      <c r="B4" s="24" t="s">
        <v>8</v>
      </c>
      <c r="C4" s="24"/>
      <c r="D4" s="2" t="s">
        <v>11</v>
      </c>
      <c r="E4" s="2" t="s">
        <v>12</v>
      </c>
      <c r="F4" s="2" t="s">
        <v>13</v>
      </c>
      <c r="G4" s="2"/>
      <c r="H4" s="2"/>
    </row>
    <row r="5" spans="1:9" ht="12.75">
      <c r="A5" t="s">
        <v>69</v>
      </c>
      <c r="B5" s="19" t="s">
        <v>0</v>
      </c>
      <c r="C5" s="19"/>
      <c r="D5" s="1">
        <v>39900</v>
      </c>
      <c r="E5" s="5">
        <f>D5/B16*100</f>
        <v>33.98926654740608</v>
      </c>
      <c r="F5" s="1">
        <f>D5-D6</f>
        <v>4686</v>
      </c>
      <c r="G5" s="5"/>
      <c r="H5" s="1"/>
      <c r="I5" s="1"/>
    </row>
    <row r="6" spans="1:8" ht="12.75">
      <c r="A6" t="s">
        <v>98</v>
      </c>
      <c r="B6" s="19" t="s">
        <v>1</v>
      </c>
      <c r="C6" s="19"/>
      <c r="D6" s="1">
        <v>35214</v>
      </c>
      <c r="E6" s="5">
        <f>D6/B16*100</f>
        <v>29.997444416049067</v>
      </c>
      <c r="F6" s="1"/>
      <c r="G6" s="5"/>
      <c r="H6" s="1"/>
    </row>
    <row r="7" spans="1:7" ht="12.75">
      <c r="A7" t="s">
        <v>99</v>
      </c>
      <c r="B7" s="19" t="s">
        <v>2</v>
      </c>
      <c r="C7" s="19"/>
      <c r="D7" s="1">
        <v>20782</v>
      </c>
      <c r="E7" s="5">
        <f>D7/B16*100</f>
        <v>17.703381889428403</v>
      </c>
      <c r="F7" s="1"/>
      <c r="G7" s="5"/>
    </row>
    <row r="8" spans="1:7" ht="12.75">
      <c r="A8" t="s">
        <v>101</v>
      </c>
      <c r="B8" s="19" t="s">
        <v>67</v>
      </c>
      <c r="C8" s="19"/>
      <c r="D8" s="1">
        <v>7199</v>
      </c>
      <c r="E8" s="5">
        <f>D8/B16*100</f>
        <v>6.132549620921714</v>
      </c>
      <c r="F8" s="1"/>
      <c r="G8" s="5"/>
    </row>
    <row r="9" spans="1:7" ht="12.75">
      <c r="A9" s="7" t="s">
        <v>97</v>
      </c>
      <c r="B9" s="19" t="s">
        <v>3</v>
      </c>
      <c r="C9" s="19"/>
      <c r="D9" s="8">
        <v>6975</v>
      </c>
      <c r="E9" s="5">
        <f>D9/B16*100</f>
        <v>5.9417326859187325</v>
      </c>
      <c r="F9" s="8"/>
      <c r="G9" s="9"/>
    </row>
    <row r="10" spans="1:7" ht="12.75">
      <c r="A10" t="s">
        <v>100</v>
      </c>
      <c r="B10" s="25" t="s">
        <v>17</v>
      </c>
      <c r="C10" s="25"/>
      <c r="D10" s="8">
        <v>4586</v>
      </c>
      <c r="E10" s="5">
        <f>D10/B16*100</f>
        <v>3.9066359996592555</v>
      </c>
      <c r="F10" s="8"/>
      <c r="G10" s="9"/>
    </row>
    <row r="11" spans="1:7" ht="12.75">
      <c r="A11" t="s">
        <v>96</v>
      </c>
      <c r="B11" s="19" t="s">
        <v>65</v>
      </c>
      <c r="C11" s="19"/>
      <c r="D11" s="1">
        <v>2734</v>
      </c>
      <c r="E11" s="5">
        <f>D11/B16*100</f>
        <v>2.3289888406167476</v>
      </c>
      <c r="F11" s="1"/>
      <c r="G11" s="5"/>
    </row>
    <row r="12" spans="2:7" ht="12.75">
      <c r="B12" s="19"/>
      <c r="C12" s="19"/>
      <c r="D12" s="1"/>
      <c r="E12" s="5"/>
      <c r="F12" s="1"/>
      <c r="G12" s="5"/>
    </row>
    <row r="13" spans="2:3" ht="12.75">
      <c r="B13" s="2"/>
      <c r="C13" s="6" t="s">
        <v>82</v>
      </c>
    </row>
    <row r="14" spans="1:3" ht="12.75">
      <c r="A14" s="2" t="s">
        <v>5</v>
      </c>
      <c r="B14" s="4">
        <v>332723</v>
      </c>
      <c r="C14" s="4"/>
    </row>
    <row r="15" spans="1:3" ht="12.75">
      <c r="A15" s="2" t="s">
        <v>9</v>
      </c>
      <c r="B15" s="4">
        <v>126531</v>
      </c>
      <c r="C15" s="3">
        <f>B15/B14*100</f>
        <v>38.02893097261085</v>
      </c>
    </row>
    <row r="16" spans="1:3" ht="12.75">
      <c r="A16" s="2" t="s">
        <v>14</v>
      </c>
      <c r="B16" s="4">
        <v>117390</v>
      </c>
      <c r="C16" s="3">
        <f>B16/B15*100</f>
        <v>92.77568342935723</v>
      </c>
    </row>
    <row r="17" spans="1:3" ht="12.75">
      <c r="A17" s="2" t="s">
        <v>15</v>
      </c>
      <c r="B17" s="16">
        <f>B15-B16</f>
        <v>9141</v>
      </c>
      <c r="C17" s="3">
        <f>B17/B15*100</f>
        <v>7.224316570642768</v>
      </c>
    </row>
    <row r="18" spans="1:5" ht="12.75">
      <c r="A18" s="25" t="s">
        <v>6</v>
      </c>
      <c r="B18" s="25"/>
      <c r="C18" s="25"/>
      <c r="D18" s="25"/>
      <c r="E18" s="25"/>
    </row>
    <row r="20" spans="1:6" ht="12.75">
      <c r="A20" s="21" t="s">
        <v>22</v>
      </c>
      <c r="B20" s="21"/>
      <c r="C20" s="21"/>
      <c r="D20" s="21"/>
      <c r="E20" s="21"/>
      <c r="F20" s="21"/>
    </row>
    <row r="22" spans="1:3" ht="12.75">
      <c r="A22" s="2" t="s">
        <v>8</v>
      </c>
      <c r="B22" s="2" t="s">
        <v>11</v>
      </c>
      <c r="C22" s="2" t="s">
        <v>18</v>
      </c>
    </row>
    <row r="23" spans="1:3" ht="12.75">
      <c r="A23" t="s">
        <v>0</v>
      </c>
      <c r="B23" s="1">
        <v>38198</v>
      </c>
      <c r="C23" s="3">
        <f>B23/B36*100</f>
        <v>31.097253203510427</v>
      </c>
    </row>
    <row r="24" spans="1:3" ht="12.75">
      <c r="A24" t="s">
        <v>1</v>
      </c>
      <c r="B24" s="1">
        <v>36995</v>
      </c>
      <c r="C24" s="3">
        <f>B24/B36*100</f>
        <v>30.11788267092173</v>
      </c>
    </row>
    <row r="25" spans="1:3" ht="12.75">
      <c r="A25" t="s">
        <v>2</v>
      </c>
      <c r="B25" s="1">
        <v>20249</v>
      </c>
      <c r="C25" s="3">
        <f>B25/B36*100</f>
        <v>16.484849471644658</v>
      </c>
    </row>
    <row r="26" spans="1:3" ht="12.75">
      <c r="A26" t="s">
        <v>3</v>
      </c>
      <c r="B26" s="1">
        <v>8064</v>
      </c>
      <c r="C26" s="3">
        <f>B26/B36*100</f>
        <v>6.56495758503346</v>
      </c>
    </row>
    <row r="27" spans="1:3" ht="12.75">
      <c r="A27" t="s">
        <v>67</v>
      </c>
      <c r="B27" s="1">
        <v>6976</v>
      </c>
      <c r="C27" s="3">
        <f>B27/B36*100</f>
        <v>5.679209339433707</v>
      </c>
    </row>
    <row r="28" spans="1:3" ht="12.75">
      <c r="A28" t="s">
        <v>17</v>
      </c>
      <c r="B28" s="1">
        <v>4752</v>
      </c>
      <c r="C28" s="3">
        <f>B28/B36*100</f>
        <v>3.86863571975186</v>
      </c>
    </row>
    <row r="29" spans="1:3" ht="12.75">
      <c r="A29" t="s">
        <v>65</v>
      </c>
      <c r="B29" s="1">
        <v>3571</v>
      </c>
      <c r="C29" s="3">
        <f>B29/B36*100</f>
        <v>2.90717553771757</v>
      </c>
    </row>
    <row r="30" spans="1:3" ht="12.75">
      <c r="A30" t="s">
        <v>4</v>
      </c>
      <c r="B30" s="1">
        <v>3457</v>
      </c>
      <c r="C30" s="3">
        <f>B30/B36*100</f>
        <v>2.814367357572008</v>
      </c>
    </row>
    <row r="31" spans="1:3" ht="12.75">
      <c r="A31" t="s">
        <v>83</v>
      </c>
      <c r="B31" s="1">
        <v>572</v>
      </c>
      <c r="C31" s="3">
        <f>B31/B36*100</f>
        <v>0.4656691144145758</v>
      </c>
    </row>
    <row r="32" spans="2:3" ht="12.75">
      <c r="B32" s="1"/>
      <c r="C32" s="3"/>
    </row>
    <row r="33" spans="2:3" ht="12.75">
      <c r="B33" s="2"/>
      <c r="C33" s="2" t="s">
        <v>82</v>
      </c>
    </row>
    <row r="34" spans="1:3" ht="12.75">
      <c r="A34" s="2" t="s">
        <v>5</v>
      </c>
      <c r="B34" s="4">
        <v>332723</v>
      </c>
      <c r="C34" s="4"/>
    </row>
    <row r="35" spans="1:3" ht="12.75">
      <c r="A35" s="2" t="s">
        <v>9</v>
      </c>
      <c r="B35" s="4">
        <v>126531</v>
      </c>
      <c r="C35" s="3">
        <f>B35/B34*100</f>
        <v>38.02893097261085</v>
      </c>
    </row>
    <row r="36" spans="1:3" ht="12.75">
      <c r="A36" s="2" t="s">
        <v>14</v>
      </c>
      <c r="B36" s="4">
        <v>122834</v>
      </c>
      <c r="C36" s="3">
        <f>B36/B35*100</f>
        <v>97.07818637329983</v>
      </c>
    </row>
    <row r="37" spans="1:3" ht="12.75">
      <c r="A37" s="2" t="s">
        <v>15</v>
      </c>
      <c r="B37" s="16">
        <f>B35-B36</f>
        <v>3697</v>
      </c>
      <c r="C37" s="3">
        <f>B37/B35*100</f>
        <v>2.9218136267001764</v>
      </c>
    </row>
    <row r="38" spans="1:5" ht="12.75">
      <c r="A38" s="25" t="s">
        <v>6</v>
      </c>
      <c r="B38" s="25"/>
      <c r="C38" s="25"/>
      <c r="D38" s="25"/>
      <c r="E38" s="25"/>
    </row>
  </sheetData>
  <mergeCells count="15">
    <mergeCell ref="A38:E38"/>
    <mergeCell ref="B10:C10"/>
    <mergeCell ref="A1:F1"/>
    <mergeCell ref="A2:F2"/>
    <mergeCell ref="A3:F3"/>
    <mergeCell ref="B4:C4"/>
    <mergeCell ref="B6:C6"/>
    <mergeCell ref="B5:C5"/>
    <mergeCell ref="A18:E18"/>
    <mergeCell ref="A20:F20"/>
    <mergeCell ref="B7:C7"/>
    <mergeCell ref="B8:C8"/>
    <mergeCell ref="B9:C9"/>
    <mergeCell ref="B12:C12"/>
    <mergeCell ref="B11:C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38"/>
  <sheetViews>
    <sheetView workbookViewId="0" topLeftCell="A1">
      <selection activeCell="C26" sqref="C26"/>
    </sheetView>
  </sheetViews>
  <sheetFormatPr defaultColWidth="9.140625" defaultRowHeight="12.75"/>
  <cols>
    <col min="1" max="1" width="27.57421875" style="0" customWidth="1"/>
    <col min="2" max="2" width="13.8515625" style="0" customWidth="1"/>
    <col min="3" max="3" width="14.7109375" style="0" customWidth="1"/>
    <col min="4" max="4" width="6.57421875" style="0" bestFit="1" customWidth="1"/>
    <col min="5" max="5" width="8.421875" style="0" bestFit="1" customWidth="1"/>
    <col min="6" max="6" width="8.28125" style="0" bestFit="1" customWidth="1"/>
    <col min="7" max="7" width="12.8515625" style="0" bestFit="1" customWidth="1"/>
    <col min="8" max="8" width="10.8515625" style="0" bestFit="1" customWidth="1"/>
  </cols>
  <sheetData>
    <row r="1" spans="1:10" ht="19.5" customHeight="1">
      <c r="A1" s="26" t="s">
        <v>80</v>
      </c>
      <c r="B1" s="26"/>
      <c r="C1" s="26"/>
      <c r="D1" s="26"/>
      <c r="E1" s="26"/>
      <c r="F1" s="26"/>
      <c r="G1" s="26"/>
      <c r="H1" s="26"/>
      <c r="I1" s="26"/>
      <c r="J1" s="26"/>
    </row>
    <row r="2" spans="1:6" ht="12.75">
      <c r="A2" s="11" t="s">
        <v>39</v>
      </c>
      <c r="B2" s="11"/>
      <c r="C2" s="11"/>
      <c r="D2" s="11"/>
      <c r="E2" s="11"/>
      <c r="F2" s="11"/>
    </row>
    <row r="3" spans="1:6" ht="12.75">
      <c r="A3" s="23"/>
      <c r="B3" s="23"/>
      <c r="C3" s="23"/>
      <c r="D3" s="23"/>
      <c r="E3" s="23"/>
      <c r="F3" s="23"/>
    </row>
    <row r="4" spans="1:8" ht="12.75">
      <c r="A4" s="2" t="s">
        <v>7</v>
      </c>
      <c r="B4" s="24" t="s">
        <v>8</v>
      </c>
      <c r="C4" s="24"/>
      <c r="D4" s="2" t="s">
        <v>11</v>
      </c>
      <c r="E4" s="2" t="s">
        <v>12</v>
      </c>
      <c r="F4" s="2" t="s">
        <v>13</v>
      </c>
      <c r="G4" s="2"/>
      <c r="H4" s="2"/>
    </row>
    <row r="5" spans="1:8" ht="12.75">
      <c r="A5" t="s">
        <v>70</v>
      </c>
      <c r="B5" s="19" t="s">
        <v>1</v>
      </c>
      <c r="C5" s="19"/>
      <c r="D5" s="1">
        <v>38085</v>
      </c>
      <c r="E5" s="5">
        <f>D5/B16*100</f>
        <v>29.09272853661704</v>
      </c>
      <c r="F5" s="1">
        <f>D5-D6</f>
        <v>14336</v>
      </c>
      <c r="G5" s="5"/>
      <c r="H5" s="1"/>
    </row>
    <row r="6" spans="1:9" ht="12.75">
      <c r="A6" t="s">
        <v>103</v>
      </c>
      <c r="B6" s="19" t="s">
        <v>0</v>
      </c>
      <c r="C6" s="19"/>
      <c r="D6" s="1">
        <v>23749</v>
      </c>
      <c r="E6" s="5">
        <f>D6/B16*100</f>
        <v>18.141609820562376</v>
      </c>
      <c r="F6" s="1"/>
      <c r="G6" s="5"/>
      <c r="H6" s="1"/>
      <c r="I6" s="1"/>
    </row>
    <row r="7" spans="1:7" ht="12.75">
      <c r="A7" t="s">
        <v>106</v>
      </c>
      <c r="B7" s="25" t="s">
        <v>17</v>
      </c>
      <c r="C7" s="25"/>
      <c r="D7" s="1">
        <v>19675</v>
      </c>
      <c r="E7" s="5">
        <f>D7/B16*100</f>
        <v>15.02952432605856</v>
      </c>
      <c r="F7" s="1"/>
      <c r="G7" s="5"/>
    </row>
    <row r="8" spans="1:7" ht="12.75">
      <c r="A8" t="s">
        <v>105</v>
      </c>
      <c r="B8" s="19" t="s">
        <v>2</v>
      </c>
      <c r="C8" s="19"/>
      <c r="D8" s="1">
        <v>18255</v>
      </c>
      <c r="E8" s="5">
        <f>D8/B16*100</f>
        <v>13.944801350556494</v>
      </c>
      <c r="F8" s="1"/>
      <c r="G8" s="5"/>
    </row>
    <row r="9" spans="1:7" ht="12.75">
      <c r="A9" t="s">
        <v>107</v>
      </c>
      <c r="B9" s="19" t="s">
        <v>67</v>
      </c>
      <c r="C9" s="19"/>
      <c r="D9" s="1">
        <v>17997</v>
      </c>
      <c r="E9" s="5">
        <f>D9/B16*100</f>
        <v>13.74771788035964</v>
      </c>
      <c r="F9" s="1"/>
      <c r="G9" s="5"/>
    </row>
    <row r="10" spans="1:7" ht="12.75">
      <c r="A10" t="s">
        <v>104</v>
      </c>
      <c r="B10" s="19" t="s">
        <v>3</v>
      </c>
      <c r="C10" s="19"/>
      <c r="D10" s="1">
        <v>8687</v>
      </c>
      <c r="E10" s="5">
        <f>D10/B16*100</f>
        <v>6.635907386046797</v>
      </c>
      <c r="F10" s="1"/>
      <c r="G10" s="5"/>
    </row>
    <row r="11" spans="1:7" ht="12.75">
      <c r="A11" s="7" t="s">
        <v>102</v>
      </c>
      <c r="B11" s="19" t="s">
        <v>65</v>
      </c>
      <c r="C11" s="19"/>
      <c r="D11" s="8">
        <v>4461</v>
      </c>
      <c r="E11" s="5">
        <f>D11/B16*100</f>
        <v>3.407710699799097</v>
      </c>
      <c r="F11" s="8"/>
      <c r="G11" s="9"/>
    </row>
    <row r="12" ht="12.75">
      <c r="D12" s="1"/>
    </row>
    <row r="13" spans="2:3" ht="12.75">
      <c r="B13" s="2"/>
      <c r="C13" s="6" t="s">
        <v>82</v>
      </c>
    </row>
    <row r="14" spans="1:3" ht="12.75">
      <c r="A14" s="2" t="s">
        <v>5</v>
      </c>
      <c r="B14" s="4">
        <v>437309</v>
      </c>
      <c r="C14" s="4"/>
    </row>
    <row r="15" spans="1:3" ht="12.75">
      <c r="A15" s="2" t="s">
        <v>9</v>
      </c>
      <c r="B15" s="4">
        <v>146196</v>
      </c>
      <c r="C15" s="3">
        <f>B15/B14*100</f>
        <v>33.43082351380831</v>
      </c>
    </row>
    <row r="16" spans="1:3" ht="12.75">
      <c r="A16" s="2" t="s">
        <v>14</v>
      </c>
      <c r="B16" s="4">
        <v>130909</v>
      </c>
      <c r="C16" s="3">
        <f>B16/B15*100</f>
        <v>89.54348956195793</v>
      </c>
    </row>
    <row r="17" spans="1:3" ht="12.75">
      <c r="A17" s="2" t="s">
        <v>15</v>
      </c>
      <c r="B17" s="16">
        <f>B15-B16</f>
        <v>15287</v>
      </c>
      <c r="C17" s="3">
        <f>B17/B15*100</f>
        <v>10.45651043804208</v>
      </c>
    </row>
    <row r="18" spans="1:5" ht="12.75">
      <c r="A18" s="25" t="s">
        <v>6</v>
      </c>
      <c r="B18" s="25"/>
      <c r="C18" s="25"/>
      <c r="D18" s="25"/>
      <c r="E18" s="25"/>
    </row>
    <row r="20" spans="1:6" ht="12.75">
      <c r="A20" s="11" t="s">
        <v>40</v>
      </c>
      <c r="B20" s="11"/>
      <c r="C20" s="11"/>
      <c r="D20" s="11"/>
      <c r="E20" s="11"/>
      <c r="F20" s="11"/>
    </row>
    <row r="22" spans="1:3" ht="12.75">
      <c r="A22" s="2" t="s">
        <v>8</v>
      </c>
      <c r="B22" s="2" t="s">
        <v>11</v>
      </c>
      <c r="C22" s="2" t="s">
        <v>18</v>
      </c>
    </row>
    <row r="23" spans="1:3" ht="12.75">
      <c r="A23" t="s">
        <v>1</v>
      </c>
      <c r="B23" s="1">
        <v>39296</v>
      </c>
      <c r="C23" s="3">
        <f>B23/B36*100</f>
        <v>27.882554954801535</v>
      </c>
    </row>
    <row r="24" spans="1:3" ht="12.75">
      <c r="A24" t="s">
        <v>0</v>
      </c>
      <c r="B24" s="1">
        <v>22710</v>
      </c>
      <c r="C24" s="3">
        <f>B24/B36*100</f>
        <v>16.113925667333646</v>
      </c>
    </row>
    <row r="25" spans="1:3" ht="12.75">
      <c r="A25" t="s">
        <v>17</v>
      </c>
      <c r="B25" s="1">
        <v>21795</v>
      </c>
      <c r="C25" s="3">
        <f>B25/B36*100</f>
        <v>15.46468559751373</v>
      </c>
    </row>
    <row r="26" spans="1:3" ht="12.75">
      <c r="A26" t="s">
        <v>2</v>
      </c>
      <c r="B26" s="1">
        <v>17526</v>
      </c>
      <c r="C26" s="3">
        <f>B26/B36*100</f>
        <v>12.435608157009664</v>
      </c>
    </row>
    <row r="27" spans="1:3" ht="12.75">
      <c r="A27" t="s">
        <v>67</v>
      </c>
      <c r="B27" s="1">
        <v>12800</v>
      </c>
      <c r="C27" s="3">
        <f>B27/B36*100</f>
        <v>9.082265457590077</v>
      </c>
    </row>
    <row r="28" spans="1:3" ht="12.75">
      <c r="A28" t="s">
        <v>4</v>
      </c>
      <c r="B28" s="1">
        <v>11434</v>
      </c>
      <c r="C28" s="3">
        <f>B28/B36*100</f>
        <v>8.113017440787887</v>
      </c>
    </row>
    <row r="29" spans="1:3" ht="12.75">
      <c r="A29" t="s">
        <v>3</v>
      </c>
      <c r="B29" s="1">
        <v>9384</v>
      </c>
      <c r="C29" s="3">
        <f>B29/B36*100</f>
        <v>6.6584358635957255</v>
      </c>
    </row>
    <row r="30" spans="1:3" ht="12.75">
      <c r="A30" t="s">
        <v>65</v>
      </c>
      <c r="B30" s="1">
        <v>5286</v>
      </c>
      <c r="C30" s="3">
        <f>B30/B36*100</f>
        <v>3.7506918131891527</v>
      </c>
    </row>
    <row r="31" spans="1:3" ht="12.75">
      <c r="A31" t="s">
        <v>83</v>
      </c>
      <c r="B31" s="1">
        <v>703</v>
      </c>
      <c r="C31" s="3">
        <f>B31/B36*100</f>
        <v>0.4988150481785801</v>
      </c>
    </row>
    <row r="32" spans="2:3" ht="12.75">
      <c r="B32" s="1"/>
      <c r="C32" s="3"/>
    </row>
    <row r="33" spans="2:3" ht="12.75">
      <c r="B33" s="2"/>
      <c r="C33" s="2" t="s">
        <v>82</v>
      </c>
    </row>
    <row r="34" spans="1:3" ht="12.75">
      <c r="A34" s="2" t="s">
        <v>5</v>
      </c>
      <c r="B34" s="4">
        <v>437309</v>
      </c>
      <c r="C34" s="4"/>
    </row>
    <row r="35" spans="1:3" ht="12.75">
      <c r="A35" s="2" t="s">
        <v>9</v>
      </c>
      <c r="B35" s="4">
        <v>146196</v>
      </c>
      <c r="C35" s="3">
        <f>B35/B34*100</f>
        <v>33.43082351380831</v>
      </c>
    </row>
    <row r="36" spans="1:3" ht="12.75">
      <c r="A36" s="2" t="s">
        <v>14</v>
      </c>
      <c r="B36" s="4">
        <v>140934</v>
      </c>
      <c r="C36" s="3">
        <f>B36/B35*100</f>
        <v>96.40072231798408</v>
      </c>
    </row>
    <row r="37" spans="1:3" ht="12.75">
      <c r="A37" s="2" t="s">
        <v>15</v>
      </c>
      <c r="B37" s="16">
        <f>B35-B36</f>
        <v>5262</v>
      </c>
      <c r="C37" s="3">
        <f>B37/B35*100</f>
        <v>3.5992776820159236</v>
      </c>
    </row>
    <row r="38" spans="1:5" ht="12.75">
      <c r="A38" s="25" t="s">
        <v>6</v>
      </c>
      <c r="B38" s="25"/>
      <c r="C38" s="25"/>
      <c r="D38" s="25"/>
      <c r="E38" s="25"/>
    </row>
  </sheetData>
  <mergeCells count="12">
    <mergeCell ref="A38:E38"/>
    <mergeCell ref="B7:C7"/>
    <mergeCell ref="A18:E18"/>
    <mergeCell ref="B6:C6"/>
    <mergeCell ref="B8:C8"/>
    <mergeCell ref="B11:C11"/>
    <mergeCell ref="B9:C9"/>
    <mergeCell ref="B10:C10"/>
    <mergeCell ref="A3:F3"/>
    <mergeCell ref="A1:J1"/>
    <mergeCell ref="B4:C4"/>
    <mergeCell ref="B5:C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1">
      <selection activeCell="A36" sqref="A35:A36"/>
    </sheetView>
  </sheetViews>
  <sheetFormatPr defaultColWidth="9.140625" defaultRowHeight="12.75"/>
  <cols>
    <col min="1" max="1" width="27.57421875" style="0" customWidth="1"/>
    <col min="2" max="2" width="13.8515625" style="0" customWidth="1"/>
    <col min="3" max="3" width="14.7109375" style="0" customWidth="1"/>
    <col min="4" max="4" width="6.57421875" style="0" bestFit="1" customWidth="1"/>
    <col min="5" max="5" width="8.00390625" style="0" bestFit="1" customWidth="1"/>
    <col min="6" max="6" width="8.28125" style="0" bestFit="1" customWidth="1"/>
    <col min="7" max="7" width="12.8515625" style="0" bestFit="1" customWidth="1"/>
    <col min="8" max="8" width="10.8515625" style="0" bestFit="1" customWidth="1"/>
  </cols>
  <sheetData>
    <row r="1" spans="1:6" ht="19.5" customHeight="1">
      <c r="A1" s="22" t="s">
        <v>80</v>
      </c>
      <c r="B1" s="22"/>
      <c r="C1" s="22"/>
      <c r="D1" s="22"/>
      <c r="E1" s="22"/>
      <c r="F1" s="22"/>
    </row>
    <row r="2" spans="1:6" ht="12.75">
      <c r="A2" s="21" t="s">
        <v>23</v>
      </c>
      <c r="B2" s="21"/>
      <c r="C2" s="21"/>
      <c r="D2" s="21"/>
      <c r="E2" s="21"/>
      <c r="F2" s="21"/>
    </row>
    <row r="3" spans="1:6" ht="12.75">
      <c r="A3" s="23"/>
      <c r="B3" s="23"/>
      <c r="C3" s="23"/>
      <c r="D3" s="23"/>
      <c r="E3" s="23"/>
      <c r="F3" s="23"/>
    </row>
    <row r="4" spans="1:8" ht="12.75">
      <c r="A4" s="2" t="s">
        <v>7</v>
      </c>
      <c r="B4" s="24" t="s">
        <v>8</v>
      </c>
      <c r="C4" s="24"/>
      <c r="D4" s="2" t="s">
        <v>11</v>
      </c>
      <c r="E4" s="2" t="s">
        <v>12</v>
      </c>
      <c r="F4" s="2" t="s">
        <v>13</v>
      </c>
      <c r="G4" s="2"/>
      <c r="H4" s="2"/>
    </row>
    <row r="5" spans="1:9" ht="12.75">
      <c r="A5" t="s">
        <v>71</v>
      </c>
      <c r="B5" s="19" t="s">
        <v>0</v>
      </c>
      <c r="C5" s="19"/>
      <c r="D5" s="1">
        <v>52330</v>
      </c>
      <c r="E5" s="5">
        <f>D5/B16*100</f>
        <v>38.60653500261902</v>
      </c>
      <c r="F5" s="1">
        <f>D5-D6</f>
        <v>23694</v>
      </c>
      <c r="G5" s="5"/>
      <c r="H5" s="1"/>
      <c r="I5" s="1"/>
    </row>
    <row r="6" spans="1:7" ht="12.75">
      <c r="A6" t="s">
        <v>111</v>
      </c>
      <c r="B6" s="19" t="s">
        <v>2</v>
      </c>
      <c r="C6" s="19"/>
      <c r="D6" s="1">
        <v>28636</v>
      </c>
      <c r="E6" s="5">
        <f>D6/B16*100</f>
        <v>21.126251410949706</v>
      </c>
      <c r="F6" s="1"/>
      <c r="G6" s="5"/>
    </row>
    <row r="7" spans="1:8" ht="12.75">
      <c r="A7" t="s">
        <v>110</v>
      </c>
      <c r="B7" s="19" t="s">
        <v>1</v>
      </c>
      <c r="C7" s="19"/>
      <c r="D7" s="1">
        <v>25861</v>
      </c>
      <c r="E7" s="5">
        <f>D7/B16*100</f>
        <v>19.078991051074535</v>
      </c>
      <c r="F7" s="1"/>
      <c r="G7" s="5"/>
      <c r="H7" s="1"/>
    </row>
    <row r="8" spans="1:7" ht="12.75">
      <c r="A8" t="s">
        <v>113</v>
      </c>
      <c r="B8" s="19" t="s">
        <v>67</v>
      </c>
      <c r="C8" s="19"/>
      <c r="D8" s="1">
        <v>15203</v>
      </c>
      <c r="E8" s="5">
        <f>D8/B16*100</f>
        <v>11.216035766191801</v>
      </c>
      <c r="F8" s="1"/>
      <c r="G8" s="5"/>
    </row>
    <row r="9" spans="1:7" ht="12.75">
      <c r="A9" t="s">
        <v>109</v>
      </c>
      <c r="B9" s="19" t="s">
        <v>3</v>
      </c>
      <c r="C9" s="19"/>
      <c r="D9" s="1">
        <v>6175</v>
      </c>
      <c r="E9" s="5">
        <f>D9/B16*100</f>
        <v>4.555615395397907</v>
      </c>
      <c r="F9" s="1"/>
      <c r="G9" s="5"/>
    </row>
    <row r="10" spans="1:7" ht="12.75">
      <c r="A10" s="7" t="s">
        <v>112</v>
      </c>
      <c r="B10" s="25" t="s">
        <v>17</v>
      </c>
      <c r="C10" s="25"/>
      <c r="D10" s="8">
        <v>3108</v>
      </c>
      <c r="E10" s="5">
        <f>D10/B16*100</f>
        <v>2.292931603060193</v>
      </c>
      <c r="F10" s="8"/>
      <c r="G10" s="9"/>
    </row>
    <row r="11" spans="1:7" ht="12.75">
      <c r="A11" t="s">
        <v>108</v>
      </c>
      <c r="B11" s="19" t="s">
        <v>65</v>
      </c>
      <c r="C11" s="19"/>
      <c r="D11" s="1">
        <v>4234</v>
      </c>
      <c r="E11" s="5">
        <f>D11/B16*100</f>
        <v>3.1236397707068395</v>
      </c>
      <c r="F11" s="1"/>
      <c r="G11" s="5"/>
    </row>
    <row r="12" spans="2:7" ht="12.75">
      <c r="B12" s="19"/>
      <c r="C12" s="19"/>
      <c r="D12" s="1"/>
      <c r="E12" s="5"/>
      <c r="F12" s="1"/>
      <c r="G12" s="5"/>
    </row>
    <row r="13" spans="2:3" ht="12.75">
      <c r="B13" s="2"/>
      <c r="C13" s="6" t="s">
        <v>82</v>
      </c>
    </row>
    <row r="14" spans="1:3" ht="12.75">
      <c r="A14" s="2" t="s">
        <v>5</v>
      </c>
      <c r="B14" s="4">
        <v>376175</v>
      </c>
      <c r="C14" s="4"/>
    </row>
    <row r="15" spans="1:3" ht="12.75">
      <c r="A15" s="2" t="s">
        <v>9</v>
      </c>
      <c r="B15" s="4">
        <v>142274</v>
      </c>
      <c r="C15" s="3">
        <f>B15/B14*100</f>
        <v>37.82122682262245</v>
      </c>
    </row>
    <row r="16" spans="1:3" ht="12.75">
      <c r="A16" s="2" t="s">
        <v>14</v>
      </c>
      <c r="B16" s="4">
        <v>135547</v>
      </c>
      <c r="C16" s="3">
        <f>B16/B15*100</f>
        <v>95.27179948549981</v>
      </c>
    </row>
    <row r="17" spans="1:3" ht="12.75">
      <c r="A17" s="2" t="s">
        <v>15</v>
      </c>
      <c r="B17" s="16">
        <f>B15-B16</f>
        <v>6727</v>
      </c>
      <c r="C17" s="3">
        <f>B17/B15*100</f>
        <v>4.728200514500189</v>
      </c>
    </row>
    <row r="18" spans="1:5" ht="12.75">
      <c r="A18" s="25" t="s">
        <v>6</v>
      </c>
      <c r="B18" s="25"/>
      <c r="C18" s="25"/>
      <c r="D18" s="25"/>
      <c r="E18" s="25"/>
    </row>
    <row r="20" spans="1:6" ht="12.75">
      <c r="A20" s="21" t="s">
        <v>24</v>
      </c>
      <c r="B20" s="21"/>
      <c r="C20" s="21"/>
      <c r="D20" s="21"/>
      <c r="E20" s="21"/>
      <c r="F20" s="21"/>
    </row>
    <row r="22" spans="1:3" ht="12.75">
      <c r="A22" s="2" t="s">
        <v>8</v>
      </c>
      <c r="B22" s="2" t="s">
        <v>11</v>
      </c>
      <c r="C22" s="2" t="s">
        <v>18</v>
      </c>
    </row>
    <row r="23" spans="1:3" ht="12.75">
      <c r="A23" t="s">
        <v>0</v>
      </c>
      <c r="B23" s="1">
        <v>47226</v>
      </c>
      <c r="C23" s="3">
        <f>B23/B36*100</f>
        <v>33.949161802340626</v>
      </c>
    </row>
    <row r="24" spans="1:3" ht="12.75">
      <c r="A24" t="s">
        <v>1</v>
      </c>
      <c r="B24" s="1">
        <v>27636</v>
      </c>
      <c r="C24" s="3">
        <f>B24/B36*100</f>
        <v>19.86657848578083</v>
      </c>
    </row>
    <row r="25" spans="1:3" ht="12.75">
      <c r="A25" t="s">
        <v>2</v>
      </c>
      <c r="B25" s="1">
        <v>26421</v>
      </c>
      <c r="C25" s="3">
        <f>B25/B36*100</f>
        <v>18.99315639646893</v>
      </c>
    </row>
    <row r="26" spans="1:3" ht="12.75">
      <c r="A26" t="s">
        <v>67</v>
      </c>
      <c r="B26" s="1">
        <v>14262</v>
      </c>
      <c r="C26" s="3">
        <f>B26/B36*100</f>
        <v>10.252465710095752</v>
      </c>
    </row>
    <row r="27" spans="1:3" ht="12.75">
      <c r="A27" t="s">
        <v>3</v>
      </c>
      <c r="B27" s="1">
        <v>8233</v>
      </c>
      <c r="C27" s="3">
        <f>B27/B36*100</f>
        <v>5.918423095724186</v>
      </c>
    </row>
    <row r="28" spans="1:3" ht="12.75">
      <c r="A28" t="s">
        <v>4</v>
      </c>
      <c r="B28" s="1">
        <v>6699</v>
      </c>
      <c r="C28" s="3">
        <f>B28/B36*100</f>
        <v>4.815682778848089</v>
      </c>
    </row>
    <row r="29" spans="1:3" ht="12.75">
      <c r="A29" t="s">
        <v>65</v>
      </c>
      <c r="B29" s="1">
        <v>5463</v>
      </c>
      <c r="C29" s="3">
        <f>B29/B36*100</f>
        <v>3.927164505276476</v>
      </c>
    </row>
    <row r="30" spans="1:3" ht="12.75">
      <c r="A30" t="s">
        <v>17</v>
      </c>
      <c r="B30" s="1">
        <v>3001</v>
      </c>
      <c r="C30" s="3">
        <f>B30/B36*100</f>
        <v>2.15731661730454</v>
      </c>
    </row>
    <row r="31" spans="1:3" ht="12.75">
      <c r="A31" t="s">
        <v>83</v>
      </c>
      <c r="B31" s="1">
        <v>167</v>
      </c>
      <c r="C31" s="3">
        <f>B31/B36*100</f>
        <v>0.1200506081605659</v>
      </c>
    </row>
    <row r="32" spans="2:3" ht="12.75">
      <c r="B32" s="1"/>
      <c r="C32" s="3"/>
    </row>
    <row r="33" spans="2:3" ht="12.75">
      <c r="B33" s="2"/>
      <c r="C33" s="2" t="s">
        <v>82</v>
      </c>
    </row>
    <row r="34" spans="1:3" ht="12.75">
      <c r="A34" s="2" t="s">
        <v>5</v>
      </c>
      <c r="B34" s="4">
        <v>376175</v>
      </c>
      <c r="C34" s="4"/>
    </row>
    <row r="35" spans="1:3" ht="12.75">
      <c r="A35" s="2" t="s">
        <v>9</v>
      </c>
      <c r="B35" s="4">
        <v>142274</v>
      </c>
      <c r="C35" s="3">
        <f>B35/B34*100</f>
        <v>37.82122682262245</v>
      </c>
    </row>
    <row r="36" spans="1:3" ht="12.75">
      <c r="A36" s="2" t="s">
        <v>14</v>
      </c>
      <c r="B36" s="4">
        <v>139108</v>
      </c>
      <c r="C36" s="3">
        <f>B36/B35*100</f>
        <v>97.77471639231342</v>
      </c>
    </row>
    <row r="37" spans="1:3" ht="12.75">
      <c r="A37" s="2" t="s">
        <v>15</v>
      </c>
      <c r="B37" s="16">
        <f>B35-B36</f>
        <v>3166</v>
      </c>
      <c r="C37" s="3">
        <f>B37/B35*100</f>
        <v>2.2252836076865767</v>
      </c>
    </row>
    <row r="38" spans="1:5" ht="12.75">
      <c r="A38" s="25" t="s">
        <v>6</v>
      </c>
      <c r="B38" s="25"/>
      <c r="C38" s="25"/>
      <c r="D38" s="25"/>
      <c r="E38" s="25"/>
    </row>
  </sheetData>
  <mergeCells count="15">
    <mergeCell ref="A38:E38"/>
    <mergeCell ref="B6:C6"/>
    <mergeCell ref="A18:E18"/>
    <mergeCell ref="A20:F20"/>
    <mergeCell ref="B8:C8"/>
    <mergeCell ref="B10:C10"/>
    <mergeCell ref="B9:C9"/>
    <mergeCell ref="B11:C11"/>
    <mergeCell ref="B12:C12"/>
    <mergeCell ref="B4:C4"/>
    <mergeCell ref="B7:C7"/>
    <mergeCell ref="B5:C5"/>
    <mergeCell ref="A1:F1"/>
    <mergeCell ref="A2:F2"/>
    <mergeCell ref="A3:F3"/>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39"/>
  <sheetViews>
    <sheetView workbookViewId="0" topLeftCell="A1">
      <selection activeCell="E27" sqref="E27"/>
    </sheetView>
  </sheetViews>
  <sheetFormatPr defaultColWidth="9.140625" defaultRowHeight="12.75"/>
  <cols>
    <col min="1" max="1" width="27.57421875" style="0" customWidth="1"/>
    <col min="2" max="2" width="13.8515625" style="0" customWidth="1"/>
    <col min="3" max="3" width="14.7109375" style="0" customWidth="1"/>
    <col min="4" max="4" width="6.57421875" style="0" bestFit="1" customWidth="1"/>
    <col min="5" max="5" width="8.00390625" style="0" bestFit="1" customWidth="1"/>
    <col min="6" max="6" width="8.28125" style="0" bestFit="1" customWidth="1"/>
    <col min="7" max="7" width="12.8515625" style="0" bestFit="1" customWidth="1"/>
    <col min="8" max="8" width="10.8515625" style="0" bestFit="1" customWidth="1"/>
  </cols>
  <sheetData>
    <row r="1" spans="1:6" ht="19.5" customHeight="1">
      <c r="A1" s="22" t="s">
        <v>80</v>
      </c>
      <c r="B1" s="22"/>
      <c r="C1" s="22"/>
      <c r="D1" s="22"/>
      <c r="E1" s="22"/>
      <c r="F1" s="22"/>
    </row>
    <row r="2" spans="1:6" ht="12.75">
      <c r="A2" s="21" t="s">
        <v>25</v>
      </c>
      <c r="B2" s="21"/>
      <c r="C2" s="21"/>
      <c r="D2" s="21"/>
      <c r="E2" s="21"/>
      <c r="F2" s="21"/>
    </row>
    <row r="3" spans="1:6" ht="12.75">
      <c r="A3" s="23"/>
      <c r="B3" s="23"/>
      <c r="C3" s="23"/>
      <c r="D3" s="23"/>
      <c r="E3" s="23"/>
      <c r="F3" s="23"/>
    </row>
    <row r="4" spans="1:8" ht="12.75">
      <c r="A4" s="2" t="s">
        <v>7</v>
      </c>
      <c r="B4" s="24" t="s">
        <v>8</v>
      </c>
      <c r="C4" s="24"/>
      <c r="D4" s="2" t="s">
        <v>11</v>
      </c>
      <c r="E4" s="2" t="s">
        <v>12</v>
      </c>
      <c r="F4" s="2" t="s">
        <v>13</v>
      </c>
      <c r="G4" s="2"/>
      <c r="H4" s="2"/>
    </row>
    <row r="5" spans="1:9" ht="12.75">
      <c r="A5" t="s">
        <v>72</v>
      </c>
      <c r="B5" s="19" t="s">
        <v>0</v>
      </c>
      <c r="C5" s="19"/>
      <c r="D5" s="1">
        <v>45230</v>
      </c>
      <c r="E5" s="5">
        <f>D5/B17*100</f>
        <v>32.419453105400855</v>
      </c>
      <c r="F5" s="1">
        <f>D5-D6</f>
        <v>11016</v>
      </c>
      <c r="G5" s="5"/>
      <c r="H5" s="1"/>
      <c r="I5" s="1"/>
    </row>
    <row r="6" spans="1:8" ht="12.75">
      <c r="A6" t="s">
        <v>118</v>
      </c>
      <c r="B6" s="19" t="s">
        <v>1</v>
      </c>
      <c r="C6" s="19"/>
      <c r="D6" s="1">
        <v>34214</v>
      </c>
      <c r="E6" s="5">
        <f>D6/B17*100</f>
        <v>24.52352793606422</v>
      </c>
      <c r="F6" s="1"/>
      <c r="G6" s="5"/>
      <c r="H6" s="1"/>
    </row>
    <row r="7" spans="1:7" ht="12.75">
      <c r="A7" t="s">
        <v>119</v>
      </c>
      <c r="B7" s="19" t="s">
        <v>2</v>
      </c>
      <c r="C7" s="19"/>
      <c r="D7" s="1">
        <v>23440</v>
      </c>
      <c r="E7" s="5">
        <f>D7/B17*100</f>
        <v>16.801060817833207</v>
      </c>
      <c r="F7" s="1"/>
      <c r="G7" s="5"/>
    </row>
    <row r="8" spans="1:7" ht="12.75">
      <c r="A8" t="s">
        <v>121</v>
      </c>
      <c r="B8" s="19" t="s">
        <v>67</v>
      </c>
      <c r="C8" s="19"/>
      <c r="D8" s="1">
        <v>14698</v>
      </c>
      <c r="E8" s="5">
        <f>D8/B17*100</f>
        <v>10.53506791384439</v>
      </c>
      <c r="F8" s="1"/>
      <c r="G8" s="5"/>
    </row>
    <row r="9" spans="1:7" ht="12.75">
      <c r="A9" t="s">
        <v>115</v>
      </c>
      <c r="B9" s="19" t="s">
        <v>3</v>
      </c>
      <c r="C9" s="19"/>
      <c r="D9" s="1">
        <v>9395</v>
      </c>
      <c r="E9" s="5">
        <f>D9/B17*100</f>
        <v>6.734042934451493</v>
      </c>
      <c r="F9" s="1"/>
      <c r="G9" s="5"/>
    </row>
    <row r="10" spans="1:7" ht="12.75">
      <c r="A10" t="s">
        <v>117</v>
      </c>
      <c r="B10" s="27" t="s">
        <v>116</v>
      </c>
      <c r="C10" s="27"/>
      <c r="D10" s="1">
        <v>5285</v>
      </c>
      <c r="E10" s="5">
        <f>D10/B17*100</f>
        <v>3.7881231408809093</v>
      </c>
      <c r="F10" s="1"/>
      <c r="G10" s="5"/>
    </row>
    <row r="11" spans="1:7" ht="12.75">
      <c r="A11" s="7" t="s">
        <v>120</v>
      </c>
      <c r="B11" s="25" t="s">
        <v>17</v>
      </c>
      <c r="C11" s="25"/>
      <c r="D11" s="8">
        <v>4229</v>
      </c>
      <c r="E11" s="5">
        <f>D11/B17*100</f>
        <v>3.0312152815109483</v>
      </c>
      <c r="F11" s="8"/>
      <c r="G11" s="9"/>
    </row>
    <row r="12" spans="1:7" ht="12.75">
      <c r="A12" t="s">
        <v>114</v>
      </c>
      <c r="B12" s="19" t="s">
        <v>65</v>
      </c>
      <c r="C12" s="19"/>
      <c r="D12" s="1">
        <v>3024</v>
      </c>
      <c r="E12" s="5">
        <f>D12/B17*100</f>
        <v>2.167508870013977</v>
      </c>
      <c r="F12" s="1"/>
      <c r="G12" s="5"/>
    </row>
    <row r="14" spans="2:3" ht="12.75">
      <c r="B14" s="2"/>
      <c r="C14" s="6" t="s">
        <v>82</v>
      </c>
    </row>
    <row r="15" spans="1:3" ht="12.75">
      <c r="A15" s="2" t="s">
        <v>5</v>
      </c>
      <c r="B15" s="4">
        <v>397453</v>
      </c>
      <c r="C15" s="4"/>
    </row>
    <row r="16" spans="1:3" ht="12.75">
      <c r="A16" s="2" t="s">
        <v>9</v>
      </c>
      <c r="B16" s="4">
        <v>148230</v>
      </c>
      <c r="C16" s="3">
        <f>B16/B15*100</f>
        <v>37.294975758139955</v>
      </c>
    </row>
    <row r="17" spans="1:3" ht="12.75">
      <c r="A17" s="2" t="s">
        <v>14</v>
      </c>
      <c r="B17" s="4">
        <v>139515</v>
      </c>
      <c r="C17" s="3">
        <f>B17/B16*100</f>
        <v>94.12062335559604</v>
      </c>
    </row>
    <row r="18" spans="1:3" ht="12.75">
      <c r="A18" s="2" t="s">
        <v>15</v>
      </c>
      <c r="B18" s="16">
        <f>B16-B17</f>
        <v>8715</v>
      </c>
      <c r="C18" s="3">
        <f>B18/B16*100</f>
        <v>5.879376644403967</v>
      </c>
    </row>
    <row r="19" spans="1:5" ht="12.75">
      <c r="A19" s="25" t="s">
        <v>6</v>
      </c>
      <c r="B19" s="25"/>
      <c r="C19" s="25"/>
      <c r="D19" s="25"/>
      <c r="E19" s="25"/>
    </row>
    <row r="21" spans="1:6" ht="12.75">
      <c r="A21" s="21" t="s">
        <v>26</v>
      </c>
      <c r="B21" s="21"/>
      <c r="C21" s="21"/>
      <c r="D21" s="21"/>
      <c r="E21" s="21"/>
      <c r="F21" s="21"/>
    </row>
    <row r="23" spans="1:3" ht="12.75">
      <c r="A23" s="2" t="s">
        <v>8</v>
      </c>
      <c r="B23" s="2" t="s">
        <v>11</v>
      </c>
      <c r="C23" s="2" t="s">
        <v>18</v>
      </c>
    </row>
    <row r="24" spans="1:3" ht="12.75">
      <c r="A24" t="s">
        <v>0</v>
      </c>
      <c r="B24" s="1">
        <v>41402</v>
      </c>
      <c r="C24" s="3">
        <f>B24/B37*100</f>
        <v>28.78036912168503</v>
      </c>
    </row>
    <row r="25" spans="1:3" ht="12.75">
      <c r="A25" t="s">
        <v>1</v>
      </c>
      <c r="B25" s="1">
        <v>39021</v>
      </c>
      <c r="C25" s="3">
        <f>B25/B37*100</f>
        <v>27.125230266587884</v>
      </c>
    </row>
    <row r="26" spans="1:3" ht="12.75">
      <c r="A26" t="s">
        <v>2</v>
      </c>
      <c r="B26" s="1">
        <v>21571</v>
      </c>
      <c r="C26" s="3">
        <f>B26/B37*100</f>
        <v>14.994960202982169</v>
      </c>
    </row>
    <row r="27" spans="1:3" ht="12.75">
      <c r="A27" t="s">
        <v>67</v>
      </c>
      <c r="B27" s="1">
        <v>13078</v>
      </c>
      <c r="C27" s="3">
        <f>B27/B37*100</f>
        <v>9.091098675749887</v>
      </c>
    </row>
    <row r="28" spans="1:3" ht="12.75">
      <c r="A28" t="s">
        <v>3</v>
      </c>
      <c r="B28" s="1">
        <v>10444</v>
      </c>
      <c r="C28" s="3">
        <f>B28/B37*100</f>
        <v>7.260088283340864</v>
      </c>
    </row>
    <row r="29" spans="1:3" ht="12.75">
      <c r="A29" t="s">
        <v>4</v>
      </c>
      <c r="B29" s="1">
        <v>8118</v>
      </c>
      <c r="C29" s="3">
        <f>B29/B37*100</f>
        <v>5.643182371137604</v>
      </c>
    </row>
    <row r="30" spans="1:3" ht="12.75">
      <c r="A30" t="s">
        <v>17</v>
      </c>
      <c r="B30" s="1">
        <v>5791</v>
      </c>
      <c r="C30" s="3">
        <f>B30/B37*100</f>
        <v>4.025581314518091</v>
      </c>
    </row>
    <row r="31" spans="1:3" ht="12.75">
      <c r="A31" t="s">
        <v>65</v>
      </c>
      <c r="B31" s="1">
        <v>3813</v>
      </c>
      <c r="C31" s="3">
        <f>B31/B37*100</f>
        <v>2.6505856591706927</v>
      </c>
    </row>
    <row r="32" spans="1:3" ht="12.75">
      <c r="A32" t="s">
        <v>83</v>
      </c>
      <c r="B32" s="1">
        <v>647</v>
      </c>
      <c r="C32" s="3">
        <f>B32/B37*100</f>
        <v>0.44975843731535226</v>
      </c>
    </row>
    <row r="33" spans="2:3" ht="12.75">
      <c r="B33" s="1"/>
      <c r="C33" s="3"/>
    </row>
    <row r="34" spans="2:3" ht="12.75">
      <c r="B34" s="2"/>
      <c r="C34" s="2" t="s">
        <v>82</v>
      </c>
    </row>
    <row r="35" spans="1:3" ht="12.75">
      <c r="A35" s="2" t="s">
        <v>5</v>
      </c>
      <c r="B35" s="4">
        <v>397453</v>
      </c>
      <c r="C35" s="4"/>
    </row>
    <row r="36" spans="1:3" ht="12.75">
      <c r="A36" s="2" t="s">
        <v>9</v>
      </c>
      <c r="B36" s="4">
        <v>148230</v>
      </c>
      <c r="C36" s="3">
        <f>B36/B35*100</f>
        <v>37.294975758139955</v>
      </c>
    </row>
    <row r="37" spans="1:3" ht="12.75">
      <c r="A37" s="2" t="s">
        <v>14</v>
      </c>
      <c r="B37" s="4">
        <v>143855</v>
      </c>
      <c r="C37" s="3">
        <f>B37/B36*100</f>
        <v>97.04850570060042</v>
      </c>
    </row>
    <row r="38" spans="1:3" ht="12.75">
      <c r="A38" s="2" t="s">
        <v>15</v>
      </c>
      <c r="B38" s="16">
        <f>B36-B37</f>
        <v>4375</v>
      </c>
      <c r="C38" s="3">
        <f>B38/B36*100</f>
        <v>2.951494299399582</v>
      </c>
    </row>
    <row r="39" spans="1:5" ht="12.75">
      <c r="A39" s="25" t="s">
        <v>6</v>
      </c>
      <c r="B39" s="25"/>
      <c r="C39" s="25"/>
      <c r="D39" s="25"/>
      <c r="E39" s="25"/>
    </row>
  </sheetData>
  <mergeCells count="15">
    <mergeCell ref="A39:E39"/>
    <mergeCell ref="A1:F1"/>
    <mergeCell ref="A2:F2"/>
    <mergeCell ref="A3:F3"/>
    <mergeCell ref="B4:C4"/>
    <mergeCell ref="B5:C5"/>
    <mergeCell ref="B6:C6"/>
    <mergeCell ref="B8:C8"/>
    <mergeCell ref="B7:C7"/>
    <mergeCell ref="B9:C9"/>
    <mergeCell ref="B11:C11"/>
    <mergeCell ref="B12:C12"/>
    <mergeCell ref="A21:F21"/>
    <mergeCell ref="B10:C10"/>
    <mergeCell ref="A19:E1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I38"/>
  <sheetViews>
    <sheetView workbookViewId="0" topLeftCell="A1">
      <selection activeCell="B37" sqref="B37"/>
    </sheetView>
  </sheetViews>
  <sheetFormatPr defaultColWidth="9.140625" defaultRowHeight="12.75"/>
  <cols>
    <col min="1" max="1" width="27.57421875" style="0" customWidth="1"/>
    <col min="2" max="2" width="13.8515625" style="0" customWidth="1"/>
    <col min="3" max="3" width="14.7109375" style="0" customWidth="1"/>
    <col min="4" max="4" width="6.57421875" style="0" bestFit="1" customWidth="1"/>
    <col min="5" max="5" width="8.00390625" style="0" bestFit="1" customWidth="1"/>
    <col min="6" max="6" width="8.28125" style="0" bestFit="1" customWidth="1"/>
    <col min="7" max="7" width="12.8515625" style="0" bestFit="1" customWidth="1"/>
    <col min="8" max="8" width="10.8515625" style="0" bestFit="1" customWidth="1"/>
  </cols>
  <sheetData>
    <row r="1" spans="1:6" ht="19.5" customHeight="1">
      <c r="A1" s="22" t="s">
        <v>80</v>
      </c>
      <c r="B1" s="22"/>
      <c r="C1" s="22"/>
      <c r="D1" s="22"/>
      <c r="E1" s="22"/>
      <c r="F1" s="22"/>
    </row>
    <row r="2" spans="1:6" ht="12.75">
      <c r="A2" s="21" t="s">
        <v>27</v>
      </c>
      <c r="B2" s="21"/>
      <c r="C2" s="21"/>
      <c r="D2" s="21"/>
      <c r="E2" s="21"/>
      <c r="F2" s="21"/>
    </row>
    <row r="3" spans="1:6" ht="12.75">
      <c r="A3" s="23"/>
      <c r="B3" s="23"/>
      <c r="C3" s="23"/>
      <c r="D3" s="23"/>
      <c r="E3" s="23"/>
      <c r="F3" s="23"/>
    </row>
    <row r="4" spans="1:8" ht="12.75">
      <c r="A4" s="2" t="s">
        <v>7</v>
      </c>
      <c r="B4" s="24" t="s">
        <v>8</v>
      </c>
      <c r="C4" s="24"/>
      <c r="D4" s="2" t="s">
        <v>11</v>
      </c>
      <c r="E4" s="2" t="s">
        <v>12</v>
      </c>
      <c r="F4" s="2" t="s">
        <v>13</v>
      </c>
      <c r="G4" s="2"/>
      <c r="H4" s="2"/>
    </row>
    <row r="5" spans="1:8" ht="12.75">
      <c r="A5" t="s">
        <v>73</v>
      </c>
      <c r="B5" s="19" t="s">
        <v>1</v>
      </c>
      <c r="C5" s="19"/>
      <c r="D5" s="1">
        <v>33955</v>
      </c>
      <c r="E5" s="5">
        <f>D5/B16*100</f>
        <v>29.211617543316297</v>
      </c>
      <c r="F5" s="1">
        <f>D5-D6</f>
        <v>1574</v>
      </c>
      <c r="G5" s="5"/>
      <c r="H5" s="1"/>
    </row>
    <row r="6" spans="1:9" ht="12.75">
      <c r="A6" t="s">
        <v>123</v>
      </c>
      <c r="B6" s="19" t="s">
        <v>0</v>
      </c>
      <c r="C6" s="19"/>
      <c r="D6" s="1">
        <v>32381</v>
      </c>
      <c r="E6" s="5">
        <f>D6/B16*100</f>
        <v>27.85749926874172</v>
      </c>
      <c r="F6" s="1"/>
      <c r="G6" s="5"/>
      <c r="H6" s="1"/>
      <c r="I6" s="1"/>
    </row>
    <row r="7" spans="1:7" ht="12.75">
      <c r="A7" t="s">
        <v>125</v>
      </c>
      <c r="B7" s="19" t="s">
        <v>2</v>
      </c>
      <c r="C7" s="19"/>
      <c r="D7" s="1">
        <v>19720</v>
      </c>
      <c r="E7" s="5">
        <f>D7/B16*100</f>
        <v>16.965192105851788</v>
      </c>
      <c r="F7" s="1"/>
      <c r="G7" s="5"/>
    </row>
    <row r="8" spans="1:7" ht="12.75">
      <c r="A8" t="s">
        <v>127</v>
      </c>
      <c r="B8" s="19" t="s">
        <v>67</v>
      </c>
      <c r="C8" s="19"/>
      <c r="D8" s="1">
        <v>10652</v>
      </c>
      <c r="E8" s="5">
        <f>D8/B16*100</f>
        <v>9.1639567095098</v>
      </c>
      <c r="F8" s="1"/>
      <c r="G8" s="5"/>
    </row>
    <row r="9" spans="1:7" ht="12.75">
      <c r="A9" s="7" t="s">
        <v>124</v>
      </c>
      <c r="B9" s="19" t="s">
        <v>3</v>
      </c>
      <c r="C9" s="19"/>
      <c r="D9" s="8">
        <v>10310</v>
      </c>
      <c r="E9" s="5">
        <f>D9/B16*100</f>
        <v>8.869732789621294</v>
      </c>
      <c r="F9" s="8"/>
      <c r="G9" s="9"/>
    </row>
    <row r="10" spans="1:7" ht="12.75">
      <c r="A10" t="s">
        <v>126</v>
      </c>
      <c r="B10" s="25" t="s">
        <v>17</v>
      </c>
      <c r="C10" s="25"/>
      <c r="D10" s="1">
        <v>6855</v>
      </c>
      <c r="E10" s="5">
        <f>D10/B16*100</f>
        <v>5.897382955659939</v>
      </c>
      <c r="F10" s="1"/>
      <c r="G10" s="5"/>
    </row>
    <row r="11" spans="1:7" ht="12.75">
      <c r="A11" t="s">
        <v>122</v>
      </c>
      <c r="B11" s="19" t="s">
        <v>65</v>
      </c>
      <c r="C11" s="19"/>
      <c r="D11" s="1">
        <v>2365</v>
      </c>
      <c r="E11" s="5">
        <f>D11/B16*100</f>
        <v>2.034618627299162</v>
      </c>
      <c r="F11" s="1"/>
      <c r="G11" s="5"/>
    </row>
    <row r="12" ht="12.75">
      <c r="D12" s="1"/>
    </row>
    <row r="13" spans="2:3" ht="12.75">
      <c r="B13" s="2"/>
      <c r="C13" s="6" t="s">
        <v>82</v>
      </c>
    </row>
    <row r="14" spans="1:3" ht="12.75">
      <c r="A14" s="2" t="s">
        <v>5</v>
      </c>
      <c r="B14" s="4">
        <v>343563</v>
      </c>
      <c r="C14" s="4"/>
    </row>
    <row r="15" spans="1:3" ht="12.75">
      <c r="A15" s="2" t="s">
        <v>9</v>
      </c>
      <c r="B15" s="4">
        <v>124191</v>
      </c>
      <c r="C15" s="3">
        <f>B15/B14*100</f>
        <v>36.14795539682678</v>
      </c>
    </row>
    <row r="16" spans="1:3" ht="12.75">
      <c r="A16" s="2" t="s">
        <v>14</v>
      </c>
      <c r="B16" s="4">
        <v>116238</v>
      </c>
      <c r="C16" s="3">
        <f>B16/B15*100</f>
        <v>93.59615431069884</v>
      </c>
    </row>
    <row r="17" spans="1:3" ht="12.75">
      <c r="A17" s="2" t="s">
        <v>15</v>
      </c>
      <c r="B17" s="16">
        <f>B15-B16</f>
        <v>7953</v>
      </c>
      <c r="C17" s="3">
        <f>B17/B15*100</f>
        <v>6.403845689301157</v>
      </c>
    </row>
    <row r="18" spans="1:5" ht="12.75">
      <c r="A18" s="25" t="s">
        <v>6</v>
      </c>
      <c r="B18" s="25"/>
      <c r="C18" s="25"/>
      <c r="D18" s="25"/>
      <c r="E18" s="25"/>
    </row>
    <row r="20" spans="1:6" ht="12.75">
      <c r="A20" s="21" t="s">
        <v>28</v>
      </c>
      <c r="B20" s="21"/>
      <c r="C20" s="21"/>
      <c r="D20" s="21"/>
      <c r="E20" s="21"/>
      <c r="F20" s="21"/>
    </row>
    <row r="22" spans="1:3" ht="12.75">
      <c r="A22" s="2" t="s">
        <v>8</v>
      </c>
      <c r="B22" s="2" t="s">
        <v>11</v>
      </c>
      <c r="C22" s="2" t="s">
        <v>18</v>
      </c>
    </row>
    <row r="23" spans="1:3" ht="12.75">
      <c r="A23" t="s">
        <v>1</v>
      </c>
      <c r="B23" s="1">
        <v>34903</v>
      </c>
      <c r="C23" s="3">
        <f>B23/B36*100</f>
        <v>28.827586206896548</v>
      </c>
    </row>
    <row r="24" spans="1:3" ht="12.75">
      <c r="A24" t="s">
        <v>0</v>
      </c>
      <c r="B24" s="1">
        <v>31240</v>
      </c>
      <c r="C24" s="3">
        <f>B24/B36*100</f>
        <v>25.802188725996285</v>
      </c>
    </row>
    <row r="25" spans="1:3" ht="12.75">
      <c r="A25" t="s">
        <v>2</v>
      </c>
      <c r="B25" s="1">
        <v>19730</v>
      </c>
      <c r="C25" s="3">
        <f>B25/B36*100</f>
        <v>16.2956844930828</v>
      </c>
    </row>
    <row r="26" spans="1:3" ht="12.75">
      <c r="A26" t="s">
        <v>3</v>
      </c>
      <c r="B26" s="1">
        <v>11470</v>
      </c>
      <c r="C26" s="3">
        <f>B26/B36*100</f>
        <v>9.47346685938468</v>
      </c>
    </row>
    <row r="27" spans="1:3" ht="12.75">
      <c r="A27" t="s">
        <v>67</v>
      </c>
      <c r="B27" s="1">
        <v>8725</v>
      </c>
      <c r="C27" s="3">
        <f>B27/B36*100</f>
        <v>7.206277100970474</v>
      </c>
    </row>
    <row r="28" spans="1:3" ht="12.75">
      <c r="A28" t="s">
        <v>17</v>
      </c>
      <c r="B28" s="1">
        <v>6221</v>
      </c>
      <c r="C28" s="3">
        <f>B28/B36*100</f>
        <v>5.138137518067314</v>
      </c>
    </row>
    <row r="29" spans="1:3" ht="12.75">
      <c r="A29" t="s">
        <v>4</v>
      </c>
      <c r="B29" s="1">
        <v>5158</v>
      </c>
      <c r="C29" s="3">
        <f>B29/B36*100</f>
        <v>4.260169316539335</v>
      </c>
    </row>
    <row r="30" spans="1:3" ht="12.75">
      <c r="A30" t="s">
        <v>65</v>
      </c>
      <c r="B30" s="1">
        <v>3376</v>
      </c>
      <c r="C30" s="3">
        <f>B30/B36*100</f>
        <v>2.7883543258310963</v>
      </c>
    </row>
    <row r="31" spans="1:3" ht="12.75">
      <c r="A31" t="s">
        <v>83</v>
      </c>
      <c r="B31" s="1">
        <v>252</v>
      </c>
      <c r="C31" s="3">
        <f>B31/B36*100</f>
        <v>0.20813545323146812</v>
      </c>
    </row>
    <row r="32" spans="2:3" ht="12.75">
      <c r="B32" s="1"/>
      <c r="C32" s="3"/>
    </row>
    <row r="33" spans="2:3" ht="12.75">
      <c r="B33" s="2"/>
      <c r="C33" s="2" t="s">
        <v>82</v>
      </c>
    </row>
    <row r="34" spans="1:3" ht="12.75">
      <c r="A34" s="2" t="s">
        <v>5</v>
      </c>
      <c r="B34" s="4">
        <v>343563</v>
      </c>
      <c r="C34" s="4"/>
    </row>
    <row r="35" spans="1:3" ht="12.75">
      <c r="A35" s="2" t="s">
        <v>9</v>
      </c>
      <c r="B35" s="4">
        <v>124191</v>
      </c>
      <c r="C35" s="3">
        <f>B35/B34*100</f>
        <v>36.14795539682678</v>
      </c>
    </row>
    <row r="36" spans="1:3" ht="12.75">
      <c r="A36" s="2" t="s">
        <v>14</v>
      </c>
      <c r="B36" s="4">
        <v>121075</v>
      </c>
      <c r="C36" s="3">
        <f>B36/B35*100</f>
        <v>97.49096150284642</v>
      </c>
    </row>
    <row r="37" spans="1:3" ht="12.75">
      <c r="A37" s="2" t="s">
        <v>15</v>
      </c>
      <c r="B37" s="16">
        <f>B35-B36</f>
        <v>3116</v>
      </c>
      <c r="C37" s="3">
        <f>B37/B35*100</f>
        <v>2.5090384971535777</v>
      </c>
    </row>
    <row r="38" spans="1:5" ht="12.75">
      <c r="A38" s="25" t="s">
        <v>6</v>
      </c>
      <c r="B38" s="25"/>
      <c r="C38" s="25"/>
      <c r="D38" s="25"/>
      <c r="E38" s="25"/>
    </row>
  </sheetData>
  <mergeCells count="14">
    <mergeCell ref="B9:C9"/>
    <mergeCell ref="B10:C10"/>
    <mergeCell ref="A18:E18"/>
    <mergeCell ref="B11:C11"/>
    <mergeCell ref="B5:C5"/>
    <mergeCell ref="A38:E38"/>
    <mergeCell ref="A20:F20"/>
    <mergeCell ref="A1:F1"/>
    <mergeCell ref="A2:F2"/>
    <mergeCell ref="A3:F3"/>
    <mergeCell ref="B4:C4"/>
    <mergeCell ref="B6:C6"/>
    <mergeCell ref="B7:C7"/>
    <mergeCell ref="B8:C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I38"/>
  <sheetViews>
    <sheetView workbookViewId="0" topLeftCell="A1">
      <selection activeCell="B37" sqref="B37"/>
    </sheetView>
  </sheetViews>
  <sheetFormatPr defaultColWidth="9.140625" defaultRowHeight="12.75"/>
  <cols>
    <col min="1" max="1" width="27.57421875" style="0" customWidth="1"/>
    <col min="2" max="2" width="13.8515625" style="0" customWidth="1"/>
    <col min="3" max="3" width="14.7109375" style="0" customWidth="1"/>
    <col min="4" max="4" width="6.57421875" style="0" bestFit="1" customWidth="1"/>
    <col min="5" max="5" width="8.00390625" style="0" bestFit="1" customWidth="1"/>
    <col min="6" max="6" width="8.28125" style="0" bestFit="1" customWidth="1"/>
    <col min="7" max="7" width="12.8515625" style="0" bestFit="1" customWidth="1"/>
    <col min="8" max="8" width="10.8515625" style="0" bestFit="1" customWidth="1"/>
  </cols>
  <sheetData>
    <row r="1" spans="1:6" ht="19.5" customHeight="1">
      <c r="A1" s="22" t="s">
        <v>80</v>
      </c>
      <c r="B1" s="22"/>
      <c r="C1" s="22"/>
      <c r="D1" s="22"/>
      <c r="E1" s="22"/>
      <c r="F1" s="22"/>
    </row>
    <row r="2" spans="1:6" ht="12.75">
      <c r="A2" s="21" t="s">
        <v>29</v>
      </c>
      <c r="B2" s="21"/>
      <c r="C2" s="21"/>
      <c r="D2" s="21"/>
      <c r="E2" s="21"/>
      <c r="F2" s="21"/>
    </row>
    <row r="3" spans="1:6" ht="12.75">
      <c r="A3" s="23"/>
      <c r="B3" s="23"/>
      <c r="C3" s="23"/>
      <c r="D3" s="23"/>
      <c r="E3" s="23"/>
      <c r="F3" s="23"/>
    </row>
    <row r="4" spans="1:8" ht="12.75">
      <c r="A4" s="2" t="s">
        <v>7</v>
      </c>
      <c r="B4" s="24" t="s">
        <v>8</v>
      </c>
      <c r="C4" s="24"/>
      <c r="D4" s="2" t="s">
        <v>11</v>
      </c>
      <c r="E4" s="2" t="s">
        <v>12</v>
      </c>
      <c r="F4" s="2" t="s">
        <v>13</v>
      </c>
      <c r="G4" s="2"/>
      <c r="H4" s="2"/>
    </row>
    <row r="5" spans="1:8" ht="12.75">
      <c r="A5" t="s">
        <v>130</v>
      </c>
      <c r="B5" s="19" t="s">
        <v>1</v>
      </c>
      <c r="C5" s="19"/>
      <c r="D5" s="1">
        <v>36251</v>
      </c>
      <c r="E5" s="5">
        <f>D5/B16*100</f>
        <v>33.32781715714667</v>
      </c>
      <c r="F5" s="1">
        <f>D5-D6</f>
        <v>14083</v>
      </c>
      <c r="G5" s="5"/>
      <c r="H5" s="1"/>
    </row>
    <row r="6" spans="1:9" ht="12.75">
      <c r="A6" t="s">
        <v>129</v>
      </c>
      <c r="B6" s="19" t="s">
        <v>0</v>
      </c>
      <c r="C6" s="19"/>
      <c r="D6" s="1">
        <v>22168</v>
      </c>
      <c r="E6" s="5">
        <f>D6/B16*100</f>
        <v>20.380432284340493</v>
      </c>
      <c r="F6" s="1"/>
      <c r="G6" s="5"/>
      <c r="H6" s="1"/>
      <c r="I6" s="1"/>
    </row>
    <row r="7" spans="1:7" ht="12.75">
      <c r="A7" t="s">
        <v>131</v>
      </c>
      <c r="B7" s="10" t="s">
        <v>2</v>
      </c>
      <c r="C7" s="10"/>
      <c r="D7" s="1">
        <v>19183</v>
      </c>
      <c r="E7" s="5">
        <f>D7/B16*100</f>
        <v>17.636134631473464</v>
      </c>
      <c r="F7" s="1"/>
      <c r="G7" s="5"/>
    </row>
    <row r="8" spans="1:7" ht="12.75">
      <c r="A8" t="s">
        <v>135</v>
      </c>
      <c r="B8" s="10" t="s">
        <v>67</v>
      </c>
      <c r="C8" s="10"/>
      <c r="D8" s="1">
        <v>13454</v>
      </c>
      <c r="E8" s="5">
        <f>D8/B16*100</f>
        <v>12.36910573590387</v>
      </c>
      <c r="F8" s="1"/>
      <c r="G8" s="5"/>
    </row>
    <row r="9" spans="1:7" ht="12.75">
      <c r="A9" t="s">
        <v>134</v>
      </c>
      <c r="B9" s="19" t="s">
        <v>3</v>
      </c>
      <c r="C9" s="19"/>
      <c r="D9" s="1">
        <v>11271</v>
      </c>
      <c r="E9" s="5">
        <f>D9/B16*100</f>
        <v>10.362136966654715</v>
      </c>
      <c r="F9" s="1"/>
      <c r="G9" s="5"/>
    </row>
    <row r="10" spans="1:7" ht="12.75">
      <c r="A10" t="s">
        <v>128</v>
      </c>
      <c r="B10" s="19" t="s">
        <v>65</v>
      </c>
      <c r="C10" s="19"/>
      <c r="D10" s="1">
        <v>3619</v>
      </c>
      <c r="E10" s="5">
        <f>D10/B16*100</f>
        <v>3.3271736032582213</v>
      </c>
      <c r="F10" s="1"/>
      <c r="G10" s="5"/>
    </row>
    <row r="11" spans="1:7" ht="12.75">
      <c r="A11" s="7" t="s">
        <v>133</v>
      </c>
      <c r="B11" s="25" t="s">
        <v>132</v>
      </c>
      <c r="C11" s="25"/>
      <c r="D11" s="8">
        <v>2825</v>
      </c>
      <c r="E11" s="5">
        <f>D11/B16*100</f>
        <v>2.5971996212225688</v>
      </c>
      <c r="F11" s="8"/>
      <c r="G11" s="9"/>
    </row>
    <row r="13" spans="2:3" ht="12.75">
      <c r="B13" s="2"/>
      <c r="C13" s="6" t="s">
        <v>82</v>
      </c>
    </row>
    <row r="14" spans="1:3" ht="12.75">
      <c r="A14" s="2" t="s">
        <v>5</v>
      </c>
      <c r="B14" s="4">
        <v>329450</v>
      </c>
      <c r="C14" s="4"/>
    </row>
    <row r="15" spans="1:3" ht="12.75">
      <c r="A15" s="2" t="s">
        <v>9</v>
      </c>
      <c r="B15" s="4">
        <v>115637</v>
      </c>
      <c r="C15" s="3">
        <f>B15/B14*100</f>
        <v>35.10001517680983</v>
      </c>
    </row>
    <row r="16" spans="1:3" ht="12.75">
      <c r="A16" s="2" t="s">
        <v>14</v>
      </c>
      <c r="B16" s="4">
        <v>108771</v>
      </c>
      <c r="C16" s="3">
        <f>B16/B15*100</f>
        <v>94.062454058822</v>
      </c>
    </row>
    <row r="17" spans="1:3" ht="12.75">
      <c r="A17" s="2" t="s">
        <v>15</v>
      </c>
      <c r="B17" s="16">
        <f>B15-B16</f>
        <v>6866</v>
      </c>
      <c r="C17" s="3">
        <f>B17/B15*100</f>
        <v>5.937545941177997</v>
      </c>
    </row>
    <row r="18" spans="1:5" ht="12.75">
      <c r="A18" s="25" t="s">
        <v>6</v>
      </c>
      <c r="B18" s="25"/>
      <c r="C18" s="25"/>
      <c r="D18" s="25"/>
      <c r="E18" s="25"/>
    </row>
    <row r="20" spans="1:6" ht="12.75">
      <c r="A20" s="21" t="s">
        <v>30</v>
      </c>
      <c r="B20" s="21"/>
      <c r="C20" s="21"/>
      <c r="D20" s="21"/>
      <c r="E20" s="21"/>
      <c r="F20" s="21"/>
    </row>
    <row r="22" spans="1:3" ht="12.75">
      <c r="A22" s="2" t="s">
        <v>8</v>
      </c>
      <c r="B22" s="2" t="s">
        <v>11</v>
      </c>
      <c r="C22" s="2" t="s">
        <v>18</v>
      </c>
    </row>
    <row r="23" spans="1:3" ht="12.75">
      <c r="A23" t="s">
        <v>1</v>
      </c>
      <c r="B23" s="1">
        <v>35559</v>
      </c>
      <c r="C23" s="3">
        <f>B23/B36*100</f>
        <v>31.489041399158737</v>
      </c>
    </row>
    <row r="24" spans="1:3" ht="12.75">
      <c r="A24" t="s">
        <v>0</v>
      </c>
      <c r="B24" s="1">
        <v>20740</v>
      </c>
      <c r="C24" s="3">
        <f>B24/B36*100</f>
        <v>18.366172238211202</v>
      </c>
    </row>
    <row r="25" spans="1:3" ht="12.75">
      <c r="A25" t="s">
        <v>2</v>
      </c>
      <c r="B25" s="1">
        <v>17908</v>
      </c>
      <c r="C25" s="3">
        <f>B25/B36*100</f>
        <v>15.858313039628072</v>
      </c>
    </row>
    <row r="26" spans="1:3" ht="12.75">
      <c r="A26" t="s">
        <v>3</v>
      </c>
      <c r="B26" s="1">
        <v>12293</v>
      </c>
      <c r="C26" s="3">
        <f>B26/B36*100</f>
        <v>10.885986274075714</v>
      </c>
    </row>
    <row r="27" spans="1:3" ht="12.75">
      <c r="A27" t="s">
        <v>67</v>
      </c>
      <c r="B27" s="1">
        <v>11064</v>
      </c>
      <c r="C27" s="3">
        <f>B27/B36*100</f>
        <v>9.79765330971884</v>
      </c>
    </row>
    <row r="28" spans="1:3" ht="12.75">
      <c r="A28" t="s">
        <v>4</v>
      </c>
      <c r="B28" s="1">
        <v>7230</v>
      </c>
      <c r="C28" s="3">
        <f>B28/B36*100</f>
        <v>6.402479521806509</v>
      </c>
    </row>
    <row r="29" spans="1:3" ht="12.75">
      <c r="A29" t="s">
        <v>65</v>
      </c>
      <c r="B29" s="1">
        <v>4193</v>
      </c>
      <c r="C29" s="3">
        <f>B29/B36*100</f>
        <v>3.713083905246845</v>
      </c>
    </row>
    <row r="30" spans="1:3" ht="12.75">
      <c r="A30" t="s">
        <v>17</v>
      </c>
      <c r="B30" s="1">
        <v>3708</v>
      </c>
      <c r="C30" s="3">
        <f>B30/B36*100</f>
        <v>3.283595306619438</v>
      </c>
    </row>
    <row r="31" spans="1:3" ht="12.75">
      <c r="A31" t="s">
        <v>83</v>
      </c>
      <c r="B31" s="1">
        <v>230</v>
      </c>
      <c r="C31" s="3">
        <f>B31/B36*100</f>
        <v>0.2036750055346469</v>
      </c>
    </row>
    <row r="33" spans="2:3" ht="12.75">
      <c r="B33" s="2"/>
      <c r="C33" s="2" t="s">
        <v>82</v>
      </c>
    </row>
    <row r="34" spans="1:3" ht="12.75">
      <c r="A34" s="2" t="s">
        <v>5</v>
      </c>
      <c r="B34" s="1">
        <v>329450</v>
      </c>
      <c r="C34" s="4"/>
    </row>
    <row r="35" spans="1:3" ht="12.75">
      <c r="A35" s="2" t="s">
        <v>9</v>
      </c>
      <c r="B35" s="1">
        <v>115637</v>
      </c>
      <c r="C35" s="3">
        <f>B35/B34*100</f>
        <v>35.10001517680983</v>
      </c>
    </row>
    <row r="36" spans="1:3" ht="12.75">
      <c r="A36" s="2" t="s">
        <v>14</v>
      </c>
      <c r="B36" s="1">
        <v>112925</v>
      </c>
      <c r="C36" s="3">
        <f>B36/B35*100</f>
        <v>97.65472988749275</v>
      </c>
    </row>
    <row r="37" spans="1:3" ht="12.75">
      <c r="A37" s="2" t="s">
        <v>15</v>
      </c>
      <c r="B37" s="17">
        <f>B35-B36</f>
        <v>2712</v>
      </c>
      <c r="C37" s="3">
        <f>B37/B35*100</f>
        <v>2.3452701125072424</v>
      </c>
    </row>
    <row r="38" spans="1:5" ht="12.75">
      <c r="A38" s="25" t="s">
        <v>6</v>
      </c>
      <c r="B38" s="25"/>
      <c r="C38" s="25"/>
      <c r="D38" s="25"/>
      <c r="E38" s="25"/>
    </row>
  </sheetData>
  <mergeCells count="12">
    <mergeCell ref="A38:E38"/>
    <mergeCell ref="B6:C6"/>
    <mergeCell ref="B9:C9"/>
    <mergeCell ref="B11:C11"/>
    <mergeCell ref="B10:C10"/>
    <mergeCell ref="A18:E18"/>
    <mergeCell ref="A20:F20"/>
    <mergeCell ref="B4:C4"/>
    <mergeCell ref="B5:C5"/>
    <mergeCell ref="A1:F1"/>
    <mergeCell ref="A2:F2"/>
    <mergeCell ref="A3:F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Greater London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cchristie</dc:creator>
  <cp:keywords/>
  <dc:description/>
  <cp:lastModifiedBy>cchristie</cp:lastModifiedBy>
  <dcterms:created xsi:type="dcterms:W3CDTF">2011-08-15T13:08:58Z</dcterms:created>
  <dcterms:modified xsi:type="dcterms:W3CDTF">2011-09-26T14:06:14Z</dcterms:modified>
  <cp:category/>
  <cp:version/>
  <cp:contentType/>
  <cp:contentStatus/>
</cp:coreProperties>
</file>