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lmitchell\Desktop\"/>
    </mc:Choice>
  </mc:AlternateContent>
  <xr:revisionPtr revIDLastSave="0" documentId="8_{B0E3EC63-8F56-4FA0-9243-9E3D1F05AE74}" xr6:coauthVersionLast="44" xr6:coauthVersionMax="44" xr10:uidLastSave="{00000000-0000-0000-0000-000000000000}"/>
  <bookViews>
    <workbookView xWindow="6195" yWindow="3825" windowWidth="20970" windowHeight="9735" xr2:uid="{00000000-000D-0000-FFFF-FFFF00000000}"/>
  </bookViews>
  <sheets>
    <sheet name="Cover" sheetId="1" r:id="rId1"/>
    <sheet name="Statistics" sheetId="2" r:id="rId2"/>
    <sheet name="Success Criteria" sheetId="3" r:id="rId3"/>
    <sheet name="Colour Contrast Analysis" sheetId="4" r:id="rId4"/>
    <sheet name="Non-text Contrast" sheetId="5" r:id="rId5"/>
    <sheet name="Comboboxes" sheetId="6" state="hidden" r:id="rId6"/>
    <sheet name="Data Table" sheetId="7" state="hidden" r:id="rId7"/>
  </sheets>
  <definedNames>
    <definedName name="Assess_type">Statistics!$AG$13:$AH$20</definedName>
    <definedName name="Level">Comboboxes!$A$2:$A$3</definedName>
    <definedName name="Level_AAA">Comboboxes!$A$2:$A$3</definedName>
  </definedName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12" roundtripDataSignature="AMtx7mh1gcQzACvACvWbtpSLHg4ikmRq4A=="/>
    </ext>
  </extLst>
</workbook>
</file>

<file path=xl/calcChain.xml><?xml version="1.0" encoding="utf-8"?>
<calcChain xmlns="http://schemas.openxmlformats.org/spreadsheetml/2006/main">
  <c r="A51" i="7" l="1"/>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A6" i="6"/>
  <c r="A5" i="6"/>
  <c r="U84" i="5"/>
  <c r="V84" i="5" s="1"/>
  <c r="S84" i="5"/>
  <c r="T84" i="5" s="1"/>
  <c r="Q84" i="5"/>
  <c r="R84" i="5" s="1"/>
  <c r="P84" i="5"/>
  <c r="M84" i="5"/>
  <c r="N84" i="5" s="1"/>
  <c r="K84" i="5"/>
  <c r="L84" i="5" s="1"/>
  <c r="I84" i="5"/>
  <c r="J84" i="5" s="1"/>
  <c r="H84" i="5"/>
  <c r="X84" i="5" s="1"/>
  <c r="Y84" i="5" s="1"/>
  <c r="U83" i="5"/>
  <c r="V83" i="5" s="1"/>
  <c r="S83" i="5"/>
  <c r="T83" i="5" s="1"/>
  <c r="W83" i="5" s="1"/>
  <c r="R83" i="5"/>
  <c r="Q83" i="5"/>
  <c r="P83" i="5"/>
  <c r="M83" i="5"/>
  <c r="N83" i="5" s="1"/>
  <c r="K83" i="5"/>
  <c r="L83" i="5" s="1"/>
  <c r="J83" i="5"/>
  <c r="O83" i="5" s="1"/>
  <c r="I83" i="5"/>
  <c r="H83" i="5"/>
  <c r="X83" i="5" s="1"/>
  <c r="Y83" i="5" s="1"/>
  <c r="U82" i="5"/>
  <c r="V82" i="5" s="1"/>
  <c r="T82" i="5"/>
  <c r="S82" i="5"/>
  <c r="Q82" i="5"/>
  <c r="R82" i="5" s="1"/>
  <c r="W82" i="5" s="1"/>
  <c r="P82" i="5"/>
  <c r="M82" i="5"/>
  <c r="N82" i="5" s="1"/>
  <c r="L82" i="5"/>
  <c r="K82" i="5"/>
  <c r="I82" i="5"/>
  <c r="J82" i="5" s="1"/>
  <c r="O82" i="5" s="1"/>
  <c r="H82" i="5"/>
  <c r="X82" i="5" s="1"/>
  <c r="Y82" i="5" s="1"/>
  <c r="V81" i="5"/>
  <c r="U81" i="5"/>
  <c r="S81" i="5"/>
  <c r="T81" i="5" s="1"/>
  <c r="Q81" i="5"/>
  <c r="R81" i="5" s="1"/>
  <c r="W81" i="5" s="1"/>
  <c r="P81" i="5"/>
  <c r="M81" i="5"/>
  <c r="N81" i="5" s="1"/>
  <c r="O81" i="5" s="1"/>
  <c r="K81" i="5"/>
  <c r="L81" i="5" s="1"/>
  <c r="J81" i="5"/>
  <c r="I81" i="5"/>
  <c r="H81" i="5"/>
  <c r="X81" i="5" s="1"/>
  <c r="Y81" i="5" s="1"/>
  <c r="U80" i="5"/>
  <c r="V80" i="5" s="1"/>
  <c r="S80" i="5"/>
  <c r="T80" i="5" s="1"/>
  <c r="Q80" i="5"/>
  <c r="R80" i="5" s="1"/>
  <c r="W80" i="5" s="1"/>
  <c r="P80" i="5"/>
  <c r="X80" i="5" s="1"/>
  <c r="Y80" i="5" s="1"/>
  <c r="M80" i="5"/>
  <c r="N80" i="5" s="1"/>
  <c r="K80" i="5"/>
  <c r="L80" i="5" s="1"/>
  <c r="O80" i="5" s="1"/>
  <c r="I80" i="5"/>
  <c r="J80" i="5" s="1"/>
  <c r="H80" i="5"/>
  <c r="W79" i="5"/>
  <c r="V79" i="5"/>
  <c r="U79" i="5"/>
  <c r="S79" i="5"/>
  <c r="T79" i="5" s="1"/>
  <c r="R79" i="5"/>
  <c r="Q79" i="5"/>
  <c r="P79" i="5"/>
  <c r="N79" i="5"/>
  <c r="M79" i="5"/>
  <c r="K79" i="5"/>
  <c r="L79" i="5" s="1"/>
  <c r="I79" i="5"/>
  <c r="J79" i="5" s="1"/>
  <c r="O79" i="5" s="1"/>
  <c r="H79" i="5"/>
  <c r="X79" i="5" s="1"/>
  <c r="Y79" i="5" s="1"/>
  <c r="U78" i="5"/>
  <c r="V78" i="5" s="1"/>
  <c r="T78" i="5"/>
  <c r="S78" i="5"/>
  <c r="Q78" i="5"/>
  <c r="R78" i="5" s="1"/>
  <c r="W78" i="5" s="1"/>
  <c r="P78" i="5"/>
  <c r="M78" i="5"/>
  <c r="N78" i="5" s="1"/>
  <c r="L78" i="5"/>
  <c r="K78" i="5"/>
  <c r="I78" i="5"/>
  <c r="J78" i="5" s="1"/>
  <c r="O78" i="5" s="1"/>
  <c r="H78" i="5"/>
  <c r="X78" i="5" s="1"/>
  <c r="Y78" i="5" s="1"/>
  <c r="Y77" i="5"/>
  <c r="W77" i="5"/>
  <c r="V77" i="5"/>
  <c r="U77" i="5"/>
  <c r="S77" i="5"/>
  <c r="T77" i="5" s="1"/>
  <c r="R77" i="5"/>
  <c r="Q77" i="5"/>
  <c r="P77" i="5"/>
  <c r="N77" i="5"/>
  <c r="M77" i="5"/>
  <c r="K77" i="5"/>
  <c r="L77" i="5" s="1"/>
  <c r="J77" i="5"/>
  <c r="O77" i="5" s="1"/>
  <c r="I77" i="5"/>
  <c r="H77" i="5"/>
  <c r="X77" i="5" s="1"/>
  <c r="U76" i="5"/>
  <c r="V76" i="5" s="1"/>
  <c r="S76" i="5"/>
  <c r="T76" i="5" s="1"/>
  <c r="W76" i="5" s="1"/>
  <c r="Q76" i="5"/>
  <c r="R76" i="5" s="1"/>
  <c r="P76" i="5"/>
  <c r="M76" i="5"/>
  <c r="N76" i="5" s="1"/>
  <c r="L76" i="5"/>
  <c r="K76" i="5"/>
  <c r="I76" i="5"/>
  <c r="J76" i="5" s="1"/>
  <c r="O76" i="5" s="1"/>
  <c r="H76" i="5"/>
  <c r="X76" i="5" s="1"/>
  <c r="Y76" i="5" s="1"/>
  <c r="Y75" i="5"/>
  <c r="U75" i="5"/>
  <c r="V75" i="5" s="1"/>
  <c r="S75" i="5"/>
  <c r="T75" i="5" s="1"/>
  <c r="Q75" i="5"/>
  <c r="R75" i="5" s="1"/>
  <c r="W75" i="5" s="1"/>
  <c r="P75" i="5"/>
  <c r="N75" i="5"/>
  <c r="M75" i="5"/>
  <c r="K75" i="5"/>
  <c r="L75" i="5" s="1"/>
  <c r="J75" i="5"/>
  <c r="O75" i="5" s="1"/>
  <c r="I75" i="5"/>
  <c r="H75" i="5"/>
  <c r="X75" i="5" s="1"/>
  <c r="U74" i="5"/>
  <c r="V74" i="5" s="1"/>
  <c r="S74" i="5"/>
  <c r="T74" i="5" s="1"/>
  <c r="W74" i="5" s="1"/>
  <c r="Q74" i="5"/>
  <c r="R74" i="5" s="1"/>
  <c r="P74" i="5"/>
  <c r="M74" i="5"/>
  <c r="N74" i="5" s="1"/>
  <c r="L74" i="5"/>
  <c r="K74" i="5"/>
  <c r="I74" i="5"/>
  <c r="J74" i="5" s="1"/>
  <c r="O74" i="5" s="1"/>
  <c r="H74" i="5"/>
  <c r="X74" i="5" s="1"/>
  <c r="Y74" i="5" s="1"/>
  <c r="V73" i="5"/>
  <c r="U73" i="5"/>
  <c r="S73" i="5"/>
  <c r="T73" i="5" s="1"/>
  <c r="Q73" i="5"/>
  <c r="R73" i="5" s="1"/>
  <c r="W73" i="5" s="1"/>
  <c r="P73" i="5"/>
  <c r="M73" i="5"/>
  <c r="N73" i="5" s="1"/>
  <c r="K73" i="5"/>
  <c r="L73" i="5" s="1"/>
  <c r="J73" i="5"/>
  <c r="O73" i="5" s="1"/>
  <c r="I73" i="5"/>
  <c r="H73" i="5"/>
  <c r="X73" i="5" s="1"/>
  <c r="Y73" i="5" s="1"/>
  <c r="U72" i="5"/>
  <c r="V72" i="5" s="1"/>
  <c r="T72" i="5"/>
  <c r="W72" i="5" s="1"/>
  <c r="S72" i="5"/>
  <c r="Q72" i="5"/>
  <c r="R72" i="5" s="1"/>
  <c r="P72" i="5"/>
  <c r="M72" i="5"/>
  <c r="N72" i="5" s="1"/>
  <c r="K72" i="5"/>
  <c r="L72" i="5" s="1"/>
  <c r="O72" i="5" s="1"/>
  <c r="I72" i="5"/>
  <c r="J72" i="5" s="1"/>
  <c r="H72" i="5"/>
  <c r="X72" i="5" s="1"/>
  <c r="Y72" i="5" s="1"/>
  <c r="V71" i="5"/>
  <c r="W71" i="5" s="1"/>
  <c r="U71" i="5"/>
  <c r="S71" i="5"/>
  <c r="T71" i="5" s="1"/>
  <c r="R71" i="5"/>
  <c r="Q71" i="5"/>
  <c r="P71" i="5"/>
  <c r="M71" i="5"/>
  <c r="N71" i="5" s="1"/>
  <c r="K71" i="5"/>
  <c r="L71" i="5" s="1"/>
  <c r="I71" i="5"/>
  <c r="J71" i="5" s="1"/>
  <c r="O71" i="5" s="1"/>
  <c r="H71" i="5"/>
  <c r="X71" i="5" s="1"/>
  <c r="Y71" i="5" s="1"/>
  <c r="U70" i="5"/>
  <c r="V70" i="5" s="1"/>
  <c r="S70" i="5"/>
  <c r="T70" i="5" s="1"/>
  <c r="W70" i="5" s="1"/>
  <c r="Q70" i="5"/>
  <c r="R70" i="5" s="1"/>
  <c r="P70" i="5"/>
  <c r="M70" i="5"/>
  <c r="N70" i="5" s="1"/>
  <c r="K70" i="5"/>
  <c r="L70" i="5" s="1"/>
  <c r="O70" i="5" s="1"/>
  <c r="I70" i="5"/>
  <c r="J70" i="5" s="1"/>
  <c r="H70" i="5"/>
  <c r="X70" i="5" s="1"/>
  <c r="Y70" i="5" s="1"/>
  <c r="V69" i="5"/>
  <c r="U69" i="5"/>
  <c r="S69" i="5"/>
  <c r="T69" i="5" s="1"/>
  <c r="R69" i="5"/>
  <c r="W69" i="5" s="1"/>
  <c r="Q69" i="5"/>
  <c r="P69" i="5"/>
  <c r="N69" i="5"/>
  <c r="M69" i="5"/>
  <c r="K69" i="5"/>
  <c r="L69" i="5" s="1"/>
  <c r="I69" i="5"/>
  <c r="J69" i="5" s="1"/>
  <c r="O69" i="5" s="1"/>
  <c r="H69" i="5"/>
  <c r="X69" i="5" s="1"/>
  <c r="Y69" i="5" s="1"/>
  <c r="U68" i="5"/>
  <c r="V68" i="5" s="1"/>
  <c r="S68" i="5"/>
  <c r="T68" i="5" s="1"/>
  <c r="Q68" i="5"/>
  <c r="R68" i="5" s="1"/>
  <c r="W68" i="5" s="1"/>
  <c r="P68" i="5"/>
  <c r="M68" i="5"/>
  <c r="N68" i="5" s="1"/>
  <c r="L68" i="5"/>
  <c r="O68" i="5" s="1"/>
  <c r="K68" i="5"/>
  <c r="I68" i="5"/>
  <c r="J68" i="5" s="1"/>
  <c r="H68" i="5"/>
  <c r="X68" i="5" s="1"/>
  <c r="Y68" i="5" s="1"/>
  <c r="Y67" i="5"/>
  <c r="U67" i="5"/>
  <c r="V67" i="5" s="1"/>
  <c r="W67" i="5" s="1"/>
  <c r="S67" i="5"/>
  <c r="T67" i="5" s="1"/>
  <c r="R67" i="5"/>
  <c r="Q67" i="5"/>
  <c r="P67" i="5"/>
  <c r="O67" i="5"/>
  <c r="N67" i="5"/>
  <c r="M67" i="5"/>
  <c r="K67" i="5"/>
  <c r="L67" i="5" s="1"/>
  <c r="J67" i="5"/>
  <c r="I67" i="5"/>
  <c r="H67" i="5"/>
  <c r="X67" i="5" s="1"/>
  <c r="X66" i="5"/>
  <c r="Y66" i="5" s="1"/>
  <c r="W66" i="5"/>
  <c r="U66" i="5"/>
  <c r="V66" i="5" s="1"/>
  <c r="T66" i="5"/>
  <c r="S66" i="5"/>
  <c r="Q66" i="5"/>
  <c r="R66" i="5" s="1"/>
  <c r="P66" i="5"/>
  <c r="M66" i="5"/>
  <c r="N66" i="5" s="1"/>
  <c r="L66" i="5"/>
  <c r="O66" i="5" s="1"/>
  <c r="K66" i="5"/>
  <c r="I66" i="5"/>
  <c r="J66" i="5" s="1"/>
  <c r="H66" i="5"/>
  <c r="U65" i="5"/>
  <c r="V65" i="5" s="1"/>
  <c r="S65" i="5"/>
  <c r="T65" i="5" s="1"/>
  <c r="Q65" i="5"/>
  <c r="R65" i="5" s="1"/>
  <c r="P65" i="5"/>
  <c r="N65" i="5"/>
  <c r="M65" i="5"/>
  <c r="K65" i="5"/>
  <c r="L65" i="5" s="1"/>
  <c r="J65" i="5"/>
  <c r="O65" i="5" s="1"/>
  <c r="I65" i="5"/>
  <c r="H65" i="5"/>
  <c r="X65" i="5" s="1"/>
  <c r="Y65" i="5" s="1"/>
  <c r="U64" i="5"/>
  <c r="V64" i="5" s="1"/>
  <c r="T64" i="5"/>
  <c r="W64" i="5" s="1"/>
  <c r="S64" i="5"/>
  <c r="Q64" i="5"/>
  <c r="R64" i="5" s="1"/>
  <c r="P64" i="5"/>
  <c r="M64" i="5"/>
  <c r="N64" i="5" s="1"/>
  <c r="L64" i="5"/>
  <c r="K64" i="5"/>
  <c r="I64" i="5"/>
  <c r="J64" i="5" s="1"/>
  <c r="O64" i="5" s="1"/>
  <c r="H64" i="5"/>
  <c r="X64" i="5" s="1"/>
  <c r="Y64" i="5" s="1"/>
  <c r="V63" i="5"/>
  <c r="U63" i="5"/>
  <c r="S63" i="5"/>
  <c r="T63" i="5" s="1"/>
  <c r="Q63" i="5"/>
  <c r="R63" i="5" s="1"/>
  <c r="W63" i="5" s="1"/>
  <c r="P63" i="5"/>
  <c r="N63" i="5"/>
  <c r="M63" i="5"/>
  <c r="K63" i="5"/>
  <c r="L63" i="5" s="1"/>
  <c r="J63" i="5"/>
  <c r="O63" i="5" s="1"/>
  <c r="I63" i="5"/>
  <c r="H63" i="5"/>
  <c r="X63" i="5" s="1"/>
  <c r="Y63" i="5" s="1"/>
  <c r="U62" i="5"/>
  <c r="V62" i="5" s="1"/>
  <c r="S62" i="5"/>
  <c r="T62" i="5" s="1"/>
  <c r="Q62" i="5"/>
  <c r="R62" i="5" s="1"/>
  <c r="W62" i="5" s="1"/>
  <c r="P62" i="5"/>
  <c r="O62" i="5"/>
  <c r="M62" i="5"/>
  <c r="N62" i="5" s="1"/>
  <c r="L62" i="5"/>
  <c r="K62" i="5"/>
  <c r="I62" i="5"/>
  <c r="J62" i="5" s="1"/>
  <c r="H62" i="5"/>
  <c r="X62" i="5" s="1"/>
  <c r="Y62" i="5" s="1"/>
  <c r="Y61" i="5"/>
  <c r="W61" i="5"/>
  <c r="V61" i="5"/>
  <c r="U61" i="5"/>
  <c r="S61" i="5"/>
  <c r="T61" i="5" s="1"/>
  <c r="R61" i="5"/>
  <c r="Q61" i="5"/>
  <c r="P61" i="5"/>
  <c r="N61" i="5"/>
  <c r="O61" i="5" s="1"/>
  <c r="M61" i="5"/>
  <c r="K61" i="5"/>
  <c r="L61" i="5" s="1"/>
  <c r="J61" i="5"/>
  <c r="I61" i="5"/>
  <c r="H61" i="5"/>
  <c r="X61" i="5" s="1"/>
  <c r="Y60" i="5"/>
  <c r="X60" i="5"/>
  <c r="U60" i="5"/>
  <c r="V60" i="5" s="1"/>
  <c r="S60" i="5"/>
  <c r="T60" i="5" s="1"/>
  <c r="W60" i="5" s="1"/>
  <c r="Q60" i="5"/>
  <c r="R60" i="5" s="1"/>
  <c r="P60" i="5"/>
  <c r="M60" i="5"/>
  <c r="N60" i="5" s="1"/>
  <c r="L60" i="5"/>
  <c r="O60" i="5" s="1"/>
  <c r="K60" i="5"/>
  <c r="I60" i="5"/>
  <c r="J60" i="5" s="1"/>
  <c r="H60" i="5"/>
  <c r="Y59" i="5"/>
  <c r="V59" i="5"/>
  <c r="U59" i="5"/>
  <c r="S59" i="5"/>
  <c r="T59" i="5" s="1"/>
  <c r="R59" i="5"/>
  <c r="W59" i="5" s="1"/>
  <c r="Q59" i="5"/>
  <c r="P59" i="5"/>
  <c r="M59" i="5"/>
  <c r="N59" i="5" s="1"/>
  <c r="K59" i="5"/>
  <c r="L59" i="5" s="1"/>
  <c r="J59" i="5"/>
  <c r="I59" i="5"/>
  <c r="H59" i="5"/>
  <c r="X59" i="5" s="1"/>
  <c r="U58" i="5"/>
  <c r="V58" i="5" s="1"/>
  <c r="S58" i="5"/>
  <c r="T58" i="5" s="1"/>
  <c r="Q58" i="5"/>
  <c r="R58" i="5" s="1"/>
  <c r="W58" i="5" s="1"/>
  <c r="P58" i="5"/>
  <c r="M58" i="5"/>
  <c r="N58" i="5" s="1"/>
  <c r="K58" i="5"/>
  <c r="L58" i="5" s="1"/>
  <c r="I58" i="5"/>
  <c r="J58" i="5" s="1"/>
  <c r="H58" i="5"/>
  <c r="X58" i="5" s="1"/>
  <c r="Y58" i="5" s="1"/>
  <c r="Y57" i="5"/>
  <c r="V57" i="5"/>
  <c r="U57" i="5"/>
  <c r="S57" i="5"/>
  <c r="T57" i="5" s="1"/>
  <c r="R57" i="5"/>
  <c r="W57" i="5" s="1"/>
  <c r="Q57" i="5"/>
  <c r="P57" i="5"/>
  <c r="M57" i="5"/>
  <c r="N57" i="5" s="1"/>
  <c r="K57" i="5"/>
  <c r="L57" i="5" s="1"/>
  <c r="I57" i="5"/>
  <c r="J57" i="5" s="1"/>
  <c r="O57" i="5" s="1"/>
  <c r="H57" i="5"/>
  <c r="X57" i="5" s="1"/>
  <c r="Y56" i="5"/>
  <c r="X56" i="5"/>
  <c r="U56" i="5"/>
  <c r="V56" i="5" s="1"/>
  <c r="T56" i="5"/>
  <c r="S56" i="5"/>
  <c r="Q56" i="5"/>
  <c r="R56" i="5" s="1"/>
  <c r="W56" i="5" s="1"/>
  <c r="P56" i="5"/>
  <c r="M56" i="5"/>
  <c r="N56" i="5" s="1"/>
  <c r="K56" i="5"/>
  <c r="L56" i="5" s="1"/>
  <c r="O56" i="5" s="1"/>
  <c r="I56" i="5"/>
  <c r="J56" i="5" s="1"/>
  <c r="H56" i="5"/>
  <c r="Y55" i="5"/>
  <c r="V55" i="5"/>
  <c r="W55" i="5" s="1"/>
  <c r="U55" i="5"/>
  <c r="S55" i="5"/>
  <c r="T55" i="5" s="1"/>
  <c r="R55" i="5"/>
  <c r="Q55" i="5"/>
  <c r="P55" i="5"/>
  <c r="M55" i="5"/>
  <c r="N55" i="5" s="1"/>
  <c r="K55" i="5"/>
  <c r="L55" i="5" s="1"/>
  <c r="I55" i="5"/>
  <c r="J55" i="5" s="1"/>
  <c r="O55" i="5" s="1"/>
  <c r="H55" i="5"/>
  <c r="X55" i="5" s="1"/>
  <c r="X54" i="5"/>
  <c r="Y54" i="5" s="1"/>
  <c r="U54" i="5"/>
  <c r="V54" i="5" s="1"/>
  <c r="T54" i="5"/>
  <c r="W54" i="5" s="1"/>
  <c r="S54" i="5"/>
  <c r="Q54" i="5"/>
  <c r="R54" i="5" s="1"/>
  <c r="P54" i="5"/>
  <c r="M54" i="5"/>
  <c r="N54" i="5" s="1"/>
  <c r="K54" i="5"/>
  <c r="L54" i="5" s="1"/>
  <c r="I54" i="5"/>
  <c r="J54" i="5" s="1"/>
  <c r="O54" i="5" s="1"/>
  <c r="H54" i="5"/>
  <c r="U53" i="5"/>
  <c r="V53" i="5" s="1"/>
  <c r="S53" i="5"/>
  <c r="T53" i="5" s="1"/>
  <c r="R53" i="5"/>
  <c r="Q53" i="5"/>
  <c r="P53" i="5"/>
  <c r="N53" i="5"/>
  <c r="M53" i="5"/>
  <c r="K53" i="5"/>
  <c r="L53" i="5" s="1"/>
  <c r="I53" i="5"/>
  <c r="J53" i="5" s="1"/>
  <c r="O53" i="5" s="1"/>
  <c r="H53" i="5"/>
  <c r="X53" i="5" s="1"/>
  <c r="Y53" i="5" s="1"/>
  <c r="U52" i="5"/>
  <c r="V52" i="5" s="1"/>
  <c r="T52" i="5"/>
  <c r="S52" i="5"/>
  <c r="Q52" i="5"/>
  <c r="R52" i="5" s="1"/>
  <c r="W52" i="5" s="1"/>
  <c r="P52" i="5"/>
  <c r="M52" i="5"/>
  <c r="N52" i="5" s="1"/>
  <c r="L52" i="5"/>
  <c r="K52" i="5"/>
  <c r="I52" i="5"/>
  <c r="J52" i="5" s="1"/>
  <c r="O52" i="5" s="1"/>
  <c r="H52" i="5"/>
  <c r="X52" i="5" s="1"/>
  <c r="Y52" i="5" s="1"/>
  <c r="Y51" i="5"/>
  <c r="U51" i="5"/>
  <c r="V51" i="5" s="1"/>
  <c r="S51" i="5"/>
  <c r="T51" i="5" s="1"/>
  <c r="Q51" i="5"/>
  <c r="R51" i="5" s="1"/>
  <c r="W51" i="5" s="1"/>
  <c r="P51" i="5"/>
  <c r="O51" i="5"/>
  <c r="N51" i="5"/>
  <c r="M51" i="5"/>
  <c r="K51" i="5"/>
  <c r="L51" i="5" s="1"/>
  <c r="J51" i="5"/>
  <c r="I51" i="5"/>
  <c r="H51" i="5"/>
  <c r="X51" i="5" s="1"/>
  <c r="U50" i="5"/>
  <c r="V50" i="5" s="1"/>
  <c r="S50" i="5"/>
  <c r="T50" i="5" s="1"/>
  <c r="Q50" i="5"/>
  <c r="R50" i="5" s="1"/>
  <c r="P50" i="5"/>
  <c r="M50" i="5"/>
  <c r="N50" i="5" s="1"/>
  <c r="K50" i="5"/>
  <c r="L50" i="5" s="1"/>
  <c r="I50" i="5"/>
  <c r="J50" i="5" s="1"/>
  <c r="H50" i="5"/>
  <c r="U49" i="5"/>
  <c r="V49" i="5" s="1"/>
  <c r="S49" i="5"/>
  <c r="T49" i="5" s="1"/>
  <c r="Q49" i="5"/>
  <c r="R49" i="5" s="1"/>
  <c r="P49" i="5"/>
  <c r="M49" i="5"/>
  <c r="N49" i="5" s="1"/>
  <c r="K49" i="5"/>
  <c r="L49" i="5" s="1"/>
  <c r="I49" i="5"/>
  <c r="J49" i="5" s="1"/>
  <c r="H49" i="5"/>
  <c r="W48" i="5"/>
  <c r="U48" i="5"/>
  <c r="V48" i="5" s="1"/>
  <c r="S48" i="5"/>
  <c r="T48" i="5" s="1"/>
  <c r="R48" i="5"/>
  <c r="Q48" i="5"/>
  <c r="P48" i="5"/>
  <c r="M48" i="5"/>
  <c r="N48" i="5" s="1"/>
  <c r="K48" i="5"/>
  <c r="L48" i="5" s="1"/>
  <c r="J48" i="5"/>
  <c r="O48" i="5" s="1"/>
  <c r="I48" i="5"/>
  <c r="H48" i="5"/>
  <c r="U47" i="5"/>
  <c r="V47" i="5" s="1"/>
  <c r="T47" i="5"/>
  <c r="S47" i="5"/>
  <c r="Q47" i="5"/>
  <c r="R47" i="5" s="1"/>
  <c r="W47" i="5" s="1"/>
  <c r="P47" i="5"/>
  <c r="M47" i="5"/>
  <c r="N47" i="5" s="1"/>
  <c r="L47" i="5"/>
  <c r="K47" i="5"/>
  <c r="I47" i="5"/>
  <c r="J47" i="5" s="1"/>
  <c r="O47" i="5" s="1"/>
  <c r="H47" i="5"/>
  <c r="V46" i="5"/>
  <c r="U46" i="5"/>
  <c r="S46" i="5"/>
  <c r="T46" i="5" s="1"/>
  <c r="Q46" i="5"/>
  <c r="R46" i="5" s="1"/>
  <c r="P46" i="5"/>
  <c r="N46" i="5"/>
  <c r="M46" i="5"/>
  <c r="K46" i="5"/>
  <c r="L46" i="5" s="1"/>
  <c r="I46" i="5"/>
  <c r="J46" i="5" s="1"/>
  <c r="O46" i="5" s="1"/>
  <c r="H46" i="5"/>
  <c r="U45" i="5"/>
  <c r="V45" i="5" s="1"/>
  <c r="S45" i="5"/>
  <c r="T45" i="5" s="1"/>
  <c r="Q45" i="5"/>
  <c r="R45" i="5" s="1"/>
  <c r="W45" i="5" s="1"/>
  <c r="P45" i="5"/>
  <c r="M45" i="5"/>
  <c r="N45" i="5" s="1"/>
  <c r="K45" i="5"/>
  <c r="L45" i="5" s="1"/>
  <c r="I45" i="5"/>
  <c r="J45" i="5" s="1"/>
  <c r="O45" i="5" s="1"/>
  <c r="H45" i="5"/>
  <c r="X45" i="5" s="1"/>
  <c r="Y45" i="5" s="1"/>
  <c r="U44" i="5"/>
  <c r="V44" i="5" s="1"/>
  <c r="S44" i="5"/>
  <c r="T44" i="5" s="1"/>
  <c r="R44" i="5"/>
  <c r="W44" i="5" s="1"/>
  <c r="Q44" i="5"/>
  <c r="P44" i="5"/>
  <c r="O44" i="5"/>
  <c r="M44" i="5"/>
  <c r="N44" i="5" s="1"/>
  <c r="K44" i="5"/>
  <c r="L44" i="5" s="1"/>
  <c r="J44" i="5"/>
  <c r="I44" i="5"/>
  <c r="H44" i="5"/>
  <c r="U43" i="5"/>
  <c r="V43" i="5" s="1"/>
  <c r="T43" i="5"/>
  <c r="S43" i="5"/>
  <c r="Q43" i="5"/>
  <c r="R43" i="5" s="1"/>
  <c r="P43" i="5"/>
  <c r="M43" i="5"/>
  <c r="N43" i="5" s="1"/>
  <c r="L43" i="5"/>
  <c r="K43" i="5"/>
  <c r="I43" i="5"/>
  <c r="J43" i="5" s="1"/>
  <c r="O43" i="5" s="1"/>
  <c r="H43" i="5"/>
  <c r="V42" i="5"/>
  <c r="U42" i="5"/>
  <c r="S42" i="5"/>
  <c r="T42" i="5" s="1"/>
  <c r="Q42" i="5"/>
  <c r="R42" i="5" s="1"/>
  <c r="P42" i="5"/>
  <c r="N42" i="5"/>
  <c r="M42" i="5"/>
  <c r="K42" i="5"/>
  <c r="L42" i="5" s="1"/>
  <c r="I42" i="5"/>
  <c r="J42" i="5" s="1"/>
  <c r="H42" i="5"/>
  <c r="U41" i="5"/>
  <c r="V41" i="5" s="1"/>
  <c r="S41" i="5"/>
  <c r="T41" i="5" s="1"/>
  <c r="Q41" i="5"/>
  <c r="R41" i="5" s="1"/>
  <c r="P41" i="5"/>
  <c r="M41" i="5"/>
  <c r="N41" i="5" s="1"/>
  <c r="K41" i="5"/>
  <c r="L41" i="5" s="1"/>
  <c r="I41" i="5"/>
  <c r="J41" i="5" s="1"/>
  <c r="H41" i="5"/>
  <c r="U40" i="5"/>
  <c r="V40" i="5" s="1"/>
  <c r="S40" i="5"/>
  <c r="T40" i="5" s="1"/>
  <c r="R40" i="5"/>
  <c r="W40" i="5" s="1"/>
  <c r="Q40" i="5"/>
  <c r="P40" i="5"/>
  <c r="M40" i="5"/>
  <c r="N40" i="5" s="1"/>
  <c r="K40" i="5"/>
  <c r="L40" i="5" s="1"/>
  <c r="J40" i="5"/>
  <c r="O40" i="5" s="1"/>
  <c r="I40" i="5"/>
  <c r="H40" i="5"/>
  <c r="U39" i="5"/>
  <c r="V39" i="5" s="1"/>
  <c r="T39" i="5"/>
  <c r="S39" i="5"/>
  <c r="Q39" i="5"/>
  <c r="R39" i="5" s="1"/>
  <c r="P39" i="5"/>
  <c r="M39" i="5"/>
  <c r="N39" i="5" s="1"/>
  <c r="K39" i="5"/>
  <c r="L39" i="5" s="1"/>
  <c r="I39" i="5"/>
  <c r="J39" i="5" s="1"/>
  <c r="H39" i="5"/>
  <c r="V38" i="5"/>
  <c r="U38" i="5"/>
  <c r="S38" i="5"/>
  <c r="T38" i="5" s="1"/>
  <c r="Q38" i="5"/>
  <c r="R38" i="5" s="1"/>
  <c r="P38" i="5"/>
  <c r="N38" i="5"/>
  <c r="M38" i="5"/>
  <c r="K38" i="5"/>
  <c r="L38" i="5" s="1"/>
  <c r="I38" i="5"/>
  <c r="J38" i="5" s="1"/>
  <c r="H38" i="5"/>
  <c r="U37" i="5"/>
  <c r="V37" i="5" s="1"/>
  <c r="S37" i="5"/>
  <c r="T37" i="5" s="1"/>
  <c r="Q37" i="5"/>
  <c r="R37" i="5" s="1"/>
  <c r="W37" i="5" s="1"/>
  <c r="P37" i="5"/>
  <c r="M37" i="5"/>
  <c r="N37" i="5" s="1"/>
  <c r="K37" i="5"/>
  <c r="L37" i="5" s="1"/>
  <c r="O37" i="5" s="1"/>
  <c r="I37" i="5"/>
  <c r="J37" i="5" s="1"/>
  <c r="H37" i="5"/>
  <c r="U36" i="5"/>
  <c r="V36" i="5" s="1"/>
  <c r="S36" i="5"/>
  <c r="T36" i="5" s="1"/>
  <c r="Q36" i="5"/>
  <c r="R36" i="5" s="1"/>
  <c r="W36" i="5" s="1"/>
  <c r="P36" i="5"/>
  <c r="M36" i="5"/>
  <c r="N36" i="5" s="1"/>
  <c r="K36" i="5"/>
  <c r="L36" i="5" s="1"/>
  <c r="I36" i="5"/>
  <c r="J36" i="5" s="1"/>
  <c r="O36" i="5" s="1"/>
  <c r="H36" i="5"/>
  <c r="U35" i="5"/>
  <c r="V35" i="5" s="1"/>
  <c r="T35" i="5"/>
  <c r="S35" i="5"/>
  <c r="Q35" i="5"/>
  <c r="R35" i="5" s="1"/>
  <c r="W35" i="5" s="1"/>
  <c r="P35" i="5"/>
  <c r="M35" i="5"/>
  <c r="N35" i="5" s="1"/>
  <c r="K35" i="5"/>
  <c r="L35" i="5" s="1"/>
  <c r="I35" i="5"/>
  <c r="J35" i="5" s="1"/>
  <c r="H35" i="5"/>
  <c r="U34" i="5"/>
  <c r="V34" i="5" s="1"/>
  <c r="S34" i="5"/>
  <c r="T34" i="5" s="1"/>
  <c r="Q34" i="5"/>
  <c r="R34" i="5" s="1"/>
  <c r="W34" i="5" s="1"/>
  <c r="P34" i="5"/>
  <c r="M34" i="5"/>
  <c r="N34" i="5" s="1"/>
  <c r="K34" i="5"/>
  <c r="L34" i="5" s="1"/>
  <c r="I34" i="5"/>
  <c r="J34" i="5" s="1"/>
  <c r="H34" i="5"/>
  <c r="U33" i="5"/>
  <c r="V33" i="5" s="1"/>
  <c r="S33" i="5"/>
  <c r="T33" i="5" s="1"/>
  <c r="W33" i="5" s="1"/>
  <c r="Q33" i="5"/>
  <c r="R33" i="5" s="1"/>
  <c r="P33" i="5"/>
  <c r="M33" i="5"/>
  <c r="N33" i="5" s="1"/>
  <c r="K33" i="5"/>
  <c r="L33" i="5" s="1"/>
  <c r="I33" i="5"/>
  <c r="J33" i="5" s="1"/>
  <c r="O33" i="5" s="1"/>
  <c r="H33" i="5"/>
  <c r="U32" i="5"/>
  <c r="V32" i="5" s="1"/>
  <c r="S32" i="5"/>
  <c r="T32" i="5" s="1"/>
  <c r="Q32" i="5"/>
  <c r="R32" i="5" s="1"/>
  <c r="W32" i="5" s="1"/>
  <c r="P32" i="5"/>
  <c r="M32" i="5"/>
  <c r="N32" i="5" s="1"/>
  <c r="K32" i="5"/>
  <c r="L32" i="5" s="1"/>
  <c r="J32" i="5"/>
  <c r="O32" i="5" s="1"/>
  <c r="I32" i="5"/>
  <c r="H32" i="5"/>
  <c r="U31" i="5"/>
  <c r="V31" i="5" s="1"/>
  <c r="T31" i="5"/>
  <c r="S31" i="5"/>
  <c r="Q31" i="5"/>
  <c r="R31" i="5" s="1"/>
  <c r="W31" i="5" s="1"/>
  <c r="P31" i="5"/>
  <c r="M31" i="5"/>
  <c r="N31" i="5" s="1"/>
  <c r="K31" i="5"/>
  <c r="L31" i="5" s="1"/>
  <c r="I31" i="5"/>
  <c r="J31" i="5" s="1"/>
  <c r="O31" i="5" s="1"/>
  <c r="H31" i="5"/>
  <c r="U30" i="5"/>
  <c r="V30" i="5" s="1"/>
  <c r="S30" i="5"/>
  <c r="T30" i="5" s="1"/>
  <c r="Q30" i="5"/>
  <c r="R30" i="5" s="1"/>
  <c r="W30" i="5" s="1"/>
  <c r="P30" i="5"/>
  <c r="N30" i="5"/>
  <c r="M30" i="5"/>
  <c r="K30" i="5"/>
  <c r="L30" i="5" s="1"/>
  <c r="I30" i="5"/>
  <c r="J30" i="5" s="1"/>
  <c r="O30" i="5" s="1"/>
  <c r="H30" i="5"/>
  <c r="U29" i="5"/>
  <c r="V29" i="5" s="1"/>
  <c r="S29" i="5"/>
  <c r="T29" i="5" s="1"/>
  <c r="Q29" i="5"/>
  <c r="R29" i="5" s="1"/>
  <c r="P29" i="5"/>
  <c r="M29" i="5"/>
  <c r="N29" i="5" s="1"/>
  <c r="K29" i="5"/>
  <c r="L29" i="5" s="1"/>
  <c r="I29" i="5"/>
  <c r="J29" i="5" s="1"/>
  <c r="H29" i="5"/>
  <c r="W28" i="5"/>
  <c r="U28" i="5"/>
  <c r="V28" i="5" s="1"/>
  <c r="S28" i="5"/>
  <c r="T28" i="5" s="1"/>
  <c r="Q28" i="5"/>
  <c r="R28" i="5" s="1"/>
  <c r="P28" i="5"/>
  <c r="O28" i="5"/>
  <c r="M28" i="5"/>
  <c r="N28" i="5" s="1"/>
  <c r="K28" i="5"/>
  <c r="L28" i="5" s="1"/>
  <c r="J28" i="5"/>
  <c r="I28" i="5"/>
  <c r="H28" i="5"/>
  <c r="U27" i="5"/>
  <c r="V27" i="5" s="1"/>
  <c r="S27" i="5"/>
  <c r="T27" i="5" s="1"/>
  <c r="Q27" i="5"/>
  <c r="R27" i="5" s="1"/>
  <c r="W27" i="5" s="1"/>
  <c r="P27" i="5"/>
  <c r="M27" i="5"/>
  <c r="N27" i="5" s="1"/>
  <c r="K27" i="5"/>
  <c r="L27" i="5" s="1"/>
  <c r="O27" i="5" s="1"/>
  <c r="I27" i="5"/>
  <c r="J27" i="5" s="1"/>
  <c r="H27" i="5"/>
  <c r="U26" i="5"/>
  <c r="V26" i="5" s="1"/>
  <c r="S26" i="5"/>
  <c r="T26" i="5" s="1"/>
  <c r="Q26" i="5"/>
  <c r="R26" i="5" s="1"/>
  <c r="P26" i="5"/>
  <c r="N26" i="5"/>
  <c r="M26" i="5"/>
  <c r="K26" i="5"/>
  <c r="L26" i="5" s="1"/>
  <c r="I26" i="5"/>
  <c r="J26" i="5" s="1"/>
  <c r="O26" i="5" s="1"/>
  <c r="H26" i="5"/>
  <c r="U25" i="5"/>
  <c r="V25" i="5" s="1"/>
  <c r="W25" i="5" s="1"/>
  <c r="S25" i="5"/>
  <c r="T25" i="5" s="1"/>
  <c r="Q25" i="5"/>
  <c r="R25" i="5" s="1"/>
  <c r="P25" i="5"/>
  <c r="O25" i="5"/>
  <c r="M25" i="5"/>
  <c r="N25" i="5" s="1"/>
  <c r="K25" i="5"/>
  <c r="L25" i="5" s="1"/>
  <c r="I25" i="5"/>
  <c r="J25" i="5" s="1"/>
  <c r="H25" i="5"/>
  <c r="U24" i="5"/>
  <c r="V24" i="5" s="1"/>
  <c r="S24" i="5"/>
  <c r="T24" i="5" s="1"/>
  <c r="R24" i="5"/>
  <c r="Q24" i="5"/>
  <c r="P24" i="5"/>
  <c r="M24" i="5"/>
  <c r="N24" i="5" s="1"/>
  <c r="K24" i="5"/>
  <c r="L24" i="5" s="1"/>
  <c r="J24" i="5"/>
  <c r="O24" i="5" s="1"/>
  <c r="I24" i="5"/>
  <c r="H24" i="5"/>
  <c r="U23" i="5"/>
  <c r="V23" i="5" s="1"/>
  <c r="S23" i="5"/>
  <c r="T23" i="5" s="1"/>
  <c r="Q23" i="5"/>
  <c r="R23" i="5" s="1"/>
  <c r="W23" i="5" s="1"/>
  <c r="P23" i="5"/>
  <c r="O23" i="5"/>
  <c r="M23" i="5"/>
  <c r="N23" i="5" s="1"/>
  <c r="L23" i="5"/>
  <c r="K23" i="5"/>
  <c r="I23" i="5"/>
  <c r="J23" i="5" s="1"/>
  <c r="H23" i="5"/>
  <c r="V22" i="5"/>
  <c r="U22" i="5"/>
  <c r="S22" i="5"/>
  <c r="T22" i="5" s="1"/>
  <c r="Q22" i="5"/>
  <c r="R22" i="5" s="1"/>
  <c r="P22" i="5"/>
  <c r="N22" i="5"/>
  <c r="M22" i="5"/>
  <c r="K22" i="5"/>
  <c r="L22" i="5" s="1"/>
  <c r="O22" i="5" s="1"/>
  <c r="I22" i="5"/>
  <c r="J22" i="5" s="1"/>
  <c r="H22" i="5"/>
  <c r="U21" i="5"/>
  <c r="V21" i="5" s="1"/>
  <c r="S21" i="5"/>
  <c r="T21" i="5" s="1"/>
  <c r="Q21" i="5"/>
  <c r="R21" i="5" s="1"/>
  <c r="W21" i="5" s="1"/>
  <c r="P21" i="5"/>
  <c r="M21" i="5"/>
  <c r="N21" i="5" s="1"/>
  <c r="K21" i="5"/>
  <c r="L21" i="5" s="1"/>
  <c r="I21" i="5"/>
  <c r="J21" i="5" s="1"/>
  <c r="O21" i="5" s="1"/>
  <c r="H21" i="5"/>
  <c r="U20" i="5"/>
  <c r="V20" i="5" s="1"/>
  <c r="S20" i="5"/>
  <c r="T20" i="5" s="1"/>
  <c r="R20" i="5"/>
  <c r="W20" i="5" s="1"/>
  <c r="Q20" i="5"/>
  <c r="P20" i="5"/>
  <c r="M20" i="5"/>
  <c r="N20" i="5" s="1"/>
  <c r="K20" i="5"/>
  <c r="L20" i="5" s="1"/>
  <c r="I20" i="5"/>
  <c r="J20" i="5" s="1"/>
  <c r="O20" i="5" s="1"/>
  <c r="H20" i="5"/>
  <c r="U19" i="5"/>
  <c r="V19" i="5" s="1"/>
  <c r="S19" i="5"/>
  <c r="T19" i="5" s="1"/>
  <c r="W19" i="5" s="1"/>
  <c r="Q19" i="5"/>
  <c r="R19" i="5" s="1"/>
  <c r="P19" i="5"/>
  <c r="O19" i="5"/>
  <c r="M19" i="5"/>
  <c r="N19" i="5" s="1"/>
  <c r="L19" i="5"/>
  <c r="K19" i="5"/>
  <c r="I19" i="5"/>
  <c r="J19" i="5" s="1"/>
  <c r="H19" i="5"/>
  <c r="V18" i="5"/>
  <c r="U18" i="5"/>
  <c r="S18" i="5"/>
  <c r="T18" i="5" s="1"/>
  <c r="Q18" i="5"/>
  <c r="R18" i="5" s="1"/>
  <c r="W18" i="5" s="1"/>
  <c r="P18" i="5"/>
  <c r="M18" i="5"/>
  <c r="N18" i="5" s="1"/>
  <c r="K18" i="5"/>
  <c r="L18" i="5" s="1"/>
  <c r="O18" i="5" s="1"/>
  <c r="I18" i="5"/>
  <c r="J18" i="5" s="1"/>
  <c r="H18" i="5"/>
  <c r="X18" i="5" s="1"/>
  <c r="Y18" i="5" s="1"/>
  <c r="U17" i="5"/>
  <c r="V17" i="5" s="1"/>
  <c r="S17" i="5"/>
  <c r="T17" i="5" s="1"/>
  <c r="R17" i="5"/>
  <c r="W17" i="5" s="1"/>
  <c r="Q17" i="5"/>
  <c r="P17" i="5"/>
  <c r="M17" i="5"/>
  <c r="N17" i="5" s="1"/>
  <c r="K17" i="5"/>
  <c r="L17" i="5" s="1"/>
  <c r="I17" i="5"/>
  <c r="J17" i="5" s="1"/>
  <c r="O17" i="5" s="1"/>
  <c r="H17" i="5"/>
  <c r="U16" i="5"/>
  <c r="V16" i="5" s="1"/>
  <c r="S16" i="5"/>
  <c r="T16" i="5" s="1"/>
  <c r="R16" i="5"/>
  <c r="Q16" i="5"/>
  <c r="P16" i="5"/>
  <c r="M16" i="5"/>
  <c r="N16" i="5" s="1"/>
  <c r="K16" i="5"/>
  <c r="L16" i="5" s="1"/>
  <c r="I16" i="5"/>
  <c r="J16" i="5" s="1"/>
  <c r="H16" i="5"/>
  <c r="U15" i="5"/>
  <c r="V15" i="5" s="1"/>
  <c r="S15" i="5"/>
  <c r="T15" i="5" s="1"/>
  <c r="Q15" i="5"/>
  <c r="R15" i="5" s="1"/>
  <c r="P15" i="5"/>
  <c r="M15" i="5"/>
  <c r="N15" i="5" s="1"/>
  <c r="K15" i="5"/>
  <c r="L15" i="5" s="1"/>
  <c r="O15" i="5" s="1"/>
  <c r="I15" i="5"/>
  <c r="J15" i="5" s="1"/>
  <c r="H15" i="5"/>
  <c r="V14" i="5"/>
  <c r="U14" i="5"/>
  <c r="S14" i="5"/>
  <c r="T14" i="5" s="1"/>
  <c r="Q14" i="5"/>
  <c r="R14" i="5" s="1"/>
  <c r="W14" i="5" s="1"/>
  <c r="P14" i="5"/>
  <c r="O14" i="5"/>
  <c r="X14" i="5" s="1"/>
  <c r="Y14" i="5" s="1"/>
  <c r="N14" i="5"/>
  <c r="M14" i="5"/>
  <c r="K14" i="5"/>
  <c r="L14" i="5" s="1"/>
  <c r="I14" i="5"/>
  <c r="J14" i="5" s="1"/>
  <c r="H14" i="5"/>
  <c r="W13" i="5"/>
  <c r="U13" i="5"/>
  <c r="V13" i="5" s="1"/>
  <c r="S13" i="5"/>
  <c r="T13" i="5" s="1"/>
  <c r="R13" i="5"/>
  <c r="Q13" i="5"/>
  <c r="P13" i="5"/>
  <c r="M13" i="5"/>
  <c r="N13" i="5" s="1"/>
  <c r="K13" i="5"/>
  <c r="L13" i="5" s="1"/>
  <c r="O13" i="5" s="1"/>
  <c r="J13" i="5"/>
  <c r="I13" i="5"/>
  <c r="H13" i="5"/>
  <c r="X13" i="5" s="1"/>
  <c r="Y13" i="5" s="1"/>
  <c r="V12" i="5"/>
  <c r="U12" i="5"/>
  <c r="T12" i="5"/>
  <c r="S12" i="5"/>
  <c r="Q12" i="5"/>
  <c r="R12" i="5" s="1"/>
  <c r="W12" i="5" s="1"/>
  <c r="P12" i="5"/>
  <c r="M12" i="5"/>
  <c r="N12" i="5" s="1"/>
  <c r="K12" i="5"/>
  <c r="L12" i="5" s="1"/>
  <c r="I12" i="5"/>
  <c r="J12" i="5" s="1"/>
  <c r="H12" i="5"/>
  <c r="V11" i="5"/>
  <c r="U11" i="5"/>
  <c r="S11" i="5"/>
  <c r="T11" i="5" s="1"/>
  <c r="Q11" i="5"/>
  <c r="R11" i="5" s="1"/>
  <c r="P11" i="5"/>
  <c r="M11" i="5"/>
  <c r="N11" i="5" s="1"/>
  <c r="K11" i="5"/>
  <c r="L11" i="5" s="1"/>
  <c r="J11" i="5"/>
  <c r="O11" i="5" s="1"/>
  <c r="I11" i="5"/>
  <c r="H11" i="5"/>
  <c r="U10" i="5"/>
  <c r="V10" i="5" s="1"/>
  <c r="S10" i="5"/>
  <c r="T10" i="5" s="1"/>
  <c r="Q10" i="5"/>
  <c r="R10" i="5" s="1"/>
  <c r="W10" i="5" s="1"/>
  <c r="P10" i="5"/>
  <c r="M10" i="5"/>
  <c r="N10" i="5" s="1"/>
  <c r="L10" i="5"/>
  <c r="K10" i="5"/>
  <c r="J10" i="5"/>
  <c r="O10" i="5" s="1"/>
  <c r="I10" i="5"/>
  <c r="H10" i="5"/>
  <c r="U9" i="5"/>
  <c r="V9" i="5" s="1"/>
  <c r="S9" i="5"/>
  <c r="T9" i="5" s="1"/>
  <c r="Q9" i="5"/>
  <c r="R9" i="5" s="1"/>
  <c r="P9" i="5"/>
  <c r="M9" i="5"/>
  <c r="N9" i="5" s="1"/>
  <c r="K9" i="5"/>
  <c r="L9" i="5" s="1"/>
  <c r="I9" i="5"/>
  <c r="J9" i="5" s="1"/>
  <c r="H9" i="5"/>
  <c r="U8" i="5"/>
  <c r="V8" i="5" s="1"/>
  <c r="S8" i="5"/>
  <c r="T8" i="5" s="1"/>
  <c r="W8" i="5" s="1"/>
  <c r="Q8" i="5"/>
  <c r="R8" i="5" s="1"/>
  <c r="P8" i="5"/>
  <c r="N8" i="5"/>
  <c r="M8" i="5"/>
  <c r="L8" i="5"/>
  <c r="K8" i="5"/>
  <c r="I8" i="5"/>
  <c r="J8" i="5" s="1"/>
  <c r="H8" i="5"/>
  <c r="U7" i="5"/>
  <c r="V7" i="5" s="1"/>
  <c r="S7" i="5"/>
  <c r="T7" i="5" s="1"/>
  <c r="R7" i="5"/>
  <c r="Q7" i="5"/>
  <c r="P7" i="5"/>
  <c r="N7" i="5"/>
  <c r="M7" i="5"/>
  <c r="K7" i="5"/>
  <c r="L7" i="5" s="1"/>
  <c r="I7" i="5"/>
  <c r="J7" i="5" s="1"/>
  <c r="H7" i="5"/>
  <c r="U6" i="5"/>
  <c r="V6" i="5" s="1"/>
  <c r="T6" i="5"/>
  <c r="S6" i="5"/>
  <c r="R6" i="5"/>
  <c r="Q6" i="5"/>
  <c r="P6" i="5"/>
  <c r="M6" i="5"/>
  <c r="N6" i="5" s="1"/>
  <c r="K6" i="5"/>
  <c r="L6" i="5" s="1"/>
  <c r="I6" i="5"/>
  <c r="J6" i="5" s="1"/>
  <c r="H6" i="5"/>
  <c r="V5" i="5"/>
  <c r="U5" i="5"/>
  <c r="T5" i="5"/>
  <c r="S5" i="5"/>
  <c r="R5" i="5"/>
  <c r="Q5" i="5"/>
  <c r="P5" i="5"/>
  <c r="N5" i="5"/>
  <c r="M5" i="5"/>
  <c r="L5" i="5"/>
  <c r="K5" i="5"/>
  <c r="J5" i="5"/>
  <c r="O5" i="5" s="1"/>
  <c r="I5" i="5"/>
  <c r="H5" i="5"/>
  <c r="V4" i="5"/>
  <c r="U4" i="5"/>
  <c r="T4" i="5"/>
  <c r="S4" i="5"/>
  <c r="Q4" i="5"/>
  <c r="R4" i="5" s="1"/>
  <c r="W4" i="5" s="1"/>
  <c r="P4" i="5"/>
  <c r="M4" i="5"/>
  <c r="N4" i="5" s="1"/>
  <c r="K4" i="5"/>
  <c r="L4" i="5" s="1"/>
  <c r="O4" i="5" s="1"/>
  <c r="X4" i="5" s="1"/>
  <c r="Y4" i="5" s="1"/>
  <c r="I4" i="5"/>
  <c r="J4" i="5" s="1"/>
  <c r="H4" i="5"/>
  <c r="BW2" i="5"/>
  <c r="BV2" i="5"/>
  <c r="BU2" i="5"/>
  <c r="BT2" i="5"/>
  <c r="BS2" i="5"/>
  <c r="BR2" i="5"/>
  <c r="BQ2" i="5"/>
  <c r="BP2" i="5"/>
  <c r="BO2" i="5"/>
  <c r="BN2" i="5"/>
  <c r="BM2" i="5"/>
  <c r="BL2" i="5"/>
  <c r="BK2" i="5"/>
  <c r="BJ2" i="5"/>
  <c r="BI2" i="5"/>
  <c r="BH2" i="5"/>
  <c r="BG2" i="5"/>
  <c r="BF2" i="5"/>
  <c r="BE2" i="5"/>
  <c r="BD2" i="5"/>
  <c r="BC2" i="5"/>
  <c r="BB2" i="5"/>
  <c r="BA2" i="5"/>
  <c r="AZ2" i="5"/>
  <c r="AY2" i="5"/>
  <c r="AX2" i="5"/>
  <c r="AW2" i="5"/>
  <c r="AV2" i="5"/>
  <c r="AU2" i="5"/>
  <c r="AT2" i="5"/>
  <c r="AS2" i="5"/>
  <c r="AR2" i="5"/>
  <c r="AQ2" i="5"/>
  <c r="AP2" i="5"/>
  <c r="AO2" i="5"/>
  <c r="AN2" i="5"/>
  <c r="AM2" i="5"/>
  <c r="AL2" i="5"/>
  <c r="AK2" i="5"/>
  <c r="AJ2" i="5"/>
  <c r="AI2" i="5"/>
  <c r="AH2" i="5"/>
  <c r="AG2" i="5"/>
  <c r="AF2" i="5"/>
  <c r="AE2" i="5"/>
  <c r="AD2" i="5"/>
  <c r="AC2" i="5"/>
  <c r="AB2" i="5"/>
  <c r="AA2" i="5"/>
  <c r="Z2" i="5"/>
  <c r="BW1" i="5"/>
  <c r="BV1" i="5"/>
  <c r="BU1" i="5"/>
  <c r="BT1" i="5"/>
  <c r="BS1" i="5"/>
  <c r="BR1" i="5"/>
  <c r="BQ1" i="5"/>
  <c r="BP1" i="5"/>
  <c r="BO1" i="5"/>
  <c r="BN1" i="5"/>
  <c r="BM1" i="5"/>
  <c r="BL1" i="5"/>
  <c r="BK1" i="5"/>
  <c r="BJ1" i="5"/>
  <c r="BI1" i="5"/>
  <c r="BH1" i="5"/>
  <c r="BG1" i="5"/>
  <c r="BF1" i="5"/>
  <c r="BE1" i="5"/>
  <c r="BD1" i="5"/>
  <c r="BC1" i="5"/>
  <c r="BB1" i="5"/>
  <c r="BA1" i="5"/>
  <c r="AZ1" i="5"/>
  <c r="AY1" i="5"/>
  <c r="AX1" i="5"/>
  <c r="AW1" i="5"/>
  <c r="AV1" i="5"/>
  <c r="AU1" i="5"/>
  <c r="AT1" i="5"/>
  <c r="AS1" i="5"/>
  <c r="AR1" i="5"/>
  <c r="AQ1" i="5"/>
  <c r="AP1" i="5"/>
  <c r="AO1" i="5"/>
  <c r="AN1" i="5"/>
  <c r="AM1" i="5"/>
  <c r="AL1" i="5"/>
  <c r="AK1" i="5"/>
  <c r="AJ1" i="5"/>
  <c r="AI1" i="5"/>
  <c r="AH1" i="5"/>
  <c r="AG1" i="5"/>
  <c r="AF1" i="5"/>
  <c r="AE1" i="5"/>
  <c r="AD1" i="5"/>
  <c r="AC1" i="5"/>
  <c r="AB1" i="5"/>
  <c r="AA1" i="5"/>
  <c r="Z1" i="5"/>
  <c r="T71" i="4"/>
  <c r="S71" i="4"/>
  <c r="Q71" i="4"/>
  <c r="R71" i="4" s="1"/>
  <c r="O71" i="4"/>
  <c r="P71" i="4" s="1"/>
  <c r="U71" i="4" s="1"/>
  <c r="N71" i="4"/>
  <c r="L71" i="4"/>
  <c r="K71" i="4"/>
  <c r="I71" i="4"/>
  <c r="J71" i="4" s="1"/>
  <c r="G71" i="4"/>
  <c r="H71" i="4" s="1"/>
  <c r="F71" i="4"/>
  <c r="V71" i="4" s="1"/>
  <c r="W71" i="4" s="1"/>
  <c r="S70" i="4"/>
  <c r="T70" i="4" s="1"/>
  <c r="Q70" i="4"/>
  <c r="R70" i="4" s="1"/>
  <c r="O70" i="4"/>
  <c r="P70" i="4" s="1"/>
  <c r="N70" i="4"/>
  <c r="L70" i="4"/>
  <c r="K70" i="4"/>
  <c r="J70" i="4"/>
  <c r="I70" i="4"/>
  <c r="G70" i="4"/>
  <c r="H70" i="4" s="1"/>
  <c r="M70" i="4" s="1"/>
  <c r="F70" i="4"/>
  <c r="V70" i="4" s="1"/>
  <c r="W70" i="4" s="1"/>
  <c r="S69" i="4"/>
  <c r="T69" i="4" s="1"/>
  <c r="Q69" i="4"/>
  <c r="R69" i="4" s="1"/>
  <c r="P69" i="4"/>
  <c r="U69" i="4" s="1"/>
  <c r="O69" i="4"/>
  <c r="N69" i="4"/>
  <c r="L69" i="4"/>
  <c r="K69" i="4"/>
  <c r="I69" i="4"/>
  <c r="J69" i="4" s="1"/>
  <c r="G69" i="4"/>
  <c r="H69" i="4" s="1"/>
  <c r="M69" i="4" s="1"/>
  <c r="F69" i="4"/>
  <c r="S68" i="4"/>
  <c r="T68" i="4" s="1"/>
  <c r="R68" i="4"/>
  <c r="Q68" i="4"/>
  <c r="P68" i="4"/>
  <c r="U68" i="4" s="1"/>
  <c r="O68" i="4"/>
  <c r="N68" i="4"/>
  <c r="K68" i="4"/>
  <c r="L68" i="4" s="1"/>
  <c r="I68" i="4"/>
  <c r="J68" i="4" s="1"/>
  <c r="G68" i="4"/>
  <c r="H68" i="4" s="1"/>
  <c r="F68" i="4"/>
  <c r="V68" i="4" s="1"/>
  <c r="W68" i="4" s="1"/>
  <c r="T67" i="4"/>
  <c r="S67" i="4"/>
  <c r="R67" i="4"/>
  <c r="Q67" i="4"/>
  <c r="P67" i="4"/>
  <c r="U67" i="4" s="1"/>
  <c r="O67" i="4"/>
  <c r="N67" i="4"/>
  <c r="L67" i="4"/>
  <c r="K67" i="4"/>
  <c r="J67" i="4"/>
  <c r="I67" i="4"/>
  <c r="H67" i="4"/>
  <c r="M67" i="4" s="1"/>
  <c r="G67" i="4"/>
  <c r="F67" i="4"/>
  <c r="V67" i="4" s="1"/>
  <c r="W67" i="4" s="1"/>
  <c r="T66" i="4"/>
  <c r="S66" i="4"/>
  <c r="R66" i="4"/>
  <c r="Q66" i="4"/>
  <c r="O66" i="4"/>
  <c r="P66" i="4" s="1"/>
  <c r="N66" i="4"/>
  <c r="K66" i="4"/>
  <c r="L66" i="4" s="1"/>
  <c r="I66" i="4"/>
  <c r="J66" i="4" s="1"/>
  <c r="G66" i="4"/>
  <c r="H66" i="4" s="1"/>
  <c r="M66" i="4" s="1"/>
  <c r="F66" i="4"/>
  <c r="V66" i="4" s="1"/>
  <c r="W66" i="4" s="1"/>
  <c r="T65" i="4"/>
  <c r="S65" i="4"/>
  <c r="Q65" i="4"/>
  <c r="R65" i="4" s="1"/>
  <c r="O65" i="4"/>
  <c r="P65" i="4" s="1"/>
  <c r="N65" i="4"/>
  <c r="K65" i="4"/>
  <c r="L65" i="4" s="1"/>
  <c r="I65" i="4"/>
  <c r="J65" i="4" s="1"/>
  <c r="H65" i="4"/>
  <c r="M65" i="4" s="1"/>
  <c r="G65" i="4"/>
  <c r="F65" i="4"/>
  <c r="V65" i="4" s="1"/>
  <c r="W65" i="4" s="1"/>
  <c r="S64" i="4"/>
  <c r="T64" i="4" s="1"/>
  <c r="Q64" i="4"/>
  <c r="R64" i="4" s="1"/>
  <c r="O64" i="4"/>
  <c r="P64" i="4" s="1"/>
  <c r="U64" i="4" s="1"/>
  <c r="N64" i="4"/>
  <c r="K64" i="4"/>
  <c r="L64" i="4" s="1"/>
  <c r="J64" i="4"/>
  <c r="I64" i="4"/>
  <c r="H64" i="4"/>
  <c r="M64" i="4" s="1"/>
  <c r="G64" i="4"/>
  <c r="F64" i="4"/>
  <c r="V64" i="4" s="1"/>
  <c r="W64" i="4" s="1"/>
  <c r="S63" i="4"/>
  <c r="T63" i="4" s="1"/>
  <c r="Q63" i="4"/>
  <c r="R63" i="4" s="1"/>
  <c r="O63" i="4"/>
  <c r="P63" i="4" s="1"/>
  <c r="U63" i="4" s="1"/>
  <c r="N63" i="4"/>
  <c r="K63" i="4"/>
  <c r="L63" i="4" s="1"/>
  <c r="I63" i="4"/>
  <c r="J63" i="4" s="1"/>
  <c r="G63" i="4"/>
  <c r="H63" i="4" s="1"/>
  <c r="F63" i="4"/>
  <c r="V63" i="4" s="1"/>
  <c r="W63" i="4" s="1"/>
  <c r="S62" i="4"/>
  <c r="T62" i="4" s="1"/>
  <c r="Q62" i="4"/>
  <c r="R62" i="4" s="1"/>
  <c r="O62" i="4"/>
  <c r="P62" i="4" s="1"/>
  <c r="N62" i="4"/>
  <c r="L62" i="4"/>
  <c r="K62" i="4"/>
  <c r="J62" i="4"/>
  <c r="I62" i="4"/>
  <c r="G62" i="4"/>
  <c r="H62" i="4" s="1"/>
  <c r="M62" i="4" s="1"/>
  <c r="F62" i="4"/>
  <c r="V62" i="4" s="1"/>
  <c r="W62" i="4" s="1"/>
  <c r="S61" i="4"/>
  <c r="T61" i="4" s="1"/>
  <c r="Q61" i="4"/>
  <c r="R61" i="4" s="1"/>
  <c r="P61" i="4"/>
  <c r="O61" i="4"/>
  <c r="N61" i="4"/>
  <c r="L61" i="4"/>
  <c r="K61" i="4"/>
  <c r="I61" i="4"/>
  <c r="J61" i="4" s="1"/>
  <c r="G61" i="4"/>
  <c r="H61" i="4" s="1"/>
  <c r="M61" i="4" s="1"/>
  <c r="F61" i="4"/>
  <c r="V61" i="4" s="1"/>
  <c r="W61" i="4" s="1"/>
  <c r="S60" i="4"/>
  <c r="T60" i="4" s="1"/>
  <c r="R60" i="4"/>
  <c r="Q60" i="4"/>
  <c r="P60" i="4"/>
  <c r="O60" i="4"/>
  <c r="N60" i="4"/>
  <c r="K60" i="4"/>
  <c r="L60" i="4" s="1"/>
  <c r="I60" i="4"/>
  <c r="J60" i="4" s="1"/>
  <c r="G60" i="4"/>
  <c r="H60" i="4" s="1"/>
  <c r="M60" i="4" s="1"/>
  <c r="F60" i="4"/>
  <c r="V60" i="4" s="1"/>
  <c r="W60" i="4" s="1"/>
  <c r="T59" i="4"/>
  <c r="S59" i="4"/>
  <c r="R59" i="4"/>
  <c r="Q59" i="4"/>
  <c r="P59" i="4"/>
  <c r="U59" i="4" s="1"/>
  <c r="O59" i="4"/>
  <c r="N59" i="4"/>
  <c r="L59" i="4"/>
  <c r="K59" i="4"/>
  <c r="J59" i="4"/>
  <c r="I59" i="4"/>
  <c r="H59" i="4"/>
  <c r="M59" i="4" s="1"/>
  <c r="G59" i="4"/>
  <c r="F59" i="4"/>
  <c r="V59" i="4" s="1"/>
  <c r="W59" i="4" s="1"/>
  <c r="V58" i="4"/>
  <c r="W58" i="4" s="1"/>
  <c r="T58" i="4"/>
  <c r="S58" i="4"/>
  <c r="R58" i="4"/>
  <c r="Q58" i="4"/>
  <c r="O58" i="4"/>
  <c r="P58" i="4" s="1"/>
  <c r="N58" i="4"/>
  <c r="K58" i="4"/>
  <c r="L58" i="4" s="1"/>
  <c r="I58" i="4"/>
  <c r="J58" i="4" s="1"/>
  <c r="M58" i="4" s="1"/>
  <c r="G58" i="4"/>
  <c r="H58" i="4" s="1"/>
  <c r="F58" i="4"/>
  <c r="V57" i="4"/>
  <c r="W57" i="4" s="1"/>
  <c r="T57" i="4"/>
  <c r="S57" i="4"/>
  <c r="Q57" i="4"/>
  <c r="R57" i="4" s="1"/>
  <c r="O57" i="4"/>
  <c r="P57" i="4" s="1"/>
  <c r="N57" i="4"/>
  <c r="K57" i="4"/>
  <c r="L57" i="4" s="1"/>
  <c r="I57" i="4"/>
  <c r="J57" i="4" s="1"/>
  <c r="H57" i="4"/>
  <c r="G57" i="4"/>
  <c r="F57" i="4"/>
  <c r="V56" i="4"/>
  <c r="W56" i="4" s="1"/>
  <c r="S56" i="4"/>
  <c r="T56" i="4" s="1"/>
  <c r="Q56" i="4"/>
  <c r="R56" i="4" s="1"/>
  <c r="O56" i="4"/>
  <c r="P56" i="4" s="1"/>
  <c r="N56" i="4"/>
  <c r="K56" i="4"/>
  <c r="L56" i="4" s="1"/>
  <c r="J56" i="4"/>
  <c r="I56" i="4"/>
  <c r="H56" i="4"/>
  <c r="M56" i="4" s="1"/>
  <c r="G56" i="4"/>
  <c r="F56" i="4"/>
  <c r="S55" i="4"/>
  <c r="T55" i="4" s="1"/>
  <c r="Q55" i="4"/>
  <c r="R55" i="4" s="1"/>
  <c r="O55" i="4"/>
  <c r="P55" i="4" s="1"/>
  <c r="N55" i="4"/>
  <c r="K55" i="4"/>
  <c r="L55" i="4" s="1"/>
  <c r="I55" i="4"/>
  <c r="J55" i="4" s="1"/>
  <c r="G55" i="4"/>
  <c r="H55" i="4" s="1"/>
  <c r="F55" i="4"/>
  <c r="V55" i="4" s="1"/>
  <c r="W55" i="4" s="1"/>
  <c r="U54" i="4"/>
  <c r="S54" i="4"/>
  <c r="T54" i="4" s="1"/>
  <c r="Q54" i="4"/>
  <c r="R54" i="4" s="1"/>
  <c r="O54" i="4"/>
  <c r="P54" i="4" s="1"/>
  <c r="N54" i="4"/>
  <c r="L54" i="4"/>
  <c r="K54" i="4"/>
  <c r="J54" i="4"/>
  <c r="I54" i="4"/>
  <c r="G54" i="4"/>
  <c r="H54" i="4" s="1"/>
  <c r="F54" i="4"/>
  <c r="V54" i="4" s="1"/>
  <c r="W54" i="4" s="1"/>
  <c r="W53" i="4"/>
  <c r="S53" i="4"/>
  <c r="T53" i="4" s="1"/>
  <c r="U53" i="4" s="1"/>
  <c r="Q53" i="4"/>
  <c r="R53" i="4" s="1"/>
  <c r="P53" i="4"/>
  <c r="O53" i="4"/>
  <c r="N53" i="4"/>
  <c r="L53" i="4"/>
  <c r="K53" i="4"/>
  <c r="I53" i="4"/>
  <c r="J53" i="4" s="1"/>
  <c r="G53" i="4"/>
  <c r="H53" i="4" s="1"/>
  <c r="M53" i="4" s="1"/>
  <c r="F53" i="4"/>
  <c r="V53" i="4" s="1"/>
  <c r="U52" i="4"/>
  <c r="S52" i="4"/>
  <c r="T52" i="4" s="1"/>
  <c r="R52" i="4"/>
  <c r="Q52" i="4"/>
  <c r="P52" i="4"/>
  <c r="O52" i="4"/>
  <c r="N52" i="4"/>
  <c r="K52" i="4"/>
  <c r="L52" i="4" s="1"/>
  <c r="I52" i="4"/>
  <c r="J52" i="4" s="1"/>
  <c r="G52" i="4"/>
  <c r="H52" i="4" s="1"/>
  <c r="F52" i="4"/>
  <c r="T51" i="4"/>
  <c r="S51" i="4"/>
  <c r="R51" i="4"/>
  <c r="Q51" i="4"/>
  <c r="P51" i="4"/>
  <c r="U51" i="4" s="1"/>
  <c r="O51" i="4"/>
  <c r="N51" i="4"/>
  <c r="L51" i="4"/>
  <c r="K51" i="4"/>
  <c r="J51" i="4"/>
  <c r="I51" i="4"/>
  <c r="H51" i="4"/>
  <c r="G51" i="4"/>
  <c r="F51" i="4"/>
  <c r="T50" i="4"/>
  <c r="S50" i="4"/>
  <c r="R50" i="4"/>
  <c r="Q50" i="4"/>
  <c r="O50" i="4"/>
  <c r="P50" i="4" s="1"/>
  <c r="N50" i="4"/>
  <c r="K50" i="4"/>
  <c r="L50" i="4" s="1"/>
  <c r="I50" i="4"/>
  <c r="J50" i="4" s="1"/>
  <c r="M50" i="4" s="1"/>
  <c r="G50" i="4"/>
  <c r="H50" i="4" s="1"/>
  <c r="F50" i="4"/>
  <c r="T49" i="4"/>
  <c r="S49" i="4"/>
  <c r="Q49" i="4"/>
  <c r="R49" i="4" s="1"/>
  <c r="O49" i="4"/>
  <c r="P49" i="4" s="1"/>
  <c r="N49" i="4"/>
  <c r="K49" i="4"/>
  <c r="L49" i="4" s="1"/>
  <c r="M49" i="4" s="1"/>
  <c r="I49" i="4"/>
  <c r="J49" i="4" s="1"/>
  <c r="H49" i="4"/>
  <c r="G49" i="4"/>
  <c r="F49" i="4"/>
  <c r="S48" i="4"/>
  <c r="T48" i="4" s="1"/>
  <c r="Q48" i="4"/>
  <c r="R48" i="4" s="1"/>
  <c r="O48" i="4"/>
  <c r="P48" i="4" s="1"/>
  <c r="U48" i="4" s="1"/>
  <c r="N48" i="4"/>
  <c r="M48" i="4"/>
  <c r="K48" i="4"/>
  <c r="L48" i="4" s="1"/>
  <c r="J48" i="4"/>
  <c r="I48" i="4"/>
  <c r="H48" i="4"/>
  <c r="G48" i="4"/>
  <c r="F48" i="4"/>
  <c r="V48" i="4" s="1"/>
  <c r="W48" i="4" s="1"/>
  <c r="S47" i="4"/>
  <c r="T47" i="4" s="1"/>
  <c r="Q47" i="4"/>
  <c r="R47" i="4" s="1"/>
  <c r="U47" i="4" s="1"/>
  <c r="O47" i="4"/>
  <c r="P47" i="4" s="1"/>
  <c r="N47" i="4"/>
  <c r="K47" i="4"/>
  <c r="L47" i="4" s="1"/>
  <c r="I47" i="4"/>
  <c r="J47" i="4" s="1"/>
  <c r="M47" i="4" s="1"/>
  <c r="G47" i="4"/>
  <c r="H47" i="4" s="1"/>
  <c r="F47" i="4"/>
  <c r="S46" i="4"/>
  <c r="T46" i="4" s="1"/>
  <c r="Q46" i="4"/>
  <c r="R46" i="4" s="1"/>
  <c r="U46" i="4" s="1"/>
  <c r="O46" i="4"/>
  <c r="P46" i="4" s="1"/>
  <c r="N46" i="4"/>
  <c r="L46" i="4"/>
  <c r="K46" i="4"/>
  <c r="J46" i="4"/>
  <c r="I46" i="4"/>
  <c r="G46" i="4"/>
  <c r="H46" i="4" s="1"/>
  <c r="F46" i="4"/>
  <c r="U45" i="4"/>
  <c r="S45" i="4"/>
  <c r="T45" i="4" s="1"/>
  <c r="Q45" i="4"/>
  <c r="R45" i="4" s="1"/>
  <c r="P45" i="4"/>
  <c r="O45" i="4"/>
  <c r="N45" i="4"/>
  <c r="L45" i="4"/>
  <c r="K45" i="4"/>
  <c r="I45" i="4"/>
  <c r="J45" i="4" s="1"/>
  <c r="G45" i="4"/>
  <c r="H45" i="4" s="1"/>
  <c r="F45" i="4"/>
  <c r="S44" i="4"/>
  <c r="T44" i="4" s="1"/>
  <c r="Q44" i="4"/>
  <c r="R44" i="4" s="1"/>
  <c r="O44" i="4"/>
  <c r="P44" i="4" s="1"/>
  <c r="U44" i="4" s="1"/>
  <c r="N44" i="4"/>
  <c r="K44" i="4"/>
  <c r="L44" i="4" s="1"/>
  <c r="I44" i="4"/>
  <c r="J44" i="4" s="1"/>
  <c r="M44" i="4" s="1"/>
  <c r="G44" i="4"/>
  <c r="H44" i="4" s="1"/>
  <c r="F44" i="4"/>
  <c r="S43" i="4"/>
  <c r="T43" i="4" s="1"/>
  <c r="Q43" i="4"/>
  <c r="R43" i="4" s="1"/>
  <c r="O43" i="4"/>
  <c r="P43" i="4" s="1"/>
  <c r="U43" i="4" s="1"/>
  <c r="N43" i="4"/>
  <c r="K43" i="4"/>
  <c r="L43" i="4" s="1"/>
  <c r="I43" i="4"/>
  <c r="J43" i="4" s="1"/>
  <c r="G43" i="4"/>
  <c r="H43" i="4" s="1"/>
  <c r="M43" i="4" s="1"/>
  <c r="F43" i="4"/>
  <c r="U42" i="4"/>
  <c r="S42" i="4"/>
  <c r="T42" i="4" s="1"/>
  <c r="Q42" i="4"/>
  <c r="R42" i="4" s="1"/>
  <c r="O42" i="4"/>
  <c r="P42" i="4" s="1"/>
  <c r="N42" i="4"/>
  <c r="K42" i="4"/>
  <c r="L42" i="4" s="1"/>
  <c r="I42" i="4"/>
  <c r="J42" i="4" s="1"/>
  <c r="G42" i="4"/>
  <c r="H42" i="4" s="1"/>
  <c r="F42" i="4"/>
  <c r="S41" i="4"/>
  <c r="T41" i="4" s="1"/>
  <c r="Q41" i="4"/>
  <c r="R41" i="4" s="1"/>
  <c r="O41" i="4"/>
  <c r="P41" i="4" s="1"/>
  <c r="U41" i="4" s="1"/>
  <c r="N41" i="4"/>
  <c r="M41" i="4"/>
  <c r="K41" i="4"/>
  <c r="L41" i="4" s="1"/>
  <c r="I41" i="4"/>
  <c r="J41" i="4" s="1"/>
  <c r="G41" i="4"/>
  <c r="H41" i="4" s="1"/>
  <c r="F41" i="4"/>
  <c r="U40" i="4"/>
  <c r="S40" i="4"/>
  <c r="T40" i="4" s="1"/>
  <c r="Q40" i="4"/>
  <c r="R40" i="4" s="1"/>
  <c r="O40" i="4"/>
  <c r="P40" i="4" s="1"/>
  <c r="N40" i="4"/>
  <c r="K40" i="4"/>
  <c r="L40" i="4" s="1"/>
  <c r="I40" i="4"/>
  <c r="J40" i="4" s="1"/>
  <c r="G40" i="4"/>
  <c r="H40" i="4" s="1"/>
  <c r="M40" i="4" s="1"/>
  <c r="F40" i="4"/>
  <c r="S39" i="4"/>
  <c r="T39" i="4" s="1"/>
  <c r="Q39" i="4"/>
  <c r="R39" i="4" s="1"/>
  <c r="O39" i="4"/>
  <c r="P39" i="4" s="1"/>
  <c r="U39" i="4" s="1"/>
  <c r="N39" i="4"/>
  <c r="M39" i="4"/>
  <c r="K39" i="4"/>
  <c r="L39" i="4" s="1"/>
  <c r="I39" i="4"/>
  <c r="J39" i="4" s="1"/>
  <c r="G39" i="4"/>
  <c r="H39" i="4" s="1"/>
  <c r="F39" i="4"/>
  <c r="S38" i="4"/>
  <c r="T38" i="4" s="1"/>
  <c r="Q38" i="4"/>
  <c r="R38" i="4" s="1"/>
  <c r="U38" i="4" s="1"/>
  <c r="O38" i="4"/>
  <c r="P38" i="4" s="1"/>
  <c r="N38" i="4"/>
  <c r="K38" i="4"/>
  <c r="L38" i="4" s="1"/>
  <c r="I38" i="4"/>
  <c r="J38" i="4" s="1"/>
  <c r="G38" i="4"/>
  <c r="H38" i="4" s="1"/>
  <c r="M38" i="4" s="1"/>
  <c r="F38" i="4"/>
  <c r="S37" i="4"/>
  <c r="T37" i="4" s="1"/>
  <c r="Q37" i="4"/>
  <c r="R37" i="4" s="1"/>
  <c r="U37" i="4" s="1"/>
  <c r="O37" i="4"/>
  <c r="P37" i="4" s="1"/>
  <c r="N37" i="4"/>
  <c r="M37" i="4"/>
  <c r="K37" i="4"/>
  <c r="L37" i="4" s="1"/>
  <c r="I37" i="4"/>
  <c r="J37" i="4" s="1"/>
  <c r="G37" i="4"/>
  <c r="H37" i="4" s="1"/>
  <c r="F37" i="4"/>
  <c r="S36" i="4"/>
  <c r="T36" i="4" s="1"/>
  <c r="Q36" i="4"/>
  <c r="R36" i="4" s="1"/>
  <c r="O36" i="4"/>
  <c r="P36" i="4" s="1"/>
  <c r="U36" i="4" s="1"/>
  <c r="N36" i="4"/>
  <c r="K36" i="4"/>
  <c r="L36" i="4" s="1"/>
  <c r="I36" i="4"/>
  <c r="J36" i="4" s="1"/>
  <c r="M36" i="4" s="1"/>
  <c r="G36" i="4"/>
  <c r="H36" i="4" s="1"/>
  <c r="F36" i="4"/>
  <c r="V36" i="4" s="1"/>
  <c r="W36" i="4" s="1"/>
  <c r="T35" i="4"/>
  <c r="S35" i="4"/>
  <c r="Q35" i="4"/>
  <c r="R35" i="4" s="1"/>
  <c r="O35" i="4"/>
  <c r="P35" i="4" s="1"/>
  <c r="U35" i="4" s="1"/>
  <c r="N35" i="4"/>
  <c r="M35" i="4"/>
  <c r="K35" i="4"/>
  <c r="L35" i="4" s="1"/>
  <c r="I35" i="4"/>
  <c r="J35" i="4" s="1"/>
  <c r="G35" i="4"/>
  <c r="H35" i="4" s="1"/>
  <c r="F35" i="4"/>
  <c r="U34" i="4"/>
  <c r="S34" i="4"/>
  <c r="T34" i="4" s="1"/>
  <c r="Q34" i="4"/>
  <c r="R34" i="4" s="1"/>
  <c r="O34" i="4"/>
  <c r="P34" i="4" s="1"/>
  <c r="N34" i="4"/>
  <c r="K34" i="4"/>
  <c r="L34" i="4" s="1"/>
  <c r="I34" i="4"/>
  <c r="J34" i="4" s="1"/>
  <c r="G34" i="4"/>
  <c r="H34" i="4" s="1"/>
  <c r="M34" i="4" s="1"/>
  <c r="F34" i="4"/>
  <c r="V34" i="4" s="1"/>
  <c r="W34" i="4" s="1"/>
  <c r="S33" i="4"/>
  <c r="T33" i="4" s="1"/>
  <c r="Q33" i="4"/>
  <c r="R33" i="4" s="1"/>
  <c r="P33" i="4"/>
  <c r="U33" i="4" s="1"/>
  <c r="O33" i="4"/>
  <c r="N33" i="4"/>
  <c r="K33" i="4"/>
  <c r="L33" i="4" s="1"/>
  <c r="I33" i="4"/>
  <c r="J33" i="4" s="1"/>
  <c r="G33" i="4"/>
  <c r="H33" i="4" s="1"/>
  <c r="M33" i="4" s="1"/>
  <c r="F33" i="4"/>
  <c r="U32" i="4"/>
  <c r="S32" i="4"/>
  <c r="T32" i="4" s="1"/>
  <c r="R32" i="4"/>
  <c r="Q32" i="4"/>
  <c r="O32" i="4"/>
  <c r="P32" i="4" s="1"/>
  <c r="N32" i="4"/>
  <c r="L32" i="4"/>
  <c r="K32" i="4"/>
  <c r="J32" i="4"/>
  <c r="I32" i="4"/>
  <c r="G32" i="4"/>
  <c r="H32" i="4" s="1"/>
  <c r="M32" i="4" s="1"/>
  <c r="F32" i="4"/>
  <c r="S31" i="4"/>
  <c r="T31" i="4" s="1"/>
  <c r="Q31" i="4"/>
  <c r="R31" i="4" s="1"/>
  <c r="O31" i="4"/>
  <c r="P31" i="4" s="1"/>
  <c r="U31" i="4" s="1"/>
  <c r="N31" i="4"/>
  <c r="L31" i="4"/>
  <c r="K31" i="4"/>
  <c r="I31" i="4"/>
  <c r="J31" i="4" s="1"/>
  <c r="H31" i="4"/>
  <c r="G31" i="4"/>
  <c r="F31" i="4"/>
  <c r="U30" i="4"/>
  <c r="S30" i="4"/>
  <c r="T30" i="4" s="1"/>
  <c r="R30" i="4"/>
  <c r="Q30" i="4"/>
  <c r="O30" i="4"/>
  <c r="P30" i="4" s="1"/>
  <c r="N30" i="4"/>
  <c r="K30" i="4"/>
  <c r="L30" i="4" s="1"/>
  <c r="I30" i="4"/>
  <c r="J30" i="4" s="1"/>
  <c r="H30" i="4"/>
  <c r="G30" i="4"/>
  <c r="F30" i="4"/>
  <c r="T29" i="4"/>
  <c r="S29" i="4"/>
  <c r="R29" i="4"/>
  <c r="Q29" i="4"/>
  <c r="O29" i="4"/>
  <c r="P29" i="4" s="1"/>
  <c r="U29" i="4" s="1"/>
  <c r="N29" i="4"/>
  <c r="L29" i="4"/>
  <c r="K29" i="4"/>
  <c r="J29" i="4"/>
  <c r="I29" i="4"/>
  <c r="G29" i="4"/>
  <c r="H29" i="4" s="1"/>
  <c r="M29" i="4" s="1"/>
  <c r="F29" i="4"/>
  <c r="T28" i="4"/>
  <c r="S28" i="4"/>
  <c r="Q28" i="4"/>
  <c r="R28" i="4" s="1"/>
  <c r="O28" i="4"/>
  <c r="P28" i="4" s="1"/>
  <c r="U28" i="4" s="1"/>
  <c r="N28" i="4"/>
  <c r="M28" i="4"/>
  <c r="V28" i="4" s="1"/>
  <c r="W28" i="4" s="1"/>
  <c r="K28" i="4"/>
  <c r="L28" i="4" s="1"/>
  <c r="J28" i="4"/>
  <c r="I28" i="4"/>
  <c r="G28" i="4"/>
  <c r="H28" i="4" s="1"/>
  <c r="F28" i="4"/>
  <c r="T27" i="4"/>
  <c r="S27" i="4"/>
  <c r="Q27" i="4"/>
  <c r="R27" i="4" s="1"/>
  <c r="O27" i="4"/>
  <c r="P27" i="4" s="1"/>
  <c r="U27" i="4" s="1"/>
  <c r="N27" i="4"/>
  <c r="K27" i="4"/>
  <c r="L27" i="4" s="1"/>
  <c r="I27" i="4"/>
  <c r="J27" i="4" s="1"/>
  <c r="G27" i="4"/>
  <c r="H27" i="4" s="1"/>
  <c r="M27" i="4" s="1"/>
  <c r="F27" i="4"/>
  <c r="S26" i="4"/>
  <c r="T26" i="4" s="1"/>
  <c r="R26" i="4"/>
  <c r="Q26" i="4"/>
  <c r="O26" i="4"/>
  <c r="P26" i="4" s="1"/>
  <c r="U26" i="4" s="1"/>
  <c r="N26" i="4"/>
  <c r="K26" i="4"/>
  <c r="L26" i="4" s="1"/>
  <c r="J26" i="4"/>
  <c r="I26" i="4"/>
  <c r="G26" i="4"/>
  <c r="H26" i="4" s="1"/>
  <c r="M26" i="4" s="1"/>
  <c r="V26" i="4" s="1"/>
  <c r="W26" i="4" s="1"/>
  <c r="F26" i="4"/>
  <c r="S25" i="4"/>
  <c r="T25" i="4" s="1"/>
  <c r="R25" i="4"/>
  <c r="Q25" i="4"/>
  <c r="O25" i="4"/>
  <c r="P25" i="4" s="1"/>
  <c r="U25" i="4" s="1"/>
  <c r="N25" i="4"/>
  <c r="M25" i="4"/>
  <c r="K25" i="4"/>
  <c r="L25" i="4" s="1"/>
  <c r="J25" i="4"/>
  <c r="I25" i="4"/>
  <c r="G25" i="4"/>
  <c r="H25" i="4" s="1"/>
  <c r="F25" i="4"/>
  <c r="U24" i="4"/>
  <c r="T24" i="4"/>
  <c r="S24" i="4"/>
  <c r="Q24" i="4"/>
  <c r="R24" i="4" s="1"/>
  <c r="O24" i="4"/>
  <c r="P24" i="4" s="1"/>
  <c r="N24" i="4"/>
  <c r="L24" i="4"/>
  <c r="K24" i="4"/>
  <c r="I24" i="4"/>
  <c r="J24" i="4" s="1"/>
  <c r="M24" i="4" s="1"/>
  <c r="G24" i="4"/>
  <c r="H24" i="4" s="1"/>
  <c r="F24" i="4"/>
  <c r="S23" i="4"/>
  <c r="T23" i="4" s="1"/>
  <c r="Q23" i="4"/>
  <c r="R23" i="4" s="1"/>
  <c r="O23" i="4"/>
  <c r="P23" i="4" s="1"/>
  <c r="N23" i="4"/>
  <c r="K23" i="4"/>
  <c r="L23" i="4" s="1"/>
  <c r="I23" i="4"/>
  <c r="J23" i="4" s="1"/>
  <c r="G23" i="4"/>
  <c r="H23" i="4" s="1"/>
  <c r="F23" i="4"/>
  <c r="U22" i="4"/>
  <c r="S22" i="4"/>
  <c r="T22" i="4" s="1"/>
  <c r="Q22" i="4"/>
  <c r="R22" i="4" s="1"/>
  <c r="P22" i="4"/>
  <c r="O22" i="4"/>
  <c r="N22" i="4"/>
  <c r="K22" i="4"/>
  <c r="L22" i="4" s="1"/>
  <c r="I22" i="4"/>
  <c r="J22" i="4" s="1"/>
  <c r="M22" i="4" s="1"/>
  <c r="H22" i="4"/>
  <c r="G22" i="4"/>
  <c r="F22" i="4"/>
  <c r="S21" i="4"/>
  <c r="T21" i="4" s="1"/>
  <c r="R21" i="4"/>
  <c r="Q21" i="4"/>
  <c r="O21" i="4"/>
  <c r="P21" i="4" s="1"/>
  <c r="U21" i="4" s="1"/>
  <c r="N21" i="4"/>
  <c r="K21" i="4"/>
  <c r="L21" i="4" s="1"/>
  <c r="J21" i="4"/>
  <c r="I21" i="4"/>
  <c r="G21" i="4"/>
  <c r="H21" i="4" s="1"/>
  <c r="M21" i="4" s="1"/>
  <c r="F21" i="4"/>
  <c r="U20" i="4"/>
  <c r="T20" i="4"/>
  <c r="S20" i="4"/>
  <c r="Q20" i="4"/>
  <c r="R20" i="4" s="1"/>
  <c r="O20" i="4"/>
  <c r="P20" i="4" s="1"/>
  <c r="N20" i="4"/>
  <c r="L20" i="4"/>
  <c r="K20" i="4"/>
  <c r="I20" i="4"/>
  <c r="J20" i="4" s="1"/>
  <c r="G20" i="4"/>
  <c r="H20" i="4" s="1"/>
  <c r="M20" i="4" s="1"/>
  <c r="F20" i="4"/>
  <c r="S19" i="4"/>
  <c r="T19" i="4" s="1"/>
  <c r="Q19" i="4"/>
  <c r="R19" i="4" s="1"/>
  <c r="O19" i="4"/>
  <c r="P19" i="4" s="1"/>
  <c r="N19" i="4"/>
  <c r="K19" i="4"/>
  <c r="L19" i="4" s="1"/>
  <c r="I19" i="4"/>
  <c r="J19" i="4" s="1"/>
  <c r="G19" i="4"/>
  <c r="H19" i="4" s="1"/>
  <c r="F19" i="4"/>
  <c r="U18" i="4"/>
  <c r="S18" i="4"/>
  <c r="T18" i="4" s="1"/>
  <c r="Q18" i="4"/>
  <c r="R18" i="4" s="1"/>
  <c r="P18" i="4"/>
  <c r="O18" i="4"/>
  <c r="N18" i="4"/>
  <c r="K18" i="4"/>
  <c r="L18" i="4" s="1"/>
  <c r="I18" i="4"/>
  <c r="J18" i="4" s="1"/>
  <c r="H18" i="4"/>
  <c r="M18" i="4" s="1"/>
  <c r="G18" i="4"/>
  <c r="F18" i="4"/>
  <c r="S17" i="4"/>
  <c r="T17" i="4" s="1"/>
  <c r="R17" i="4"/>
  <c r="Q17" i="4"/>
  <c r="O17" i="4"/>
  <c r="P17" i="4" s="1"/>
  <c r="U17" i="4" s="1"/>
  <c r="N17" i="4"/>
  <c r="K17" i="4"/>
  <c r="L17" i="4" s="1"/>
  <c r="J17" i="4"/>
  <c r="I17" i="4"/>
  <c r="G17" i="4"/>
  <c r="H17" i="4" s="1"/>
  <c r="M17" i="4" s="1"/>
  <c r="F17" i="4"/>
  <c r="T16" i="4"/>
  <c r="U16" i="4" s="1"/>
  <c r="S16" i="4"/>
  <c r="Q16" i="4"/>
  <c r="R16" i="4" s="1"/>
  <c r="O16" i="4"/>
  <c r="P16" i="4" s="1"/>
  <c r="N16" i="4"/>
  <c r="L16" i="4"/>
  <c r="K16" i="4"/>
  <c r="I16" i="4"/>
  <c r="J16" i="4" s="1"/>
  <c r="G16" i="4"/>
  <c r="H16" i="4" s="1"/>
  <c r="M16" i="4" s="1"/>
  <c r="F16" i="4"/>
  <c r="S15" i="4"/>
  <c r="T15" i="4" s="1"/>
  <c r="Q15" i="4"/>
  <c r="R15" i="4" s="1"/>
  <c r="O15" i="4"/>
  <c r="P15" i="4" s="1"/>
  <c r="N15" i="4"/>
  <c r="K15" i="4"/>
  <c r="L15" i="4" s="1"/>
  <c r="I15" i="4"/>
  <c r="J15" i="4" s="1"/>
  <c r="G15" i="4"/>
  <c r="H15" i="4" s="1"/>
  <c r="F15" i="4"/>
  <c r="U14" i="4"/>
  <c r="S14" i="4"/>
  <c r="T14" i="4" s="1"/>
  <c r="Q14" i="4"/>
  <c r="R14" i="4" s="1"/>
  <c r="P14" i="4"/>
  <c r="O14" i="4"/>
  <c r="N14" i="4"/>
  <c r="K14" i="4"/>
  <c r="L14" i="4" s="1"/>
  <c r="I14" i="4"/>
  <c r="J14" i="4" s="1"/>
  <c r="H14" i="4"/>
  <c r="M14" i="4" s="1"/>
  <c r="G14" i="4"/>
  <c r="F14" i="4"/>
  <c r="S13" i="4"/>
  <c r="T13" i="4" s="1"/>
  <c r="R13" i="4"/>
  <c r="Q13" i="4"/>
  <c r="O13" i="4"/>
  <c r="P13" i="4" s="1"/>
  <c r="U13" i="4" s="1"/>
  <c r="N13" i="4"/>
  <c r="K13" i="4"/>
  <c r="L13" i="4" s="1"/>
  <c r="J13" i="4"/>
  <c r="I13" i="4"/>
  <c r="G13" i="4"/>
  <c r="H13" i="4" s="1"/>
  <c r="M13" i="4" s="1"/>
  <c r="F13" i="4"/>
  <c r="T12" i="4"/>
  <c r="U12" i="4" s="1"/>
  <c r="S12" i="4"/>
  <c r="Q12" i="4"/>
  <c r="R12" i="4" s="1"/>
  <c r="O12" i="4"/>
  <c r="P12" i="4" s="1"/>
  <c r="N12" i="4"/>
  <c r="L12" i="4"/>
  <c r="K12" i="4"/>
  <c r="I12" i="4"/>
  <c r="J12" i="4" s="1"/>
  <c r="G12" i="4"/>
  <c r="H12" i="4" s="1"/>
  <c r="M12" i="4" s="1"/>
  <c r="F12" i="4"/>
  <c r="S11" i="4"/>
  <c r="T11" i="4" s="1"/>
  <c r="Q11" i="4"/>
  <c r="R11" i="4" s="1"/>
  <c r="O11" i="4"/>
  <c r="P11" i="4" s="1"/>
  <c r="N11" i="4"/>
  <c r="K11" i="4"/>
  <c r="L11" i="4" s="1"/>
  <c r="I11" i="4"/>
  <c r="J11" i="4" s="1"/>
  <c r="G11" i="4"/>
  <c r="H11" i="4" s="1"/>
  <c r="F11" i="4"/>
  <c r="S10" i="4"/>
  <c r="T10" i="4" s="1"/>
  <c r="U10" i="4" s="1"/>
  <c r="Q10" i="4"/>
  <c r="R10" i="4" s="1"/>
  <c r="P10" i="4"/>
  <c r="O10" i="4"/>
  <c r="N10" i="4"/>
  <c r="K10" i="4"/>
  <c r="L10" i="4" s="1"/>
  <c r="I10" i="4"/>
  <c r="J10" i="4" s="1"/>
  <c r="H10" i="4"/>
  <c r="M10" i="4" s="1"/>
  <c r="G10" i="4"/>
  <c r="F10" i="4"/>
  <c r="S9" i="4"/>
  <c r="T9" i="4" s="1"/>
  <c r="R9" i="4"/>
  <c r="Q9" i="4"/>
  <c r="O9" i="4"/>
  <c r="P9" i="4" s="1"/>
  <c r="U9" i="4" s="1"/>
  <c r="N9" i="4"/>
  <c r="K9" i="4"/>
  <c r="L9" i="4" s="1"/>
  <c r="J9" i="4"/>
  <c r="I9" i="4"/>
  <c r="G9" i="4"/>
  <c r="H9" i="4" s="1"/>
  <c r="M9" i="4" s="1"/>
  <c r="F9" i="4"/>
  <c r="T8" i="4"/>
  <c r="U8" i="4" s="1"/>
  <c r="S8" i="4"/>
  <c r="Q8" i="4"/>
  <c r="R8" i="4" s="1"/>
  <c r="O8" i="4"/>
  <c r="P8" i="4" s="1"/>
  <c r="N8" i="4"/>
  <c r="L8" i="4"/>
  <c r="K8" i="4"/>
  <c r="I8" i="4"/>
  <c r="J8" i="4" s="1"/>
  <c r="G8" i="4"/>
  <c r="H8" i="4" s="1"/>
  <c r="M8" i="4" s="1"/>
  <c r="F8" i="4"/>
  <c r="S7" i="4"/>
  <c r="T7" i="4" s="1"/>
  <c r="Q7" i="4"/>
  <c r="R7" i="4" s="1"/>
  <c r="O7" i="4"/>
  <c r="P7" i="4" s="1"/>
  <c r="N7" i="4"/>
  <c r="K7" i="4"/>
  <c r="L7" i="4" s="1"/>
  <c r="I7" i="4"/>
  <c r="J7" i="4" s="1"/>
  <c r="G7" i="4"/>
  <c r="H7" i="4" s="1"/>
  <c r="F7" i="4"/>
  <c r="S6" i="4"/>
  <c r="T6" i="4" s="1"/>
  <c r="U6" i="4" s="1"/>
  <c r="Q6" i="4"/>
  <c r="R6" i="4" s="1"/>
  <c r="P6" i="4"/>
  <c r="O6" i="4"/>
  <c r="N6" i="4"/>
  <c r="K6" i="4"/>
  <c r="L6" i="4" s="1"/>
  <c r="I6" i="4"/>
  <c r="J6" i="4" s="1"/>
  <c r="H6" i="4"/>
  <c r="M6" i="4" s="1"/>
  <c r="G6" i="4"/>
  <c r="F6" i="4"/>
  <c r="S5" i="4"/>
  <c r="T5" i="4" s="1"/>
  <c r="R5" i="4"/>
  <c r="Q5" i="4"/>
  <c r="O5" i="4"/>
  <c r="P5" i="4" s="1"/>
  <c r="U5" i="4" s="1"/>
  <c r="N5" i="4"/>
  <c r="K5" i="4"/>
  <c r="L5" i="4" s="1"/>
  <c r="J5" i="4"/>
  <c r="I5" i="4"/>
  <c r="G5" i="4"/>
  <c r="H5" i="4" s="1"/>
  <c r="M5" i="4" s="1"/>
  <c r="F5" i="4"/>
  <c r="T4" i="4"/>
  <c r="S4" i="4"/>
  <c r="Q4" i="4"/>
  <c r="R4" i="4" s="1"/>
  <c r="O4" i="4"/>
  <c r="P4" i="4" s="1"/>
  <c r="U4" i="4" s="1"/>
  <c r="N4" i="4"/>
  <c r="L4" i="4"/>
  <c r="K4" i="4"/>
  <c r="I4" i="4"/>
  <c r="J4" i="4" s="1"/>
  <c r="G4" i="4"/>
  <c r="H4" i="4" s="1"/>
  <c r="M4" i="4" s="1"/>
  <c r="F4"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AJ2" i="4"/>
  <c r="AI2" i="4"/>
  <c r="AH2" i="4"/>
  <c r="AG2" i="4"/>
  <c r="AF2" i="4"/>
  <c r="AE2" i="4"/>
  <c r="AD2" i="4"/>
  <c r="AC2" i="4"/>
  <c r="AB2" i="4"/>
  <c r="AA2" i="4"/>
  <c r="Z2" i="4"/>
  <c r="Y2" i="4"/>
  <c r="BV1" i="4"/>
  <c r="BU1" i="4"/>
  <c r="BT1" i="4"/>
  <c r="BS1" i="4"/>
  <c r="BR1" i="4"/>
  <c r="BQ1" i="4"/>
  <c r="BP1" i="4"/>
  <c r="BO1" i="4"/>
  <c r="BN1" i="4"/>
  <c r="BM1" i="4"/>
  <c r="BL1" i="4"/>
  <c r="BK1" i="4"/>
  <c r="BJ1" i="4"/>
  <c r="BI1" i="4"/>
  <c r="BH1" i="4"/>
  <c r="BG1" i="4"/>
  <c r="BF1" i="4"/>
  <c r="BE1" i="4"/>
  <c r="BD1" i="4"/>
  <c r="BC1" i="4"/>
  <c r="BB1" i="4"/>
  <c r="BA1" i="4"/>
  <c r="AZ1" i="4"/>
  <c r="AY1" i="4"/>
  <c r="AX1" i="4"/>
  <c r="AW1" i="4"/>
  <c r="AV1" i="4"/>
  <c r="AU1" i="4"/>
  <c r="AT1" i="4"/>
  <c r="AS1" i="4"/>
  <c r="AR1" i="4"/>
  <c r="AQ1" i="4"/>
  <c r="AP1" i="4"/>
  <c r="AO1" i="4"/>
  <c r="AN1" i="4"/>
  <c r="AM1" i="4"/>
  <c r="AL1" i="4"/>
  <c r="AK1" i="4"/>
  <c r="AJ1" i="4"/>
  <c r="AI1" i="4"/>
  <c r="AH1" i="4"/>
  <c r="AG1" i="4"/>
  <c r="AF1" i="4"/>
  <c r="AE1" i="4"/>
  <c r="AD1" i="4"/>
  <c r="AC1" i="4"/>
  <c r="AB1" i="4"/>
  <c r="AA1" i="4"/>
  <c r="Z1" i="4"/>
  <c r="Y1" i="4"/>
  <c r="BB4" i="3"/>
  <c r="AZ4" i="3"/>
  <c r="AX4" i="3"/>
  <c r="AW4" i="3"/>
  <c r="AV4" i="3"/>
  <c r="AT4" i="3"/>
  <c r="AR4" i="3"/>
  <c r="AP4" i="3"/>
  <c r="AO4" i="3"/>
  <c r="AN4" i="3"/>
  <c r="AL4" i="3"/>
  <c r="AJ4" i="3"/>
  <c r="AH4" i="3"/>
  <c r="AG4" i="3"/>
  <c r="AF4" i="3"/>
  <c r="AD4" i="3"/>
  <c r="AB4" i="3"/>
  <c r="Z4" i="3"/>
  <c r="Y4" i="3"/>
  <c r="X4" i="3"/>
  <c r="V4" i="3"/>
  <c r="T4" i="3"/>
  <c r="R4" i="3"/>
  <c r="Q4" i="3"/>
  <c r="P4" i="3"/>
  <c r="N4" i="3"/>
  <c r="L4" i="3"/>
  <c r="J4" i="3"/>
  <c r="I4" i="3"/>
  <c r="H4" i="3"/>
  <c r="F4" i="3"/>
  <c r="BB3" i="3"/>
  <c r="AZ3" i="3"/>
  <c r="AY3" i="3"/>
  <c r="AX3" i="3"/>
  <c r="AV3" i="3"/>
  <c r="AT3" i="3"/>
  <c r="AR3" i="3"/>
  <c r="AQ3" i="3"/>
  <c r="AP3" i="3"/>
  <c r="AN3" i="3"/>
  <c r="AL3" i="3"/>
  <c r="AJ3" i="3"/>
  <c r="AI3" i="3"/>
  <c r="AH3" i="3"/>
  <c r="AF3" i="3"/>
  <c r="AD3" i="3"/>
  <c r="AB3" i="3"/>
  <c r="AA3" i="3"/>
  <c r="Z3" i="3"/>
  <c r="X3" i="3"/>
  <c r="V3" i="3"/>
  <c r="T3" i="3"/>
  <c r="S3" i="3"/>
  <c r="R3" i="3"/>
  <c r="P3" i="3"/>
  <c r="N3" i="3"/>
  <c r="L3" i="3"/>
  <c r="K3" i="3"/>
  <c r="J3" i="3"/>
  <c r="H3" i="3"/>
  <c r="F3" i="3"/>
  <c r="E3" i="3" a="1"/>
  <c r="AU4" i="3" s="1"/>
  <c r="E3" i="3"/>
  <c r="O63" i="2"/>
  <c r="N63" i="2"/>
  <c r="M63" i="2"/>
  <c r="L63" i="2"/>
  <c r="Y63" i="2" s="1"/>
  <c r="Z63" i="2" s="1"/>
  <c r="K63" i="2"/>
  <c r="J63" i="2"/>
  <c r="I63" i="2"/>
  <c r="C51" i="7" s="1"/>
  <c r="H63" i="2"/>
  <c r="W63" i="2" s="1"/>
  <c r="X63" i="2" s="1"/>
  <c r="G63" i="2"/>
  <c r="S63" i="2" s="1"/>
  <c r="F63" i="2"/>
  <c r="R63" i="2" s="1"/>
  <c r="E63" i="2"/>
  <c r="B51" i="7" s="1"/>
  <c r="D63" i="2"/>
  <c r="U63" i="2" s="1"/>
  <c r="V63" i="2" s="1"/>
  <c r="O62" i="2"/>
  <c r="N62" i="2"/>
  <c r="M62" i="2"/>
  <c r="L62" i="2"/>
  <c r="Y62" i="2" s="1"/>
  <c r="Z62" i="2" s="1"/>
  <c r="K62" i="2"/>
  <c r="S62" i="2" s="1"/>
  <c r="J62" i="2"/>
  <c r="W62" i="2" s="1"/>
  <c r="X62" i="2" s="1"/>
  <c r="I62" i="2"/>
  <c r="C50" i="7" s="1"/>
  <c r="H62" i="2"/>
  <c r="G62" i="2"/>
  <c r="F62" i="2"/>
  <c r="R62" i="2" s="1"/>
  <c r="E62" i="2"/>
  <c r="B50" i="7" s="1"/>
  <c r="D62" i="2"/>
  <c r="P62" i="2" s="1"/>
  <c r="O61" i="2"/>
  <c r="N61" i="2"/>
  <c r="M61" i="2"/>
  <c r="L61" i="2"/>
  <c r="Y61" i="2" s="1"/>
  <c r="Z61" i="2" s="1"/>
  <c r="K61" i="2"/>
  <c r="S61" i="2" s="1"/>
  <c r="J61" i="2"/>
  <c r="I61" i="2"/>
  <c r="C49" i="7" s="1"/>
  <c r="H61" i="2"/>
  <c r="W61" i="2" s="1"/>
  <c r="X61" i="2" s="1"/>
  <c r="G61" i="2"/>
  <c r="F61" i="2"/>
  <c r="R61" i="2" s="1"/>
  <c r="E61" i="2"/>
  <c r="B49" i="7" s="1"/>
  <c r="D61" i="2"/>
  <c r="P61" i="2" s="1"/>
  <c r="O60" i="2"/>
  <c r="N60" i="2"/>
  <c r="M60" i="2"/>
  <c r="L60" i="2"/>
  <c r="Y60" i="2" s="1"/>
  <c r="Z60" i="2" s="1"/>
  <c r="K60" i="2"/>
  <c r="J60" i="2"/>
  <c r="R60" i="2" s="1"/>
  <c r="I60" i="2"/>
  <c r="C48" i="7" s="1"/>
  <c r="H60" i="2"/>
  <c r="W60" i="2" s="1"/>
  <c r="X60" i="2" s="1"/>
  <c r="G60" i="2"/>
  <c r="S60" i="2" s="1"/>
  <c r="F60" i="2"/>
  <c r="E60" i="2"/>
  <c r="B48" i="7" s="1"/>
  <c r="D60" i="2"/>
  <c r="U60" i="2" s="1"/>
  <c r="V60" i="2" s="1"/>
  <c r="O59" i="2"/>
  <c r="N59" i="2"/>
  <c r="M59" i="2"/>
  <c r="L59" i="2"/>
  <c r="Y59" i="2" s="1"/>
  <c r="Z59" i="2" s="1"/>
  <c r="K59" i="2"/>
  <c r="J59" i="2"/>
  <c r="I59" i="2"/>
  <c r="C47" i="7" s="1"/>
  <c r="H59" i="2"/>
  <c r="W59" i="2" s="1"/>
  <c r="X59" i="2" s="1"/>
  <c r="G59" i="2"/>
  <c r="S59" i="2" s="1"/>
  <c r="F59" i="2"/>
  <c r="R59" i="2" s="1"/>
  <c r="E59" i="2"/>
  <c r="B47" i="7" s="1"/>
  <c r="D59" i="2"/>
  <c r="U59" i="2" s="1"/>
  <c r="V59" i="2" s="1"/>
  <c r="O58" i="2"/>
  <c r="N58" i="2"/>
  <c r="M58" i="2"/>
  <c r="L58" i="2"/>
  <c r="Y58" i="2" s="1"/>
  <c r="Z58" i="2" s="1"/>
  <c r="K58" i="2"/>
  <c r="W58" i="2" s="1"/>
  <c r="X58" i="2" s="1"/>
  <c r="J58" i="2"/>
  <c r="I58" i="2"/>
  <c r="C46" i="7" s="1"/>
  <c r="H58" i="2"/>
  <c r="G58" i="2"/>
  <c r="F58" i="2"/>
  <c r="R58" i="2" s="1"/>
  <c r="E58" i="2"/>
  <c r="B46" i="7" s="1"/>
  <c r="D58" i="2"/>
  <c r="P58" i="2" s="1"/>
  <c r="O57" i="2"/>
  <c r="N57" i="2"/>
  <c r="M57" i="2"/>
  <c r="L57" i="2"/>
  <c r="Y57" i="2" s="1"/>
  <c r="Z57" i="2" s="1"/>
  <c r="K57" i="2"/>
  <c r="S57" i="2" s="1"/>
  <c r="J57" i="2"/>
  <c r="R57" i="2" s="1"/>
  <c r="I57" i="2"/>
  <c r="C45" i="7" s="1"/>
  <c r="H57" i="2"/>
  <c r="W57" i="2" s="1"/>
  <c r="X57" i="2" s="1"/>
  <c r="G57" i="2"/>
  <c r="F57" i="2"/>
  <c r="E57" i="2"/>
  <c r="B45" i="7" s="1"/>
  <c r="D57" i="2"/>
  <c r="P57" i="2" s="1"/>
  <c r="O56" i="2"/>
  <c r="N56" i="2"/>
  <c r="M56" i="2"/>
  <c r="L56" i="2"/>
  <c r="Y56" i="2" s="1"/>
  <c r="Z56" i="2" s="1"/>
  <c r="K56" i="2"/>
  <c r="J56" i="2"/>
  <c r="R56" i="2" s="1"/>
  <c r="I56" i="2"/>
  <c r="C44" i="7" s="1"/>
  <c r="H56" i="2"/>
  <c r="W56" i="2" s="1"/>
  <c r="X56" i="2" s="1"/>
  <c r="G56" i="2"/>
  <c r="S56" i="2" s="1"/>
  <c r="F56" i="2"/>
  <c r="E56" i="2"/>
  <c r="B44" i="7" s="1"/>
  <c r="D56" i="2"/>
  <c r="U56" i="2" s="1"/>
  <c r="V56" i="2" s="1"/>
  <c r="O55" i="2"/>
  <c r="N55" i="2"/>
  <c r="M55" i="2"/>
  <c r="Y55" i="2" s="1"/>
  <c r="Z55" i="2" s="1"/>
  <c r="L55" i="2"/>
  <c r="K55" i="2"/>
  <c r="J55" i="2"/>
  <c r="I55" i="2"/>
  <c r="C43" i="7" s="1"/>
  <c r="H55" i="2"/>
  <c r="P55" i="2" s="1"/>
  <c r="G55" i="2"/>
  <c r="S55" i="2" s="1"/>
  <c r="F55" i="2"/>
  <c r="R55" i="2" s="1"/>
  <c r="E55" i="2"/>
  <c r="B43" i="7" s="1"/>
  <c r="D55" i="2"/>
  <c r="U55" i="2" s="1"/>
  <c r="V55" i="2" s="1"/>
  <c r="O54" i="2"/>
  <c r="N54" i="2"/>
  <c r="M54" i="2"/>
  <c r="L54" i="2"/>
  <c r="Y54" i="2" s="1"/>
  <c r="Z54" i="2" s="1"/>
  <c r="K54" i="2"/>
  <c r="W54" i="2" s="1"/>
  <c r="X54" i="2" s="1"/>
  <c r="J54" i="2"/>
  <c r="I54" i="2"/>
  <c r="C42" i="7" s="1"/>
  <c r="H54" i="2"/>
  <c r="G54" i="2"/>
  <c r="F54" i="2"/>
  <c r="R54" i="2" s="1"/>
  <c r="E54" i="2"/>
  <c r="B42" i="7" s="1"/>
  <c r="D54" i="2"/>
  <c r="P54" i="2" s="1"/>
  <c r="O53" i="2"/>
  <c r="N53" i="2"/>
  <c r="M53" i="2"/>
  <c r="L53" i="2"/>
  <c r="Y53" i="2" s="1"/>
  <c r="Z53" i="2" s="1"/>
  <c r="K53" i="2"/>
  <c r="S53" i="2" s="1"/>
  <c r="J53" i="2"/>
  <c r="R53" i="2" s="1"/>
  <c r="I53" i="2"/>
  <c r="C41" i="7" s="1"/>
  <c r="H53" i="2"/>
  <c r="W53" i="2" s="1"/>
  <c r="X53" i="2" s="1"/>
  <c r="G53" i="2"/>
  <c r="F53" i="2"/>
  <c r="E53" i="2"/>
  <c r="B41" i="7" s="1"/>
  <c r="D53" i="2"/>
  <c r="P53" i="2" s="1"/>
  <c r="O52" i="2"/>
  <c r="N52" i="2"/>
  <c r="M52" i="2"/>
  <c r="L52" i="2"/>
  <c r="Y52" i="2" s="1"/>
  <c r="Z52" i="2" s="1"/>
  <c r="K52" i="2"/>
  <c r="J52" i="2"/>
  <c r="R52" i="2" s="1"/>
  <c r="I52" i="2"/>
  <c r="C40" i="7" s="1"/>
  <c r="H52" i="2"/>
  <c r="W52" i="2" s="1"/>
  <c r="X52" i="2" s="1"/>
  <c r="G52" i="2"/>
  <c r="S52" i="2" s="1"/>
  <c r="F52" i="2"/>
  <c r="E52" i="2"/>
  <c r="B40" i="7" s="1"/>
  <c r="D52" i="2"/>
  <c r="U52" i="2" s="1"/>
  <c r="V52" i="2" s="1"/>
  <c r="O51" i="2"/>
  <c r="N51" i="2"/>
  <c r="M51" i="2"/>
  <c r="Y51" i="2" s="1"/>
  <c r="Z51" i="2" s="1"/>
  <c r="L51" i="2"/>
  <c r="K51" i="2"/>
  <c r="J51" i="2"/>
  <c r="I51" i="2"/>
  <c r="C39" i="7" s="1"/>
  <c r="H51" i="2"/>
  <c r="P51" i="2" s="1"/>
  <c r="G51" i="2"/>
  <c r="S51" i="2" s="1"/>
  <c r="F51" i="2"/>
  <c r="R51" i="2" s="1"/>
  <c r="E51" i="2"/>
  <c r="B39" i="7" s="1"/>
  <c r="D51" i="2"/>
  <c r="U51" i="2" s="1"/>
  <c r="V51" i="2" s="1"/>
  <c r="O50" i="2"/>
  <c r="N50" i="2"/>
  <c r="M50" i="2"/>
  <c r="L50" i="2"/>
  <c r="Y50" i="2" s="1"/>
  <c r="Z50" i="2" s="1"/>
  <c r="K50" i="2"/>
  <c r="W50" i="2" s="1"/>
  <c r="X50" i="2" s="1"/>
  <c r="J50" i="2"/>
  <c r="I50" i="2"/>
  <c r="C38" i="7" s="1"/>
  <c r="H50" i="2"/>
  <c r="G50" i="2"/>
  <c r="F50" i="2"/>
  <c r="R50" i="2" s="1"/>
  <c r="E50" i="2"/>
  <c r="B38" i="7" s="1"/>
  <c r="D50" i="2"/>
  <c r="P50" i="2" s="1"/>
  <c r="O49" i="2"/>
  <c r="N49" i="2"/>
  <c r="M49" i="2"/>
  <c r="L49" i="2"/>
  <c r="Y49" i="2" s="1"/>
  <c r="Z49" i="2" s="1"/>
  <c r="K49" i="2"/>
  <c r="S49" i="2" s="1"/>
  <c r="J49" i="2"/>
  <c r="R49" i="2" s="1"/>
  <c r="I49" i="2"/>
  <c r="C37" i="7" s="1"/>
  <c r="H49" i="2"/>
  <c r="W49" i="2" s="1"/>
  <c r="X49" i="2" s="1"/>
  <c r="G49" i="2"/>
  <c r="F49" i="2"/>
  <c r="E49" i="2"/>
  <c r="B37" i="7" s="1"/>
  <c r="D49" i="2"/>
  <c r="P49" i="2" s="1"/>
  <c r="O48" i="2"/>
  <c r="N48" i="2"/>
  <c r="M48" i="2"/>
  <c r="L48" i="2"/>
  <c r="Y48" i="2" s="1"/>
  <c r="Z48" i="2" s="1"/>
  <c r="K48" i="2"/>
  <c r="J48" i="2"/>
  <c r="W48" i="2" s="1"/>
  <c r="X48" i="2" s="1"/>
  <c r="I48" i="2"/>
  <c r="C36" i="7" s="1"/>
  <c r="H48" i="2"/>
  <c r="G48" i="2"/>
  <c r="S48" i="2" s="1"/>
  <c r="F48" i="2"/>
  <c r="E48" i="2"/>
  <c r="B36" i="7" s="1"/>
  <c r="D48" i="2"/>
  <c r="U48" i="2" s="1"/>
  <c r="V48" i="2" s="1"/>
  <c r="O47" i="2"/>
  <c r="N47" i="2"/>
  <c r="M47" i="2"/>
  <c r="Y47" i="2" s="1"/>
  <c r="Z47" i="2" s="1"/>
  <c r="L47" i="2"/>
  <c r="K47" i="2"/>
  <c r="J47" i="2"/>
  <c r="I47" i="2"/>
  <c r="C35" i="7" s="1"/>
  <c r="H47" i="2"/>
  <c r="P47" i="2" s="1"/>
  <c r="G47" i="2"/>
  <c r="S47" i="2" s="1"/>
  <c r="F47" i="2"/>
  <c r="R47" i="2" s="1"/>
  <c r="E47" i="2"/>
  <c r="B35" i="7" s="1"/>
  <c r="D47" i="2"/>
  <c r="U47" i="2" s="1"/>
  <c r="V47" i="2" s="1"/>
  <c r="O46" i="2"/>
  <c r="N46" i="2"/>
  <c r="M46" i="2"/>
  <c r="L46" i="2"/>
  <c r="Y46" i="2" s="1"/>
  <c r="Z46" i="2" s="1"/>
  <c r="K46" i="2"/>
  <c r="S46" i="2" s="1"/>
  <c r="J46" i="2"/>
  <c r="I46" i="2"/>
  <c r="C34" i="7" s="1"/>
  <c r="H46" i="2"/>
  <c r="G46" i="2"/>
  <c r="F46" i="2"/>
  <c r="R46" i="2" s="1"/>
  <c r="E46" i="2"/>
  <c r="B34" i="7" s="1"/>
  <c r="D46" i="2"/>
  <c r="P46" i="2" s="1"/>
  <c r="O45" i="2"/>
  <c r="N45" i="2"/>
  <c r="M45" i="2"/>
  <c r="L45" i="2"/>
  <c r="Y45" i="2" s="1"/>
  <c r="Z45" i="2" s="1"/>
  <c r="K45" i="2"/>
  <c r="S45" i="2" s="1"/>
  <c r="J45" i="2"/>
  <c r="R45" i="2" s="1"/>
  <c r="I45" i="2"/>
  <c r="C33" i="7" s="1"/>
  <c r="H45" i="2"/>
  <c r="W45" i="2" s="1"/>
  <c r="X45" i="2" s="1"/>
  <c r="G45" i="2"/>
  <c r="F45" i="2"/>
  <c r="E45" i="2"/>
  <c r="B33" i="7" s="1"/>
  <c r="D45" i="2"/>
  <c r="P45" i="2" s="1"/>
  <c r="O44" i="2"/>
  <c r="N44" i="2"/>
  <c r="M44" i="2"/>
  <c r="L44" i="2"/>
  <c r="Y44" i="2" s="1"/>
  <c r="Z44" i="2" s="1"/>
  <c r="K44" i="2"/>
  <c r="J44" i="2"/>
  <c r="W44" i="2" s="1"/>
  <c r="X44" i="2" s="1"/>
  <c r="I44" i="2"/>
  <c r="C32" i="7" s="1"/>
  <c r="H44" i="2"/>
  <c r="G44" i="2"/>
  <c r="S44" i="2" s="1"/>
  <c r="F44" i="2"/>
  <c r="E44" i="2"/>
  <c r="B32" i="7" s="1"/>
  <c r="D44" i="2"/>
  <c r="U44" i="2" s="1"/>
  <c r="V44" i="2" s="1"/>
  <c r="O43" i="2"/>
  <c r="N43" i="2"/>
  <c r="M43" i="2"/>
  <c r="Y43" i="2" s="1"/>
  <c r="Z43" i="2" s="1"/>
  <c r="L43" i="2"/>
  <c r="K43" i="2"/>
  <c r="J43" i="2"/>
  <c r="I43" i="2"/>
  <c r="C31" i="7" s="1"/>
  <c r="H43" i="2"/>
  <c r="P43" i="2" s="1"/>
  <c r="G43" i="2"/>
  <c r="S43" i="2" s="1"/>
  <c r="F43" i="2"/>
  <c r="R43" i="2" s="1"/>
  <c r="E43" i="2"/>
  <c r="B31" i="7" s="1"/>
  <c r="D43" i="2"/>
  <c r="U43" i="2" s="1"/>
  <c r="V43" i="2" s="1"/>
  <c r="O42" i="2"/>
  <c r="N42" i="2"/>
  <c r="M42" i="2"/>
  <c r="L42" i="2"/>
  <c r="Y42" i="2" s="1"/>
  <c r="Z42" i="2" s="1"/>
  <c r="K42" i="2"/>
  <c r="W42" i="2" s="1"/>
  <c r="X42" i="2" s="1"/>
  <c r="J42" i="2"/>
  <c r="I42" i="2"/>
  <c r="C30" i="7" s="1"/>
  <c r="H42" i="2"/>
  <c r="G42" i="2"/>
  <c r="F42" i="2"/>
  <c r="R42" i="2" s="1"/>
  <c r="E42" i="2"/>
  <c r="B30" i="7" s="1"/>
  <c r="D42" i="2"/>
  <c r="P42" i="2" s="1"/>
  <c r="O41" i="2"/>
  <c r="N41" i="2"/>
  <c r="M41" i="2"/>
  <c r="L41" i="2"/>
  <c r="Y41" i="2" s="1"/>
  <c r="Z41" i="2" s="1"/>
  <c r="K41" i="2"/>
  <c r="S41" i="2" s="1"/>
  <c r="J41" i="2"/>
  <c r="R41" i="2" s="1"/>
  <c r="I41" i="2"/>
  <c r="C29" i="7" s="1"/>
  <c r="H41" i="2"/>
  <c r="W41" i="2" s="1"/>
  <c r="X41" i="2" s="1"/>
  <c r="G41" i="2"/>
  <c r="F41" i="2"/>
  <c r="E41" i="2"/>
  <c r="B29" i="7" s="1"/>
  <c r="D41" i="2"/>
  <c r="P41" i="2" s="1"/>
  <c r="O40" i="2"/>
  <c r="N40" i="2"/>
  <c r="M40" i="2"/>
  <c r="L40" i="2"/>
  <c r="Y40" i="2" s="1"/>
  <c r="Z40" i="2" s="1"/>
  <c r="K40" i="2"/>
  <c r="J40" i="2"/>
  <c r="W40" i="2" s="1"/>
  <c r="X40" i="2" s="1"/>
  <c r="I40" i="2"/>
  <c r="C28" i="7" s="1"/>
  <c r="H40" i="2"/>
  <c r="G40" i="2"/>
  <c r="S40" i="2" s="1"/>
  <c r="F40" i="2"/>
  <c r="E40" i="2"/>
  <c r="B28" i="7" s="1"/>
  <c r="D40" i="2"/>
  <c r="U40" i="2" s="1"/>
  <c r="V40" i="2" s="1"/>
  <c r="O39" i="2"/>
  <c r="N39" i="2"/>
  <c r="M39" i="2"/>
  <c r="Y39" i="2" s="1"/>
  <c r="Z39" i="2" s="1"/>
  <c r="L39" i="2"/>
  <c r="K39" i="2"/>
  <c r="J39" i="2"/>
  <c r="I39" i="2"/>
  <c r="C27" i="7" s="1"/>
  <c r="H39" i="2"/>
  <c r="P39" i="2" s="1"/>
  <c r="G39" i="2"/>
  <c r="S39" i="2" s="1"/>
  <c r="F39" i="2"/>
  <c r="R39" i="2" s="1"/>
  <c r="E39" i="2"/>
  <c r="B27" i="7" s="1"/>
  <c r="D39" i="2"/>
  <c r="U39" i="2" s="1"/>
  <c r="V39" i="2" s="1"/>
  <c r="O38" i="2"/>
  <c r="N38" i="2"/>
  <c r="M38" i="2"/>
  <c r="L38" i="2"/>
  <c r="Y38" i="2" s="1"/>
  <c r="Z38" i="2" s="1"/>
  <c r="K38" i="2"/>
  <c r="W38" i="2" s="1"/>
  <c r="X38" i="2" s="1"/>
  <c r="J38" i="2"/>
  <c r="I38" i="2"/>
  <c r="C26" i="7" s="1"/>
  <c r="H38" i="2"/>
  <c r="G38" i="2"/>
  <c r="F38" i="2"/>
  <c r="R38" i="2" s="1"/>
  <c r="E38" i="2"/>
  <c r="B26" i="7" s="1"/>
  <c r="D38" i="2"/>
  <c r="P38" i="2" s="1"/>
  <c r="O37" i="2"/>
  <c r="N37" i="2"/>
  <c r="M37" i="2"/>
  <c r="L37" i="2"/>
  <c r="Y37" i="2" s="1"/>
  <c r="Z37" i="2" s="1"/>
  <c r="K37" i="2"/>
  <c r="S37" i="2" s="1"/>
  <c r="J37" i="2"/>
  <c r="R37" i="2" s="1"/>
  <c r="I37" i="2"/>
  <c r="C25" i="7" s="1"/>
  <c r="H37" i="2"/>
  <c r="W37" i="2" s="1"/>
  <c r="X37" i="2" s="1"/>
  <c r="G37" i="2"/>
  <c r="F37" i="2"/>
  <c r="E37" i="2"/>
  <c r="B25" i="7" s="1"/>
  <c r="D37" i="2"/>
  <c r="P37" i="2" s="1"/>
  <c r="O36" i="2"/>
  <c r="N36" i="2"/>
  <c r="M36" i="2"/>
  <c r="L36" i="2"/>
  <c r="Y36" i="2" s="1"/>
  <c r="Z36" i="2" s="1"/>
  <c r="K36" i="2"/>
  <c r="J36" i="2"/>
  <c r="W36" i="2" s="1"/>
  <c r="X36" i="2" s="1"/>
  <c r="I36" i="2"/>
  <c r="C24" i="7" s="1"/>
  <c r="H36" i="2"/>
  <c r="G36" i="2"/>
  <c r="S36" i="2" s="1"/>
  <c r="F36" i="2"/>
  <c r="E36" i="2"/>
  <c r="B24" i="7" s="1"/>
  <c r="D36" i="2"/>
  <c r="U36" i="2" s="1"/>
  <c r="V36" i="2" s="1"/>
  <c r="O35" i="2"/>
  <c r="N35" i="2"/>
  <c r="M35" i="2"/>
  <c r="Y35" i="2" s="1"/>
  <c r="Z35" i="2" s="1"/>
  <c r="L35" i="2"/>
  <c r="K35" i="2"/>
  <c r="J35" i="2"/>
  <c r="I35" i="2"/>
  <c r="C23" i="7" s="1"/>
  <c r="H35" i="2"/>
  <c r="P35" i="2" s="1"/>
  <c r="G35" i="2"/>
  <c r="S35" i="2" s="1"/>
  <c r="F35" i="2"/>
  <c r="R35" i="2" s="1"/>
  <c r="E35" i="2"/>
  <c r="B23" i="7" s="1"/>
  <c r="D35" i="2"/>
  <c r="U35" i="2" s="1"/>
  <c r="V35" i="2" s="1"/>
  <c r="O34" i="2"/>
  <c r="N34" i="2"/>
  <c r="M34" i="2"/>
  <c r="L34" i="2"/>
  <c r="Y34" i="2" s="1"/>
  <c r="Z34" i="2" s="1"/>
  <c r="K34" i="2"/>
  <c r="S34" i="2" s="1"/>
  <c r="J34" i="2"/>
  <c r="I34" i="2"/>
  <c r="C22" i="7" s="1"/>
  <c r="H34" i="2"/>
  <c r="G34" i="2"/>
  <c r="F34" i="2"/>
  <c r="R34" i="2" s="1"/>
  <c r="E34" i="2"/>
  <c r="B22" i="7" s="1"/>
  <c r="D34" i="2"/>
  <c r="P34" i="2" s="1"/>
  <c r="O33" i="2"/>
  <c r="N33" i="2"/>
  <c r="M33" i="2"/>
  <c r="L33" i="2"/>
  <c r="Y33" i="2" s="1"/>
  <c r="Z33" i="2" s="1"/>
  <c r="K33" i="2"/>
  <c r="S33" i="2" s="1"/>
  <c r="J33" i="2"/>
  <c r="R33" i="2" s="1"/>
  <c r="I33" i="2"/>
  <c r="C21" i="7" s="1"/>
  <c r="H33" i="2"/>
  <c r="W33" i="2" s="1"/>
  <c r="X33" i="2" s="1"/>
  <c r="G33" i="2"/>
  <c r="F33" i="2"/>
  <c r="E33" i="2"/>
  <c r="B21" i="7" s="1"/>
  <c r="D33" i="2"/>
  <c r="P33" i="2" s="1"/>
  <c r="O32" i="2"/>
  <c r="N32" i="2"/>
  <c r="Y32" i="2" s="1"/>
  <c r="Z32" i="2" s="1"/>
  <c r="M32" i="2"/>
  <c r="L32" i="2"/>
  <c r="K32" i="2"/>
  <c r="J32" i="2"/>
  <c r="W32" i="2" s="1"/>
  <c r="X32" i="2" s="1"/>
  <c r="I32" i="2"/>
  <c r="C20" i="7" s="1"/>
  <c r="H32" i="2"/>
  <c r="G32" i="2"/>
  <c r="S32" i="2" s="1"/>
  <c r="F32" i="2"/>
  <c r="E32" i="2"/>
  <c r="B20" i="7" s="1"/>
  <c r="D32" i="2"/>
  <c r="U32" i="2" s="1"/>
  <c r="V32" i="2" s="1"/>
  <c r="O31" i="2"/>
  <c r="N31" i="2"/>
  <c r="M31" i="2"/>
  <c r="Y31" i="2" s="1"/>
  <c r="Z31" i="2" s="1"/>
  <c r="L31" i="2"/>
  <c r="K31" i="2"/>
  <c r="J31" i="2"/>
  <c r="I31" i="2"/>
  <c r="C19" i="7" s="1"/>
  <c r="H31" i="2"/>
  <c r="P31" i="2" s="1"/>
  <c r="G31" i="2"/>
  <c r="S31" i="2" s="1"/>
  <c r="F31" i="2"/>
  <c r="R31" i="2" s="1"/>
  <c r="E31" i="2"/>
  <c r="B19" i="7" s="1"/>
  <c r="D31" i="2"/>
  <c r="U31" i="2" s="1"/>
  <c r="V31" i="2" s="1"/>
  <c r="O30" i="2"/>
  <c r="N30" i="2"/>
  <c r="M30" i="2"/>
  <c r="L30" i="2"/>
  <c r="Y30" i="2" s="1"/>
  <c r="Z30" i="2" s="1"/>
  <c r="K30" i="2"/>
  <c r="W30" i="2" s="1"/>
  <c r="X30" i="2" s="1"/>
  <c r="J30" i="2"/>
  <c r="I30" i="2"/>
  <c r="C18" i="7" s="1"/>
  <c r="H30" i="2"/>
  <c r="G30" i="2"/>
  <c r="F30" i="2"/>
  <c r="R30" i="2" s="1"/>
  <c r="E30" i="2"/>
  <c r="B18" i="7" s="1"/>
  <c r="D30" i="2"/>
  <c r="P30" i="2" s="1"/>
  <c r="O29" i="2"/>
  <c r="N29" i="2"/>
  <c r="M29" i="2"/>
  <c r="L29" i="2"/>
  <c r="Y29" i="2" s="1"/>
  <c r="Z29" i="2" s="1"/>
  <c r="K29" i="2"/>
  <c r="S29" i="2" s="1"/>
  <c r="J29" i="2"/>
  <c r="R29" i="2" s="1"/>
  <c r="I29" i="2"/>
  <c r="C17" i="7" s="1"/>
  <c r="H29" i="2"/>
  <c r="W29" i="2" s="1"/>
  <c r="X29" i="2" s="1"/>
  <c r="G29" i="2"/>
  <c r="F29" i="2"/>
  <c r="E29" i="2"/>
  <c r="B17" i="7" s="1"/>
  <c r="D29" i="2"/>
  <c r="P29" i="2" s="1"/>
  <c r="O28" i="2"/>
  <c r="N28" i="2"/>
  <c r="Y28" i="2" s="1"/>
  <c r="Z28" i="2" s="1"/>
  <c r="M28" i="2"/>
  <c r="L28" i="2"/>
  <c r="K28" i="2"/>
  <c r="J28" i="2"/>
  <c r="W28" i="2" s="1"/>
  <c r="X28" i="2" s="1"/>
  <c r="I28" i="2"/>
  <c r="C16" i="7" s="1"/>
  <c r="H28" i="2"/>
  <c r="G28" i="2"/>
  <c r="S28" i="2" s="1"/>
  <c r="F28" i="2"/>
  <c r="E28" i="2"/>
  <c r="B16" i="7" s="1"/>
  <c r="D28" i="2"/>
  <c r="U28" i="2" s="1"/>
  <c r="V28" i="2" s="1"/>
  <c r="O27" i="2"/>
  <c r="N27" i="2"/>
  <c r="M27" i="2"/>
  <c r="Y27" i="2" s="1"/>
  <c r="Z27" i="2" s="1"/>
  <c r="L27" i="2"/>
  <c r="K27" i="2"/>
  <c r="S27" i="2" s="1"/>
  <c r="J27" i="2"/>
  <c r="I27" i="2"/>
  <c r="C15" i="7" s="1"/>
  <c r="H27" i="2"/>
  <c r="P27" i="2" s="1"/>
  <c r="G27" i="2"/>
  <c r="F27" i="2"/>
  <c r="R27" i="2" s="1"/>
  <c r="E27" i="2"/>
  <c r="B15" i="7" s="1"/>
  <c r="D27" i="2"/>
  <c r="U27" i="2" s="1"/>
  <c r="V27" i="2" s="1"/>
  <c r="O26" i="2"/>
  <c r="N26" i="2"/>
  <c r="M26" i="2"/>
  <c r="L26" i="2"/>
  <c r="Y26" i="2" s="1"/>
  <c r="Z26" i="2" s="1"/>
  <c r="K26" i="2"/>
  <c r="S26" i="2" s="1"/>
  <c r="J26" i="2"/>
  <c r="I26" i="2"/>
  <c r="C14" i="7" s="1"/>
  <c r="H26" i="2"/>
  <c r="G26" i="2"/>
  <c r="F26" i="2"/>
  <c r="R26" i="2" s="1"/>
  <c r="E26" i="2"/>
  <c r="B14" i="7" s="1"/>
  <c r="D26" i="2"/>
  <c r="P26" i="2" s="1"/>
  <c r="O25" i="2"/>
  <c r="N25" i="2"/>
  <c r="M25" i="2"/>
  <c r="L25" i="2"/>
  <c r="Y25" i="2" s="1"/>
  <c r="Z25" i="2" s="1"/>
  <c r="K25" i="2"/>
  <c r="J25" i="2"/>
  <c r="R25" i="2" s="1"/>
  <c r="I25" i="2"/>
  <c r="C13" i="7" s="1"/>
  <c r="H25" i="2"/>
  <c r="W25" i="2" s="1"/>
  <c r="X25" i="2" s="1"/>
  <c r="G25" i="2"/>
  <c r="S25" i="2" s="1"/>
  <c r="F25" i="2"/>
  <c r="E25" i="2"/>
  <c r="B13" i="7" s="1"/>
  <c r="D25" i="2"/>
  <c r="P25" i="2" s="1"/>
  <c r="O24" i="2"/>
  <c r="N24" i="2"/>
  <c r="M24" i="2"/>
  <c r="L24" i="2"/>
  <c r="Y24" i="2" s="1"/>
  <c r="Z24" i="2" s="1"/>
  <c r="K24" i="2"/>
  <c r="J24" i="2"/>
  <c r="W24" i="2" s="1"/>
  <c r="X24" i="2" s="1"/>
  <c r="I24" i="2"/>
  <c r="C12" i="7" s="1"/>
  <c r="H24" i="2"/>
  <c r="G24" i="2"/>
  <c r="S24" i="2" s="1"/>
  <c r="F24" i="2"/>
  <c r="E24" i="2"/>
  <c r="B12" i="7" s="1"/>
  <c r="D24" i="2"/>
  <c r="U24" i="2" s="1"/>
  <c r="V24" i="2" s="1"/>
  <c r="O23" i="2"/>
  <c r="N23" i="2"/>
  <c r="M23" i="2"/>
  <c r="Y23" i="2" s="1"/>
  <c r="Z23" i="2" s="1"/>
  <c r="L23" i="2"/>
  <c r="K23" i="2"/>
  <c r="S23" i="2" s="1"/>
  <c r="J23" i="2"/>
  <c r="I23" i="2"/>
  <c r="C11" i="7" s="1"/>
  <c r="H23" i="2"/>
  <c r="P23" i="2" s="1"/>
  <c r="G23" i="2"/>
  <c r="F23" i="2"/>
  <c r="R23" i="2" s="1"/>
  <c r="E23" i="2"/>
  <c r="B11" i="7" s="1"/>
  <c r="D23" i="2"/>
  <c r="U23" i="2" s="1"/>
  <c r="V23" i="2" s="1"/>
  <c r="O22" i="2"/>
  <c r="N22" i="2"/>
  <c r="M22" i="2"/>
  <c r="L22" i="2"/>
  <c r="Y22" i="2" s="1"/>
  <c r="Z22" i="2" s="1"/>
  <c r="K22" i="2"/>
  <c r="S22" i="2" s="1"/>
  <c r="J22" i="2"/>
  <c r="I22" i="2"/>
  <c r="C10" i="7" s="1"/>
  <c r="H22" i="2"/>
  <c r="G22" i="2"/>
  <c r="F22" i="2"/>
  <c r="R22" i="2" s="1"/>
  <c r="E22" i="2"/>
  <c r="B10" i="7" s="1"/>
  <c r="D22" i="2"/>
  <c r="P22" i="2" s="1"/>
  <c r="O21" i="2"/>
  <c r="N21" i="2"/>
  <c r="M21" i="2"/>
  <c r="L21" i="2"/>
  <c r="Y21" i="2" s="1"/>
  <c r="Z21" i="2" s="1"/>
  <c r="K21" i="2"/>
  <c r="J21" i="2"/>
  <c r="R21" i="2" s="1"/>
  <c r="I21" i="2"/>
  <c r="C9" i="7" s="1"/>
  <c r="H21" i="2"/>
  <c r="W21" i="2" s="1"/>
  <c r="X21" i="2" s="1"/>
  <c r="G21" i="2"/>
  <c r="S21" i="2" s="1"/>
  <c r="F21" i="2"/>
  <c r="E21" i="2"/>
  <c r="B9" i="7" s="1"/>
  <c r="D21" i="2"/>
  <c r="P21" i="2" s="1"/>
  <c r="O20" i="2"/>
  <c r="N20" i="2"/>
  <c r="M20" i="2"/>
  <c r="L20" i="2"/>
  <c r="Y20" i="2" s="1"/>
  <c r="Z20" i="2" s="1"/>
  <c r="K20" i="2"/>
  <c r="J20" i="2"/>
  <c r="W20" i="2" s="1"/>
  <c r="X20" i="2" s="1"/>
  <c r="I20" i="2"/>
  <c r="C8" i="7" s="1"/>
  <c r="H20" i="2"/>
  <c r="G20" i="2"/>
  <c r="S20" i="2" s="1"/>
  <c r="F20" i="2"/>
  <c r="R20" i="2" s="1"/>
  <c r="E20" i="2"/>
  <c r="B8" i="7" s="1"/>
  <c r="D20" i="2"/>
  <c r="U20" i="2" s="1"/>
  <c r="V20" i="2" s="1"/>
  <c r="O19" i="2"/>
  <c r="N19" i="2"/>
  <c r="M19" i="2"/>
  <c r="L19" i="2"/>
  <c r="Y19" i="2" s="1"/>
  <c r="Z19" i="2" s="1"/>
  <c r="K19" i="2"/>
  <c r="S19" i="2" s="1"/>
  <c r="J19" i="2"/>
  <c r="I19" i="2"/>
  <c r="C7" i="7" s="1"/>
  <c r="H19" i="2"/>
  <c r="W19" i="2" s="1"/>
  <c r="X19" i="2" s="1"/>
  <c r="G19" i="2"/>
  <c r="F19" i="2"/>
  <c r="R19" i="2" s="1"/>
  <c r="E19" i="2"/>
  <c r="B7" i="7" s="1"/>
  <c r="D19" i="2"/>
  <c r="U19" i="2" s="1"/>
  <c r="V19" i="2" s="1"/>
  <c r="O18" i="2"/>
  <c r="N18" i="2"/>
  <c r="M18" i="2"/>
  <c r="L18" i="2"/>
  <c r="Y18" i="2" s="1"/>
  <c r="Z18" i="2" s="1"/>
  <c r="K18" i="2"/>
  <c r="S18" i="2" s="1"/>
  <c r="J18" i="2"/>
  <c r="R18" i="2" s="1"/>
  <c r="I18" i="2"/>
  <c r="C6" i="7" s="1"/>
  <c r="H18" i="2"/>
  <c r="G18" i="2"/>
  <c r="F18" i="2"/>
  <c r="E18" i="2"/>
  <c r="B6" i="7" s="1"/>
  <c r="D18" i="2"/>
  <c r="P18" i="2" s="1"/>
  <c r="Z17" i="2"/>
  <c r="Y17" i="2"/>
  <c r="O17" i="2"/>
  <c r="N17" i="2"/>
  <c r="M17" i="2"/>
  <c r="L17" i="2"/>
  <c r="K17" i="2"/>
  <c r="J17" i="2"/>
  <c r="I17" i="2"/>
  <c r="C5" i="7" s="1"/>
  <c r="H17" i="2"/>
  <c r="W17" i="2" s="1"/>
  <c r="X17" i="2" s="1"/>
  <c r="G17" i="2"/>
  <c r="S17" i="2" s="1"/>
  <c r="F17" i="2"/>
  <c r="R17" i="2" s="1"/>
  <c r="E17" i="2"/>
  <c r="B5" i="7" s="1"/>
  <c r="D17" i="2"/>
  <c r="P17" i="2" s="1"/>
  <c r="X16" i="2"/>
  <c r="W16" i="2"/>
  <c r="O16" i="2"/>
  <c r="N16" i="2"/>
  <c r="M16" i="2"/>
  <c r="L16" i="2"/>
  <c r="Y16" i="2" s="1"/>
  <c r="Z16" i="2" s="1"/>
  <c r="K16" i="2"/>
  <c r="J16" i="2"/>
  <c r="I16" i="2"/>
  <c r="C4" i="7" s="1"/>
  <c r="H16" i="2"/>
  <c r="G16" i="2"/>
  <c r="S16" i="2" s="1"/>
  <c r="F16" i="2"/>
  <c r="R16" i="2" s="1"/>
  <c r="E16" i="2"/>
  <c r="B4" i="7" s="1"/>
  <c r="D16" i="2"/>
  <c r="U16" i="2" s="1"/>
  <c r="V16" i="2" s="1"/>
  <c r="O15" i="2"/>
  <c r="N15" i="2"/>
  <c r="M15" i="2"/>
  <c r="L15" i="2"/>
  <c r="Y15" i="2" s="1"/>
  <c r="Z15" i="2" s="1"/>
  <c r="K15" i="2"/>
  <c r="S15" i="2" s="1"/>
  <c r="J15" i="2"/>
  <c r="I15" i="2"/>
  <c r="C3" i="7" s="1"/>
  <c r="H15" i="2"/>
  <c r="W15" i="2" s="1"/>
  <c r="X15" i="2" s="1"/>
  <c r="G15" i="2"/>
  <c r="F15" i="2"/>
  <c r="R15" i="2" s="1"/>
  <c r="E15" i="2"/>
  <c r="B3" i="7" s="1"/>
  <c r="D15" i="2"/>
  <c r="U15" i="2" s="1"/>
  <c r="V15" i="2" s="1"/>
  <c r="O14" i="2"/>
  <c r="O67" i="2" s="1"/>
  <c r="N14" i="2"/>
  <c r="N67" i="2" s="1"/>
  <c r="M14" i="2"/>
  <c r="M67" i="2" s="1"/>
  <c r="L14" i="2"/>
  <c r="Y14" i="2" s="1"/>
  <c r="Z14" i="2" s="1"/>
  <c r="K14" i="2"/>
  <c r="K67" i="2" s="1"/>
  <c r="J14" i="2"/>
  <c r="R14" i="2" s="1"/>
  <c r="I14" i="2"/>
  <c r="C2" i="7" s="1"/>
  <c r="H14" i="2"/>
  <c r="H67" i="2" s="1"/>
  <c r="G14" i="2"/>
  <c r="G67" i="2" s="1"/>
  <c r="F14" i="2"/>
  <c r="F67" i="2" s="1"/>
  <c r="E14" i="2"/>
  <c r="B2" i="7" s="1"/>
  <c r="D14" i="2"/>
  <c r="P14" i="2" s="1"/>
  <c r="Z65" i="2" l="1"/>
  <c r="N68" i="2" s="1"/>
  <c r="V27" i="4"/>
  <c r="W27" i="4" s="1"/>
  <c r="D67" i="2"/>
  <c r="L67" i="2"/>
  <c r="M7" i="4"/>
  <c r="V7" i="4" s="1"/>
  <c r="W7" i="4" s="1"/>
  <c r="M11" i="4"/>
  <c r="M15" i="4"/>
  <c r="V15" i="4" s="1"/>
  <c r="W15" i="4" s="1"/>
  <c r="M19" i="4"/>
  <c r="V19" i="4" s="1"/>
  <c r="W19" i="4" s="1"/>
  <c r="M23" i="4"/>
  <c r="V24" i="4"/>
  <c r="W24" i="4" s="1"/>
  <c r="M42" i="4"/>
  <c r="V43" i="4"/>
  <c r="W43" i="4" s="1"/>
  <c r="Q17" i="2"/>
  <c r="D5" i="7" s="1"/>
  <c r="S30" i="2"/>
  <c r="Q33" i="2"/>
  <c r="D21" i="7" s="1"/>
  <c r="Q41" i="2"/>
  <c r="D29" i="7" s="1"/>
  <c r="S42" i="2"/>
  <c r="Q45" i="2"/>
  <c r="D33" i="7" s="1"/>
  <c r="S58" i="2"/>
  <c r="U14" i="2"/>
  <c r="V14" i="2" s="1"/>
  <c r="P16" i="2"/>
  <c r="U18" i="2"/>
  <c r="V18" i="2" s="1"/>
  <c r="P20" i="2"/>
  <c r="U22" i="2"/>
  <c r="V22" i="2" s="1"/>
  <c r="W23" i="2"/>
  <c r="X23" i="2" s="1"/>
  <c r="P24" i="2"/>
  <c r="U26" i="2"/>
  <c r="V26" i="2" s="1"/>
  <c r="W27" i="2"/>
  <c r="X27" i="2" s="1"/>
  <c r="P28" i="2"/>
  <c r="U30" i="2"/>
  <c r="V30" i="2" s="1"/>
  <c r="W31" i="2"/>
  <c r="X31" i="2" s="1"/>
  <c r="P32" i="2"/>
  <c r="U34" i="2"/>
  <c r="V34" i="2" s="1"/>
  <c r="W35" i="2"/>
  <c r="X35" i="2" s="1"/>
  <c r="P36" i="2"/>
  <c r="U38" i="2"/>
  <c r="V38" i="2" s="1"/>
  <c r="W39" i="2"/>
  <c r="X39" i="2" s="1"/>
  <c r="P40" i="2"/>
  <c r="U42" i="2"/>
  <c r="V42" i="2" s="1"/>
  <c r="W43" i="2"/>
  <c r="X43" i="2" s="1"/>
  <c r="P44" i="2"/>
  <c r="U46" i="2"/>
  <c r="V46" i="2" s="1"/>
  <c r="W47" i="2"/>
  <c r="X47" i="2" s="1"/>
  <c r="P48" i="2"/>
  <c r="U50" i="2"/>
  <c r="V50" i="2" s="1"/>
  <c r="W51" i="2"/>
  <c r="X51" i="2" s="1"/>
  <c r="P52" i="2"/>
  <c r="U54" i="2"/>
  <c r="V54" i="2" s="1"/>
  <c r="W55" i="2"/>
  <c r="X55" i="2" s="1"/>
  <c r="P56" i="2"/>
  <c r="U58" i="2"/>
  <c r="V58" i="2" s="1"/>
  <c r="P60" i="2"/>
  <c r="U62" i="2"/>
  <c r="V62" i="2" s="1"/>
  <c r="E67" i="2"/>
  <c r="V4" i="4"/>
  <c r="W4" i="4" s="1"/>
  <c r="V8" i="4"/>
  <c r="W8" i="4" s="1"/>
  <c r="V12" i="4"/>
  <c r="W12" i="4" s="1"/>
  <c r="V16" i="4"/>
  <c r="W16" i="4" s="1"/>
  <c r="V20" i="4"/>
  <c r="W20" i="4" s="1"/>
  <c r="Q21" i="2"/>
  <c r="D9" i="7" s="1"/>
  <c r="Q25" i="2"/>
  <c r="D13" i="7" s="1"/>
  <c r="Q29" i="2"/>
  <c r="D17" i="7" s="1"/>
  <c r="Q37" i="2"/>
  <c r="D25" i="7" s="1"/>
  <c r="S38" i="2"/>
  <c r="Q53" i="2"/>
  <c r="D41" i="7" s="1"/>
  <c r="S54" i="2"/>
  <c r="Q57" i="2"/>
  <c r="D45" i="7" s="1"/>
  <c r="Q61" i="2"/>
  <c r="D49" i="7" s="1"/>
  <c r="Q16" i="2"/>
  <c r="D4" i="7" s="1"/>
  <c r="Q20" i="2"/>
  <c r="D8" i="7" s="1"/>
  <c r="Q24" i="2"/>
  <c r="D12" i="7" s="1"/>
  <c r="Q28" i="2"/>
  <c r="D16" i="7" s="1"/>
  <c r="Q32" i="2"/>
  <c r="D20" i="7" s="1"/>
  <c r="Q36" i="2"/>
  <c r="D24" i="7" s="1"/>
  <c r="Q40" i="2"/>
  <c r="D28" i="7" s="1"/>
  <c r="Q44" i="2"/>
  <c r="D32" i="7" s="1"/>
  <c r="Q48" i="2"/>
  <c r="D36" i="7" s="1"/>
  <c r="Q52" i="2"/>
  <c r="D40" i="7" s="1"/>
  <c r="Q56" i="2"/>
  <c r="D44" i="7" s="1"/>
  <c r="Q60" i="2"/>
  <c r="D48" i="7" s="1"/>
  <c r="V50" i="4"/>
  <c r="W50" i="4" s="1"/>
  <c r="S50" i="2"/>
  <c r="P15" i="2"/>
  <c r="U17" i="2"/>
  <c r="V17" i="2" s="1"/>
  <c r="P19" i="2"/>
  <c r="P67" i="2" s="1"/>
  <c r="U21" i="2"/>
  <c r="V21" i="2" s="1"/>
  <c r="R24" i="2"/>
  <c r="R67" i="2" s="1"/>
  <c r="U25" i="2"/>
  <c r="V25" i="2" s="1"/>
  <c r="W26" i="2"/>
  <c r="X26" i="2" s="1"/>
  <c r="R28" i="2"/>
  <c r="U29" i="2"/>
  <c r="V29" i="2" s="1"/>
  <c r="R32" i="2"/>
  <c r="U33" i="2"/>
  <c r="V33" i="2" s="1"/>
  <c r="W34" i="2"/>
  <c r="X34" i="2" s="1"/>
  <c r="R36" i="2"/>
  <c r="U37" i="2"/>
  <c r="V37" i="2" s="1"/>
  <c r="R40" i="2"/>
  <c r="U41" i="2"/>
  <c r="V41" i="2" s="1"/>
  <c r="R44" i="2"/>
  <c r="U45" i="2"/>
  <c r="V45" i="2" s="1"/>
  <c r="W46" i="2"/>
  <c r="X46" i="2" s="1"/>
  <c r="R48" i="2"/>
  <c r="U49" i="2"/>
  <c r="V49" i="2" s="1"/>
  <c r="U53" i="2"/>
  <c r="V53" i="2" s="1"/>
  <c r="U57" i="2"/>
  <c r="V57" i="2" s="1"/>
  <c r="P59" i="2"/>
  <c r="U61" i="2"/>
  <c r="V61" i="2" s="1"/>
  <c r="P63" i="2"/>
  <c r="V6" i="4"/>
  <c r="W6" i="4" s="1"/>
  <c r="V10" i="4"/>
  <c r="W10" i="4" s="1"/>
  <c r="V14" i="4"/>
  <c r="W14" i="4" s="1"/>
  <c r="V18" i="4"/>
  <c r="W18" i="4" s="1"/>
  <c r="V22" i="4"/>
  <c r="W22" i="4" s="1"/>
  <c r="M30" i="4"/>
  <c r="V30" i="4" s="1"/>
  <c r="W30" i="4" s="1"/>
  <c r="W14" i="2"/>
  <c r="X14" i="2" s="1"/>
  <c r="W18" i="2"/>
  <c r="X18" i="2" s="1"/>
  <c r="W22" i="2"/>
  <c r="X22" i="2" s="1"/>
  <c r="Q15" i="2"/>
  <c r="D3" i="7" s="1"/>
  <c r="Q19" i="2"/>
  <c r="D7" i="7" s="1"/>
  <c r="Q23" i="2"/>
  <c r="D11" i="7" s="1"/>
  <c r="Q27" i="2"/>
  <c r="D15" i="7" s="1"/>
  <c r="Q31" i="2"/>
  <c r="D19" i="7" s="1"/>
  <c r="Q35" i="2"/>
  <c r="D23" i="7" s="1"/>
  <c r="Q39" i="2"/>
  <c r="D27" i="7" s="1"/>
  <c r="Q43" i="2"/>
  <c r="D31" i="7" s="1"/>
  <c r="Q47" i="2"/>
  <c r="D35" i="7" s="1"/>
  <c r="Q51" i="2"/>
  <c r="D39" i="7" s="1"/>
  <c r="Q55" i="2"/>
  <c r="D43" i="7" s="1"/>
  <c r="Q59" i="2"/>
  <c r="D47" i="7" s="1"/>
  <c r="Q63" i="2"/>
  <c r="D51" i="7" s="1"/>
  <c r="U7" i="4"/>
  <c r="U11" i="4"/>
  <c r="V11" i="4" s="1"/>
  <c r="W11" i="4" s="1"/>
  <c r="U15" i="4"/>
  <c r="U19" i="4"/>
  <c r="U23" i="4"/>
  <c r="V23" i="4" s="1"/>
  <c r="W23" i="4" s="1"/>
  <c r="V29" i="4"/>
  <c r="W29" i="4" s="1"/>
  <c r="S14" i="2"/>
  <c r="Q49" i="2"/>
  <c r="D37" i="7" s="1"/>
  <c r="I67" i="2"/>
  <c r="V31" i="4"/>
  <c r="W31" i="4" s="1"/>
  <c r="V33" i="4"/>
  <c r="W33" i="4" s="1"/>
  <c r="Q14" i="2"/>
  <c r="Q18" i="2"/>
  <c r="D6" i="7" s="1"/>
  <c r="Q22" i="2"/>
  <c r="D10" i="7" s="1"/>
  <c r="Q26" i="2"/>
  <c r="D14" i="7" s="1"/>
  <c r="Q30" i="2"/>
  <c r="D18" i="7" s="1"/>
  <c r="Q34" i="2"/>
  <c r="D22" i="7" s="1"/>
  <c r="Q38" i="2"/>
  <c r="D26" i="7" s="1"/>
  <c r="Q42" i="2"/>
  <c r="D30" i="7" s="1"/>
  <c r="Q46" i="2"/>
  <c r="D34" i="7" s="1"/>
  <c r="Q50" i="2"/>
  <c r="D38" i="7" s="1"/>
  <c r="Q54" i="2"/>
  <c r="D42" i="7" s="1"/>
  <c r="Q58" i="2"/>
  <c r="D46" i="7" s="1"/>
  <c r="Q62" i="2"/>
  <c r="D50" i="7" s="1"/>
  <c r="J67" i="2"/>
  <c r="V5" i="4"/>
  <c r="W5" i="4" s="1"/>
  <c r="V9" i="4"/>
  <c r="W9" i="4" s="1"/>
  <c r="V13" i="4"/>
  <c r="W13" i="4" s="1"/>
  <c r="V17" i="4"/>
  <c r="W17" i="4" s="1"/>
  <c r="V21" i="4"/>
  <c r="W21" i="4" s="1"/>
  <c r="M31" i="4"/>
  <c r="M3" i="3"/>
  <c r="U3" i="3"/>
  <c r="AC3" i="3"/>
  <c r="AK3" i="3"/>
  <c r="AS3" i="3"/>
  <c r="BA3" i="3"/>
  <c r="K4" i="3"/>
  <c r="S4" i="3"/>
  <c r="AA4" i="3"/>
  <c r="AI4" i="3"/>
  <c r="AQ4" i="3"/>
  <c r="AY4" i="3"/>
  <c r="V40" i="4"/>
  <c r="W40" i="4" s="1"/>
  <c r="M45" i="4"/>
  <c r="M55" i="4"/>
  <c r="U57" i="4"/>
  <c r="O6" i="5"/>
  <c r="W7" i="5"/>
  <c r="G3" i="3"/>
  <c r="O3" i="3"/>
  <c r="W3" i="3"/>
  <c r="AE3" i="3"/>
  <c r="AM3" i="3"/>
  <c r="AU3" i="3"/>
  <c r="E4" i="3"/>
  <c r="M4" i="3"/>
  <c r="U4" i="3"/>
  <c r="AC4" i="3"/>
  <c r="AK4" i="3"/>
  <c r="AS4" i="3"/>
  <c r="BA4" i="3"/>
  <c r="V25" i="4"/>
  <c r="W25" i="4" s="1"/>
  <c r="V38" i="4"/>
  <c r="W38" i="4" s="1"/>
  <c r="U58" i="4"/>
  <c r="U62" i="4"/>
  <c r="M68" i="4"/>
  <c r="M71" i="4"/>
  <c r="W5" i="5"/>
  <c r="O7" i="5"/>
  <c r="X7" i="5" s="1"/>
  <c r="Y7" i="5" s="1"/>
  <c r="W9" i="5"/>
  <c r="O12" i="5"/>
  <c r="O16" i="5"/>
  <c r="X16" i="5" s="1"/>
  <c r="Y16" i="5" s="1"/>
  <c r="W24" i="5"/>
  <c r="X29" i="5"/>
  <c r="Y29" i="5" s="1"/>
  <c r="V41" i="4"/>
  <c r="W41" i="4" s="1"/>
  <c r="I3" i="3"/>
  <c r="Q3" i="3"/>
  <c r="Y3" i="3"/>
  <c r="AG3" i="3"/>
  <c r="AO3" i="3"/>
  <c r="AW3" i="3"/>
  <c r="G4" i="3"/>
  <c r="O4" i="3"/>
  <c r="W4" i="3"/>
  <c r="AE4" i="3"/>
  <c r="AM4" i="3"/>
  <c r="V32" i="4"/>
  <c r="W32" i="4" s="1"/>
  <c r="V35" i="4"/>
  <c r="W35" i="4" s="1"/>
  <c r="V44" i="4"/>
  <c r="W44" i="4" s="1"/>
  <c r="V45" i="4"/>
  <c r="W45" i="4" s="1"/>
  <c r="M46" i="4"/>
  <c r="V46" i="4" s="1"/>
  <c r="W46" i="4" s="1"/>
  <c r="U49" i="4"/>
  <c r="V49" i="4" s="1"/>
  <c r="W49" i="4" s="1"/>
  <c r="U55" i="4"/>
  <c r="M57" i="4"/>
  <c r="U60" i="4"/>
  <c r="U65" i="4"/>
  <c r="V69" i="4"/>
  <c r="W69" i="4" s="1"/>
  <c r="O8" i="5"/>
  <c r="X8" i="5" s="1"/>
  <c r="Y8" i="5" s="1"/>
  <c r="V39" i="4"/>
  <c r="W39" i="4" s="1"/>
  <c r="M52" i="4"/>
  <c r="V52" i="4" s="1"/>
  <c r="W52" i="4" s="1"/>
  <c r="M54" i="4"/>
  <c r="M63" i="4"/>
  <c r="U66" i="4"/>
  <c r="W6" i="5"/>
  <c r="X10" i="5"/>
  <c r="Y10" i="5" s="1"/>
  <c r="W11" i="5"/>
  <c r="X11" i="5" s="1"/>
  <c r="Y11" i="5" s="1"/>
  <c r="W22" i="5"/>
  <c r="V37" i="4"/>
  <c r="W37" i="4" s="1"/>
  <c r="V42" i="4"/>
  <c r="W42" i="4" s="1"/>
  <c r="U56" i="4"/>
  <c r="U70" i="4"/>
  <c r="O9" i="5"/>
  <c r="X9" i="5" s="1"/>
  <c r="Y9" i="5" s="1"/>
  <c r="X17" i="5"/>
  <c r="Y17" i="5" s="1"/>
  <c r="U50" i="4"/>
  <c r="M51" i="4"/>
  <c r="V51" i="4" s="1"/>
  <c r="W51" i="4" s="1"/>
  <c r="U61" i="4"/>
  <c r="X6" i="5"/>
  <c r="Y6" i="5" s="1"/>
  <c r="W16" i="5"/>
  <c r="X27" i="5"/>
  <c r="Y27" i="5" s="1"/>
  <c r="X26" i="5"/>
  <c r="Y26" i="5" s="1"/>
  <c r="X12" i="5"/>
  <c r="Y12" i="5" s="1"/>
  <c r="X22" i="5"/>
  <c r="Y22" i="5" s="1"/>
  <c r="X24" i="5"/>
  <c r="Y24" i="5" s="1"/>
  <c r="W15" i="5"/>
  <c r="X15" i="5" s="1"/>
  <c r="Y15" i="5" s="1"/>
  <c r="X20" i="5"/>
  <c r="Y20" i="5" s="1"/>
  <c r="O29" i="5"/>
  <c r="V47" i="4"/>
  <c r="W47" i="4" s="1"/>
  <c r="X25" i="5"/>
  <c r="Y25" i="5" s="1"/>
  <c r="X19" i="5"/>
  <c r="Y19" i="5" s="1"/>
  <c r="X21" i="5"/>
  <c r="Y21" i="5" s="1"/>
  <c r="X23" i="5"/>
  <c r="Y23" i="5" s="1"/>
  <c r="W29" i="5"/>
  <c r="X5" i="5"/>
  <c r="Y5" i="5" s="1"/>
  <c r="W26" i="5"/>
  <c r="X33" i="5"/>
  <c r="Y33" i="5" s="1"/>
  <c r="O34" i="5"/>
  <c r="X34" i="5" s="1"/>
  <c r="Y34" i="5" s="1"/>
  <c r="O35" i="5"/>
  <c r="X35" i="5" s="1"/>
  <c r="Y35" i="5" s="1"/>
  <c r="X37" i="5"/>
  <c r="Y37" i="5" s="1"/>
  <c r="X30" i="5"/>
  <c r="Y30" i="5" s="1"/>
  <c r="O39" i="5"/>
  <c r="O42" i="5"/>
  <c r="W65" i="5"/>
  <c r="X46" i="5"/>
  <c r="Y46" i="5" s="1"/>
  <c r="X32" i="5"/>
  <c r="Y32" i="5" s="1"/>
  <c r="X40" i="5"/>
  <c r="Y40" i="5" s="1"/>
  <c r="W38" i="5"/>
  <c r="W41" i="5"/>
  <c r="X47" i="5"/>
  <c r="Y47" i="5" s="1"/>
  <c r="O49" i="5"/>
  <c r="O50" i="5"/>
  <c r="X50" i="5" s="1"/>
  <c r="Y50" i="5" s="1"/>
  <c r="X44" i="5"/>
  <c r="Y44" i="5" s="1"/>
  <c r="X31" i="5"/>
  <c r="Y31" i="5" s="1"/>
  <c r="X36" i="5"/>
  <c r="Y36" i="5" s="1"/>
  <c r="X38" i="5"/>
  <c r="Y38" i="5" s="1"/>
  <c r="W39" i="5"/>
  <c r="X39" i="5" s="1"/>
  <c r="Y39" i="5" s="1"/>
  <c r="W42" i="5"/>
  <c r="X42" i="5" s="1"/>
  <c r="Y42" i="5" s="1"/>
  <c r="O38" i="5"/>
  <c r="X48" i="5"/>
  <c r="Y48" i="5" s="1"/>
  <c r="O58" i="5"/>
  <c r="X28" i="5"/>
  <c r="Y28" i="5" s="1"/>
  <c r="O41" i="5"/>
  <c r="X41" i="5" s="1"/>
  <c r="Y41" i="5" s="1"/>
  <c r="W43" i="5"/>
  <c r="X43" i="5" s="1"/>
  <c r="Y43" i="5" s="1"/>
  <c r="W46" i="5"/>
  <c r="W49" i="5"/>
  <c r="X49" i="5" s="1"/>
  <c r="Y49" i="5" s="1"/>
  <c r="W50" i="5"/>
  <c r="W53" i="5"/>
  <c r="O59" i="5"/>
  <c r="W84" i="5"/>
  <c r="O84" i="5"/>
  <c r="D2" i="7" l="1"/>
  <c r="Q67" i="2"/>
  <c r="M68" i="2"/>
  <c r="O68" i="2"/>
  <c r="X65" i="2"/>
  <c r="I68" i="2" s="1"/>
  <c r="S67" i="2"/>
  <c r="E68" i="2"/>
  <c r="V65" i="2"/>
  <c r="D68" i="2" s="1"/>
  <c r="L68" i="2"/>
  <c r="Q68" i="2" l="1"/>
  <c r="K68" i="2"/>
  <c r="H68" i="2"/>
  <c r="P68" i="2" s="1"/>
  <c r="F68" i="2"/>
  <c r="G68" i="2"/>
  <c r="S68" i="2" s="1"/>
  <c r="J68" i="2"/>
  <c r="R68" i="2" l="1"/>
</calcChain>
</file>

<file path=xl/sharedStrings.xml><?xml version="1.0" encoding="utf-8"?>
<sst xmlns="http://schemas.openxmlformats.org/spreadsheetml/2006/main" count="6129" uniqueCount="705">
  <si>
    <r>
      <rPr>
        <b/>
        <sz val="8"/>
        <rFont val="Arial"/>
      </rPr>
      <t xml:space="preserve">
</t>
    </r>
    <r>
      <rPr>
        <b/>
        <sz val="16"/>
        <rFont val="Arial"/>
      </rPr>
      <t>WCAG 2.1 website accessibility audit
Statistics</t>
    </r>
  </si>
  <si>
    <t>Hide these columns before delivery to the client</t>
  </si>
  <si>
    <t>Client</t>
  </si>
  <si>
    <t>Greater London Authority</t>
  </si>
  <si>
    <t>Test Environment</t>
  </si>
  <si>
    <r>
      <t xml:space="preserve">Many cells are protected and cannot be edited. Unprotect the worksheet to delete columns or rows.
</t>
    </r>
    <r>
      <rPr>
        <b/>
        <sz val="12"/>
        <rFont val="Arial"/>
      </rPr>
      <t xml:space="preserve">Do not add columns or rows.
</t>
    </r>
    <r>
      <rPr>
        <sz val="12"/>
        <rFont val="Arial"/>
      </rPr>
      <t xml:space="preserve">
See Steve Green if amendments are necessary.</t>
    </r>
  </si>
  <si>
    <t>Website</t>
  </si>
  <si>
    <t>London Elects</t>
  </si>
  <si>
    <t>Primary Operating System</t>
  </si>
  <si>
    <t>Windows 10</t>
  </si>
  <si>
    <t>URL</t>
  </si>
  <si>
    <t>http://elects-stage.glatest.org.uk/</t>
  </si>
  <si>
    <t>Primary Browser</t>
  </si>
  <si>
    <t>Chrome 80</t>
  </si>
  <si>
    <t>Quotation Number</t>
  </si>
  <si>
    <t>005075</t>
  </si>
  <si>
    <t>Primary Screen Reader</t>
  </si>
  <si>
    <t>JAWS 2019</t>
  </si>
  <si>
    <t>Report Version Number</t>
  </si>
  <si>
    <t>4</t>
  </si>
  <si>
    <t>Screen Size</t>
  </si>
  <si>
    <t>19"</t>
  </si>
  <si>
    <t>This document last updated by:</t>
  </si>
  <si>
    <t>Wing Kuet</t>
  </si>
  <si>
    <t>Screen Resolution</t>
  </si>
  <si>
    <t>1280x1024</t>
  </si>
  <si>
    <t>This document last updated on:</t>
  </si>
  <si>
    <t>Secondary Browser 1</t>
  </si>
  <si>
    <t>Internet Explorer 11</t>
  </si>
  <si>
    <t>Secondary Browser 2</t>
  </si>
  <si>
    <t>Firefox 73</t>
  </si>
  <si>
    <t>Flash Player</t>
  </si>
  <si>
    <t>N/A</t>
  </si>
  <si>
    <t>Level A</t>
  </si>
  <si>
    <t>Level AA</t>
  </si>
  <si>
    <t>Level AAA</t>
  </si>
  <si>
    <t>Total</t>
  </si>
  <si>
    <t xml:space="preserve">Level A Checkpoints Done </t>
  </si>
  <si>
    <t xml:space="preserve">Level A Checkpoints Complete </t>
  </si>
  <si>
    <t xml:space="preserve">Level AA Checkpoints Done </t>
  </si>
  <si>
    <t xml:space="preserve">Level AA Checkpoints Complete </t>
  </si>
  <si>
    <t xml:space="preserve">Level AAA Checkpoints Done </t>
  </si>
  <si>
    <t xml:space="preserve">Level AAA Checkpoints Complete </t>
  </si>
  <si>
    <t>ID</t>
  </si>
  <si>
    <t>Page Name</t>
  </si>
  <si>
    <t>Page URL</t>
  </si>
  <si>
    <t>Pass</t>
  </si>
  <si>
    <t>Fail</t>
  </si>
  <si>
    <t>Not tested</t>
  </si>
  <si>
    <t xml:space="preserve">N/A </t>
  </si>
  <si>
    <t>Header and footer</t>
  </si>
  <si>
    <t>Home page</t>
  </si>
  <si>
    <t>Information for Voters</t>
  </si>
  <si>
    <t>http://elects-stage.glatest.org.uk/information-voters</t>
  </si>
  <si>
    <t>Mayoral candidates</t>
  </si>
  <si>
    <t>http://elects-stage.glatest.org.uk/information-voters/candidates</t>
  </si>
  <si>
    <t>Candidate page</t>
  </si>
  <si>
    <t>http://elects-stage.glatest.org.uk/information-voterscandidatesmayoral-candidates/heston-blumenthal</t>
  </si>
  <si>
    <t>Content page with table</t>
  </si>
  <si>
    <t>http://elects-stage.glatest.org.uk/information-candidates/guidance-candidates-and-agents</t>
  </si>
  <si>
    <t>Content page with downloads</t>
  </si>
  <si>
    <t>http://elects-stage.glatest.org.uk/information-voters/information-carers-and-people-disability</t>
  </si>
  <si>
    <t>Content page with videos and accordions</t>
  </si>
  <si>
    <t>http://elects-stage.glatest.org.uk/information-voters/what-does-mayor-london-and-london-assembly-do</t>
  </si>
  <si>
    <t>News article page</t>
  </si>
  <si>
    <t>http://elects-stage.glatest.org.uk/media-centre/local-elections-2018</t>
  </si>
  <si>
    <t>Search</t>
  </si>
  <si>
    <t>http://elects-stage.glatest.org.uk/search</t>
  </si>
  <si>
    <t>Polling Station Search</t>
  </si>
  <si>
    <t>http://elects-stage.glatest.org.uk/test-polling-station-search-lp</t>
  </si>
  <si>
    <t>Polling Station Search Results (1 match)</t>
  </si>
  <si>
    <t>https://elects-dev.glatest.org.uk/polling-stations/AA12AA</t>
  </si>
  <si>
    <t>Polling Station Search Results (&gt;1 match)</t>
  </si>
  <si>
    <t>https://elects-dev.glatest.org.uk/polling-stations/AA13AA</t>
  </si>
  <si>
    <t>Table of dates</t>
  </si>
  <si>
    <t>https://elects-test.glatest.org.uk/im-candidate/statutory-notices-and-elections-timetable</t>
  </si>
  <si>
    <t>Twitter feed (appears on homepage)</t>
  </si>
  <si>
    <t>https://elects-test.glatest.org.uk/</t>
  </si>
  <si>
    <t>Results page</t>
  </si>
  <si>
    <t>https://elects-test.glatest.org.uk/im-voter/election-results/results-2016</t>
  </si>
  <si>
    <t>Webforms</t>
  </si>
  <si>
    <t>https://elects-test.glatest.org.uk/media-centre/media-pre-accreditation-application-form</t>
  </si>
  <si>
    <t>Timeline</t>
  </si>
  <si>
    <t>https://elects-test.glatest.org.uk/home/test-landing-page-pr</t>
  </si>
  <si>
    <t>Londonwide PR</t>
  </si>
  <si>
    <t xml:space="preserve">https://elects-test.glatest.org.uk/londonwide-pr </t>
  </si>
  <si>
    <t>Mayoral LP PR Test</t>
  </si>
  <si>
    <t>https://elects-test.glatest.org.uk/mayoral-lp-pr-test</t>
  </si>
  <si>
    <t>Mayoral - Bexley &amp; Bromley PR Test</t>
  </si>
  <si>
    <t>https://elects-test.glatest.org.uk/mayoral-bexley-bromley-pr-test</t>
  </si>
  <si>
    <t>Page 22</t>
  </si>
  <si>
    <t>URL 22</t>
  </si>
  <si>
    <t>Page 23</t>
  </si>
  <si>
    <t>URL 23</t>
  </si>
  <si>
    <t>Page 24</t>
  </si>
  <si>
    <t>URL 24</t>
  </si>
  <si>
    <t>Page 25</t>
  </si>
  <si>
    <t>URL 25</t>
  </si>
  <si>
    <t>Page 26</t>
  </si>
  <si>
    <t>URL 26</t>
  </si>
  <si>
    <t>Page 27</t>
  </si>
  <si>
    <t>URL 27</t>
  </si>
  <si>
    <t>Page 28</t>
  </si>
  <si>
    <t>URL 28</t>
  </si>
  <si>
    <t>Page 29</t>
  </si>
  <si>
    <t>URL 29</t>
  </si>
  <si>
    <t>Page 30</t>
  </si>
  <si>
    <t>URL 30</t>
  </si>
  <si>
    <t>Page 31</t>
  </si>
  <si>
    <t>URL 31</t>
  </si>
  <si>
    <t>Page 32</t>
  </si>
  <si>
    <t>URL 32</t>
  </si>
  <si>
    <t>Page 33</t>
  </si>
  <si>
    <t>URL 33</t>
  </si>
  <si>
    <t>Page 34</t>
  </si>
  <si>
    <t>URL 34</t>
  </si>
  <si>
    <t>Page 35</t>
  </si>
  <si>
    <t>URL 35</t>
  </si>
  <si>
    <t>Page 36</t>
  </si>
  <si>
    <t>URL 36</t>
  </si>
  <si>
    <t>Page 37</t>
  </si>
  <si>
    <t>URL 37</t>
  </si>
  <si>
    <t>Page 38</t>
  </si>
  <si>
    <t>URL 38</t>
  </si>
  <si>
    <t>Page 39</t>
  </si>
  <si>
    <t>URL 39</t>
  </si>
  <si>
    <t>Page 40</t>
  </si>
  <si>
    <t>URL 40</t>
  </si>
  <si>
    <t>Page 41</t>
  </si>
  <si>
    <t>URL 41</t>
  </si>
  <si>
    <t>Page 42</t>
  </si>
  <si>
    <t>URL 42</t>
  </si>
  <si>
    <t>Page 43</t>
  </si>
  <si>
    <t>URL 43</t>
  </si>
  <si>
    <t>Page 44</t>
  </si>
  <si>
    <t>URL 44</t>
  </si>
  <si>
    <t>Page 45</t>
  </si>
  <si>
    <t>URL 45</t>
  </si>
  <si>
    <t>Page 46</t>
  </si>
  <si>
    <t>URL 46</t>
  </si>
  <si>
    <t>Page 47</t>
  </si>
  <si>
    <t>URL 47</t>
  </si>
  <si>
    <t>Page 48</t>
  </si>
  <si>
    <t>URL 48</t>
  </si>
  <si>
    <t>Page 49</t>
  </si>
  <si>
    <t>URL 49</t>
  </si>
  <si>
    <t>Page 50</t>
  </si>
  <si>
    <t>URL 50</t>
  </si>
  <si>
    <t>Average per page</t>
  </si>
  <si>
    <r>
      <rPr>
        <b/>
        <sz val="8"/>
        <rFont val="Arial"/>
      </rPr>
      <t xml:space="preserve">
</t>
    </r>
    <r>
      <rPr>
        <b/>
        <sz val="16"/>
        <rFont val="Arial"/>
      </rPr>
      <t>WCAG 2.1 website accessibility audit
Success Criteria</t>
    </r>
  </si>
  <si>
    <t>Initially tested on</t>
  </si>
  <si>
    <t>Key</t>
  </si>
  <si>
    <t>Cells highlighted in pink indicate non-compliances.</t>
  </si>
  <si>
    <t>Cells highlighted in tan indicate that the criteria are technically met with caveats or recommendations.</t>
  </si>
  <si>
    <t>Level A Success Criteria</t>
  </si>
  <si>
    <t>W3C Ref.</t>
  </si>
  <si>
    <t>Level.</t>
  </si>
  <si>
    <t>Principle 1: Perceivable - Information and user interface components must be presentable to users in ways they can perceive.</t>
  </si>
  <si>
    <t>1.1.1</t>
  </si>
  <si>
    <t>A</t>
  </si>
  <si>
    <t>Non-text Content</t>
  </si>
  <si>
    <t>All non-text content that is presented to the user has a text alternative that serves the equivalent purpose.</t>
  </si>
  <si>
    <t>PASS</t>
  </si>
  <si>
    <t>NON COMPLIANT</t>
  </si>
  <si>
    <t>PASS with comments</t>
  </si>
  <si>
    <t>All the large images in the body of the page are in links, but the images all have "alt" attributes that are literal descriptions of the images and therefore do not describe the purpose or destination of the link. There is not a simple solution because each link also contains an &lt;h3&gt; heading and a paragraph of text, so it appears to be three separate links. Ideally, there should be a single link (which might be the &lt;h3&gt; heading) and the container &lt;div&gt; element should have a JavaScript event handler to make the whole area clickable with a mouse. A full solution is beyond the scope of this testing project.
Comment: The hero images has the attribute alt="City Hall and the Shard". It is a decorative image so it should have the attribute alt="".</t>
  </si>
  <si>
    <t>The large image in the body of the page is in a link, but the image has an "alt" attribute that is a literal description of the image and therefore does not describe the purpose or destination of the link. There is not a simple solution because the link also contains an &lt;h3&gt; heading and a paragraph of text, so it appears to be three separate links. Ideally, there should be a single link (which might be the &lt;h3&gt; heading) and the container &lt;div&gt; element should have a JavaScript event handler to make the whole area clickable with a mouse. A full solution is beyond the scope of this testing project.
Comment: The hero images has the attribute alt="Oxford Circus". It is a decorative image so it should have the attribute alt="".</t>
  </si>
  <si>
    <t>The image of Heston Blumenthal has the attribute alt="heston". It is a decorative image so it should have the attribute alt="".</t>
  </si>
  <si>
    <t>The hero image has the attribute alt="Trees". It is a decorative image so it should have the attribute alt="".</t>
  </si>
  <si>
    <t>The hero image has the attribute alt="alt text". It is a decorative image so it should have the attribute alt="".</t>
  </si>
  <si>
    <t>The page contains an embedded Google map that shows the location of the polling station, but the page also contains the full address in text.
The star rating in the map is not fully presented in text, but that is not relevant given the purpose of the page.</t>
  </si>
  <si>
    <t>1.2.1</t>
  </si>
  <si>
    <t>Audio-only and Video-only (Pre-recorded)</t>
  </si>
  <si>
    <t xml:space="preserve">For pre-recorded audio-only and pre-recorded video-only media, an alternative for time-based media or an audio track is provided that presents equivalent information. </t>
  </si>
  <si>
    <t>There is no pre-recorded audio-only and pre-recorded video-only media.</t>
  </si>
  <si>
    <t>1.2.2</t>
  </si>
  <si>
    <t>Captions (Pre-recorded)</t>
  </si>
  <si>
    <t xml:space="preserve">Captions are provided for all pre-recorded audio content in synchronized media, except when the media is a media alternative for text and is clearly labelled as such. </t>
  </si>
  <si>
    <t>There is no synchronised media.</t>
  </si>
  <si>
    <t>1.2.3</t>
  </si>
  <si>
    <t>Audio Description or Media Alternative (Pre-recorded)</t>
  </si>
  <si>
    <t>An alternative for time-based media or audio description of the pre-recorded video content is provided for synchronized media, except when the media is a media alternative for text and is clearly labelled as such.</t>
  </si>
  <si>
    <t>1.3.1</t>
  </si>
  <si>
    <t>Info and Relationships</t>
  </si>
  <si>
    <t>Information, structure, and relationships conveyed through presentation can be programmatically determined or are available in text.</t>
  </si>
  <si>
    <t>The 10 "blocks" in the main content are in a &lt;nav&gt; element. The blocks are content, not navigation, so they should be in a &lt;section&gt; element rather than a &lt;nav&gt; element.
The page also contains the element &lt;h2 id="system-breadcrumb" class="visually-hidden"&gt;You are in the  section&lt;/h2&gt;, which should also be corrected or removed.</t>
  </si>
  <si>
    <t>The 3 "blocks" in the "In this section" section are in a &lt;nav&gt; element. The blocks are content, not navigation, so they should be in a &lt;section&gt; element rather than a &lt;nav&gt; element.
Also, the 3 blocks only contain &lt;h3&gt; headings. Since there is no text content after each of them, they should be marked-up as paragraphs or list items rather than headings. Alternatively, explanatory text should be added after each heading, as has been done with similar blocks on other pages.
The page also contains the element &lt;h2 id="system-breadcrumb" class="visually-hidden"&gt;You are in the  section&lt;/h2&gt;, which should also be corrected or removed.</t>
  </si>
  <si>
    <t>There is an &lt;h2&gt; element near the top of the &lt;main&gt; element. It is hidden visually and only contains the letter "a". We do not know why it is there, but it should either be removed or corrected. The full code is &lt;h2 id="paragraph-78-title" class="visually-hidden"&gt;a&lt;/h2&gt;
The page also contains the element &lt;h2 id="system-breadcrumb" class="visually-hidden"&gt;You are in the  section&lt;/h2&gt;, which should also be corrected or removed.</t>
  </si>
  <si>
    <t>The data table is not marked-up correctly. The first row is in the &lt;tbody&gt; element and contains &lt;td&gt; elements. These cells are column headers, so they should be &lt;th scope="col"&gt; elements and they should be in a &lt;thead&gt; element.
The data table is in a &lt;figure&gt; element. This element is intended for content that is related to the main flow, its position is independent of the main flow, and if removed it should not affect the flow of the document. Since the data table contains almost the entire main flow of the page, a &lt;figure&gt; element is not appropriate and should be removed.
The page also contains the element &lt;h2 id="system-breadcrumb" class="visually-hidden"&gt;You are in the  section&lt;/h2&gt;, which should also be corrected or removed.</t>
  </si>
  <si>
    <t>There is an &lt;h2&gt; element near the top of the &lt;main&gt; element. It is hidden visually and only contains the letter "a". We do not know why it is there, but it should either be removed or corrected. The full code is &lt;h2 id="paragraph-86-title" class="visually-hidden"&gt;a&lt;/h2&gt;
The page also contains the element &lt;h2 id="system-breadcrumb" class="visually-hidden"&gt;You are in the  section&lt;/h2&gt;, which should also be corrected or removed.</t>
  </si>
  <si>
    <t>There is an &lt;h2&gt; element near the top of the &lt;main&gt; element. It is hidden visually and only contains the word "title". We do not know why it is there, but it should either be removed or corrected. The full code is &lt;h2 id="paragraph-39-title" class="visually-hidden"&gt;title&lt;/h2&gt;
The page also contains several other &lt;h2&gt; headings that are hidden visually, but are accessible to assistive technologies. They are:
&lt;h2 id="paragraph-42-title" class="visually-hidden"&gt;How the London Assembly works&lt;/h2&gt;
&lt;h2 id="paragraph-43-title" class="visually-hidden"&gt;How London government works&lt;/h2&gt;
&lt;h2 id="paragraph-44-title" class="visually-hidden"&gt;How the Mayor's budget works&lt;/h2&gt;
The page also contains the element &lt;h2 id="system-breadcrumb" class="visually-hidden"&gt;You are in the  section&lt;/h2&gt;, which should also be corrected or removed.</t>
  </si>
  <si>
    <t>There is an &lt;h2&gt; element near the top of the &lt;main&gt; element. It is hidden visually and only contains the word "Vote". We do not know why it is there, but it should either be removed or corrected. The full code is &lt;h2 id="paragraph-63-title" class="visually-hidden"&gt;Vote&lt;/h2&gt;
The page also contains the element &lt;h2 id="system-breadcrumb" class="visually-hidden"&gt;You are in the  section&lt;/h2&gt;, which should also be corrected or removed.
The page contains a list of London boroughs, but it is just marked-up in a &lt;p&gt; element with the links separated by &lt;br&gt; elements. It should be marked-up as a &lt;ul&gt; element.</t>
  </si>
  <si>
    <t>The page contains a list of 10 search results, but they are just marked-up in &lt;div&gt; elements. They should be marked-up as a list.
Comment: Each search result is in its own &lt;article&gt; element. Whilst this is not strictly incorrect, it results in a lot of unnecessary chatter for screen reader users because the start and end of each &lt;article&gt; element is announced. It also necessitates two additional keypresses for each search result, i.e. 20 additional keypresses in total.</t>
  </si>
  <si>
    <t>The page contains the element &lt;h2 id="system-breadcrumb" class="visually-hidden"&gt;You are in the  section&lt;/h2&gt;, which should also be corrected or removed.</t>
  </si>
  <si>
    <t>1.3.2</t>
  </si>
  <si>
    <t>Meaningful Sequence</t>
  </si>
  <si>
    <t>When the sequence in which content is presented affects its meaning, a correct reading sequence can be programmatically determined.</t>
  </si>
  <si>
    <t>1.3.3</t>
  </si>
  <si>
    <t>Sensory Characteristics</t>
  </si>
  <si>
    <t xml:space="preserve">Instructions provided for understanding and operating content do not rely solely on sensory characteristics of components such as shape, size, visual location, orientation, or sound. </t>
  </si>
  <si>
    <t>1.4.1</t>
  </si>
  <si>
    <t>Use of Colour</t>
  </si>
  <si>
    <t>Colour is not used as the only visual means of conveying information, indicating an action, prompting a response, or distinguishing a visual element.</t>
  </si>
  <si>
    <t>1.4.2</t>
  </si>
  <si>
    <t>Audio Control</t>
  </si>
  <si>
    <t xml:space="preserve">If any audio on a Web page plays automatically for more than 3 seconds, either a mechanism is available to pause or stop the audio, or a mechanism is available to control audio volume independently from the overall system volume level. </t>
  </si>
  <si>
    <t>There is no audio.</t>
  </si>
  <si>
    <t>Principle 2: Operable - User interface components and navigation must be operable.</t>
  </si>
  <si>
    <t>2.1.1</t>
  </si>
  <si>
    <t>Keyboard Navigation</t>
  </si>
  <si>
    <t>All functionality of the content is operable through a keyboard interface without requiring specific timings for individual keystrokes, except where the underlying function requires input that depends on the path of the user's movement and not just the endpoints.</t>
  </si>
  <si>
    <t xml:space="preserve">The Satellite Imagery link does not receive focus in the Google map, but this feature is not relevant given the purpose of the page.
Also, it is not possible to drag the map using keyboard controls, but this is not a necessary feature given that the location is centred in the map and the zoom controls are keyboard-operable. Also, there is a link to view the map in a full page. </t>
  </si>
  <si>
    <t>2.1.2</t>
  </si>
  <si>
    <t>No Keyboard Trap</t>
  </si>
  <si>
    <t>If keyboard focus can be moved to a component of the page using a keyboard interface, then focus can be moved away from that component using only a keyboard interface, and, if it requires more than unmodified arrow or tab keys or other standard exit methods, the user is advised of the method for moving focus away.</t>
  </si>
  <si>
    <t>2.1.4</t>
  </si>
  <si>
    <t>Character Key Shortcuts</t>
  </si>
  <si>
    <r>
      <t xml:space="preserve">If a keyboard shortcut is implemented in content using only letter (including upper- and lower-case letters), punctuation, number, or symbol characters, then at least one of the following is true:
</t>
    </r>
    <r>
      <rPr>
        <b/>
        <sz val="10"/>
        <color theme="1"/>
        <rFont val="Arial"/>
      </rPr>
      <t xml:space="preserve">Turn off: </t>
    </r>
    <r>
      <rPr>
        <sz val="10"/>
        <color theme="1"/>
        <rFont val="Arial"/>
      </rPr>
      <t xml:space="preserve">A mechanism is available to turn the shortcut off;
</t>
    </r>
    <r>
      <rPr>
        <b/>
        <sz val="10"/>
        <color theme="1"/>
        <rFont val="Arial"/>
      </rPr>
      <t xml:space="preserve">Remap: </t>
    </r>
    <r>
      <rPr>
        <sz val="10"/>
        <color theme="1"/>
        <rFont val="Arial"/>
      </rPr>
      <t xml:space="preserve">A mechanism is available to remap the shortcut to use one or more non-printable keyboard characters (e.g. Ctrl, Alt, etc);
</t>
    </r>
    <r>
      <rPr>
        <b/>
        <sz val="10"/>
        <color theme="1"/>
        <rFont val="Arial"/>
      </rPr>
      <t xml:space="preserve">Active only on focus: </t>
    </r>
    <r>
      <rPr>
        <sz val="10"/>
        <color theme="1"/>
        <rFont val="Arial"/>
      </rPr>
      <t>The keyboard shortcut for a user interface component is only active when that component has focus.</t>
    </r>
  </si>
  <si>
    <t>Character key shortcuts are not used.</t>
  </si>
  <si>
    <t>2.2.1</t>
  </si>
  <si>
    <t>Timing Adjustable</t>
  </si>
  <si>
    <t>Provide users enough time to read and use content.</t>
  </si>
  <si>
    <t>2.2.2</t>
  </si>
  <si>
    <t>Pause, Stop, Hide</t>
  </si>
  <si>
    <t>For moving, blinking, scrolling, or auto-updating information.</t>
  </si>
  <si>
    <t>There is no moving, blinking, scrolling, or auto-updating information.</t>
  </si>
  <si>
    <t>2.3.1</t>
  </si>
  <si>
    <t>Three Flashes or Below Threshold</t>
  </si>
  <si>
    <t>Web pages do not contain anything that flashes more than three times in any one second period, or the flash is below the general flash and red flash thresholds.</t>
  </si>
  <si>
    <t>2.4.1</t>
  </si>
  <si>
    <t>Bypass Blocks</t>
  </si>
  <si>
    <t>A mechanism is available to bypass blocks of content that are repeated on multiple Web pages.</t>
  </si>
  <si>
    <t>There is a "skip to content" link at the top of the page, but it is not visible. It should become visible when it receives focus. There is a good example of this at https://blackwidows.co.uk/.</t>
  </si>
  <si>
    <t>The "skip to content" link points to the start of the main content.</t>
  </si>
  <si>
    <t>2.4.2</t>
  </si>
  <si>
    <t>Page Titled</t>
  </si>
  <si>
    <t>Web pages have titles that describe topic or purpose.</t>
  </si>
  <si>
    <t>This only applies to complete pages, not the header and footer.</t>
  </si>
  <si>
    <t>The title is "London Elects | London Elects".</t>
  </si>
  <si>
    <t>The title is "Information for Voters | London Elects".</t>
  </si>
  <si>
    <t>The title is "The candidates | London Elects".</t>
  </si>
  <si>
    <t>The title is "Heston Blumenthal | London Elects".</t>
  </si>
  <si>
    <t>The title is "Guidance for candidates and agents | London Elects".</t>
  </si>
  <si>
    <t>The title is "Information for carers and people with a disability | London Elects".</t>
  </si>
  <si>
    <t>The title is "What does the Mayor of London and the London Assembly do? | London Elects".</t>
  </si>
  <si>
    <t>The title is "Local elections 2018 | London Elects".</t>
  </si>
  <si>
    <t>The title is "Site search | London Elects".</t>
  </si>
  <si>
    <t>The title is "Test Polling station search lp | London Elects".</t>
  </si>
  <si>
    <t>The title is "Postcode lookup | London Elects", which does not convey the topic or purpose. It should be something like "Polling station details for AA12AA".</t>
  </si>
  <si>
    <t>The title is "Postcode lookup | London Elects", which does not convey the topic or purpose. It should be something like "Polling station details for AA13AA".</t>
  </si>
  <si>
    <t>The title is "Statutory notices and elections timetable | London Elects".</t>
  </si>
  <si>
    <t>The title is "London Elects | London Elects", which does not convey the topic or purpose. It should be something like "Polling station details for AA13AA".</t>
  </si>
  <si>
    <t>The title is "Results 2016 | London Elects", which does not convey the topic or purpose. It should be something like "Polling station details for AA13AA".</t>
  </si>
  <si>
    <t>The title is "Media pre-accreditation application form | London Elects".</t>
  </si>
  <si>
    <t>The title is "Test Landing page PR | London Elects".</t>
  </si>
  <si>
    <t>The title is "Londonwide PR | London Elects".</t>
  </si>
  <si>
    <t>The title is "Mayoral test | London Elects".</t>
  </si>
  <si>
    <t>The title is "Mayoral - Bexley &amp; Bromley PR Test | London Elects".</t>
  </si>
  <si>
    <t>2.4.3</t>
  </si>
  <si>
    <t>Focus Order</t>
  </si>
  <si>
    <t>If a Web page can be navigated sequentially and the navigation sequences affect meaning or operation, focusable components receive focus in an order that preserves meaning and operability.</t>
  </si>
  <si>
    <t>The Site Search button has two tab stops in Internet Explorer 11, but only one in all other browsers. This is trivial, but should be fixed if possible.</t>
  </si>
  <si>
    <t>2.4.4</t>
  </si>
  <si>
    <t>Link Purpose (In Context)</t>
  </si>
  <si>
    <t>The purpose of each link can be determined from the link text alone or from the link text together with its programmatically determined link context, except where the purpose of the link would be ambiguous to users in general.</t>
  </si>
  <si>
    <t>The purpose of the "Find out more" link cannot be determined from the link text alone or from the link text together with its programmatically determined link context. It needs to be part of the preceding &lt;p&gt; element, or hidden text should be added to provide additional context, such as " about what the Mayor and Assembly Members do".</t>
  </si>
  <si>
    <t>The purpose of the "Download" link cannot be determined from the link text alone or from the link text together with its programmatically determined link context. It needs to be part of the preceding &lt;p&gt; element, or hidden text should be added to provide additional context, such as " the election booklet".</t>
  </si>
  <si>
    <t>The purpose of the "OBE" and "/ˈbluːmənθɔːl/" links will be ambiguous to users in general. Ideally, the latter should be changed to something like "pronounced /ˈbluːmənθɔːl/".</t>
  </si>
  <si>
    <t xml:space="preserve">The right-hand column in the data table contains identical links in each cell - they have the same link text and URL. Ideally, each link should point to the relevant part of the Electoral Commission guidance page and either visible or hidden text should be added to the link text, such as " Part 6". </t>
  </si>
  <si>
    <t>The Download links have an "aria-labelledby" attribute that associates them with the adjacent text.</t>
  </si>
  <si>
    <t>2.5.1</t>
  </si>
  <si>
    <t>Pointer Gestures</t>
  </si>
  <si>
    <t>All functionality that uses multipoint or path-based gestures for operation can be operated with a single pointer without a path-based gesture, unless a multipoint or path-based gesture is essential.</t>
  </si>
  <si>
    <t>No functionality uses multipoint or path-based gestures.</t>
  </si>
  <si>
    <t>2.5.2</t>
  </si>
  <si>
    <t>Pointer Cancellation</t>
  </si>
  <si>
    <r>
      <t xml:space="preserve">For functionality that can be operated using a single pointer, at least one of the following is true:
</t>
    </r>
    <r>
      <rPr>
        <b/>
        <sz val="10"/>
        <color theme="1"/>
        <rFont val="Arial"/>
      </rPr>
      <t xml:space="preserve">No Down-Event: </t>
    </r>
    <r>
      <rPr>
        <sz val="10"/>
        <color theme="1"/>
        <rFont val="Arial"/>
      </rPr>
      <t xml:space="preserve">The down-event of the pointer is not used to execute any part of the function;
</t>
    </r>
    <r>
      <rPr>
        <b/>
        <sz val="10"/>
        <color theme="1"/>
        <rFont val="Arial"/>
      </rPr>
      <t xml:space="preserve">Abort or Undo: </t>
    </r>
    <r>
      <rPr>
        <sz val="10"/>
        <color theme="1"/>
        <rFont val="Arial"/>
      </rPr>
      <t xml:space="preserve">Completion of the function is on the up-event, and a mechanism is available to abort the function before completion or to undo the function after completion;
</t>
    </r>
    <r>
      <rPr>
        <b/>
        <sz val="10"/>
        <color theme="1"/>
        <rFont val="Arial"/>
      </rPr>
      <t xml:space="preserve">Up Reversal: </t>
    </r>
    <r>
      <rPr>
        <sz val="10"/>
        <color theme="1"/>
        <rFont val="Arial"/>
      </rPr>
      <t xml:space="preserve">The up-event reverses any outcome of the preceding down-event;
</t>
    </r>
    <r>
      <rPr>
        <b/>
        <sz val="10"/>
        <color theme="1"/>
        <rFont val="Arial"/>
      </rPr>
      <t xml:space="preserve">Essential: </t>
    </r>
    <r>
      <rPr>
        <sz val="10"/>
        <color theme="1"/>
        <rFont val="Arial"/>
      </rPr>
      <t>Completing the function on the down-event is essential.</t>
    </r>
  </si>
  <si>
    <t>2.5.3</t>
  </si>
  <si>
    <t>Label in Name</t>
  </si>
  <si>
    <t>For user interface components with labels that include text or images of text, the name contains the text that is presented visually.</t>
  </si>
  <si>
    <t>There are no user interface components with labels.</t>
  </si>
  <si>
    <t>This does not apply to the Search textbox because it does not have a visible label.</t>
  </si>
  <si>
    <t>This does not apply to the Postcode textbox because it does not have a visible label.</t>
  </si>
  <si>
    <t>2.5.4</t>
  </si>
  <si>
    <t>Motion Actuation</t>
  </si>
  <si>
    <r>
      <t xml:space="preserve">Functionality that can be operated by device motion or user motion can also be operated by user interface components and responding to the motion can be disabled to prevent accidental actuation, except when:
</t>
    </r>
    <r>
      <rPr>
        <b/>
        <sz val="10"/>
        <color theme="1"/>
        <rFont val="Arial"/>
      </rPr>
      <t xml:space="preserve">Supported Interface: </t>
    </r>
    <r>
      <rPr>
        <sz val="10"/>
        <color theme="1"/>
        <rFont val="Arial"/>
      </rPr>
      <t xml:space="preserve">The motion is used to operate functionality through an accessibility supported interface;
</t>
    </r>
    <r>
      <rPr>
        <b/>
        <sz val="10"/>
        <color theme="1"/>
        <rFont val="Arial"/>
      </rPr>
      <t xml:space="preserve">Essential: </t>
    </r>
    <r>
      <rPr>
        <sz val="10"/>
        <color theme="1"/>
        <rFont val="Arial"/>
      </rPr>
      <t>The motion is essential for the function and doing so would invalidate the activity.</t>
    </r>
  </si>
  <si>
    <t>No functionality can be operated by device motion or user motion.</t>
  </si>
  <si>
    <t>Principle 3: Understandable - Information and the operation of user interface must be understandable.</t>
  </si>
  <si>
    <t>3.1.1</t>
  </si>
  <si>
    <t>Language of Page</t>
  </si>
  <si>
    <t xml:space="preserve">The default human language of each Web page can be programmatically determined. </t>
  </si>
  <si>
    <t>The &lt;html&gt; element has the attribute lang="en". Ideally, this should be changed to "en-gb" so screen readers will use a British accent instead of American.</t>
  </si>
  <si>
    <t>3.2.1</t>
  </si>
  <si>
    <t>On Focus</t>
  </si>
  <si>
    <t>When any component receives focus, it does not initiate a change of context.</t>
  </si>
  <si>
    <t>3.2.2</t>
  </si>
  <si>
    <t>On Input</t>
  </si>
  <si>
    <t>Changing the setting of any user interface component does not automatically cause a change of context unless the user has been advised of the behaviour before using the component</t>
  </si>
  <si>
    <t>It is not possible to change the setting of any user interface components.</t>
  </si>
  <si>
    <t>3.3.1</t>
  </si>
  <si>
    <t>Error Identification</t>
  </si>
  <si>
    <t>If an input error is automatically detected, the item that is in error is identified and the error is described to the user in text.</t>
  </si>
  <si>
    <t>No errors can occur.</t>
  </si>
  <si>
    <t>Errors are not detected automatically. Erroneous input results in a new page containing just the message "The website encountered an unexpected error. Please try again later.". This occurs when the postcode contains a forward slash.</t>
  </si>
  <si>
    <t>3.3.2</t>
  </si>
  <si>
    <t>Labels or Instructions</t>
  </si>
  <si>
    <t>Labels or instructions are provided when content requires user input.</t>
  </si>
  <si>
    <t>There is no provision for user input.</t>
  </si>
  <si>
    <t>The Search textbox does not have a visible label. The Search button cannot be considered to be a label for the textbox because it contains an image rather than text (see technique G167).</t>
  </si>
  <si>
    <t>The Postcode textbox does not have a visible label. The Submit Postcode button cannot be considered to be a label for the textbox because it contains an image rather than text (see technique G167).</t>
  </si>
  <si>
    <t>Guideline 4.1 Compatible: Maximize compatibility with current and future user agents, including assistive technologies.</t>
  </si>
  <si>
    <t>4.1.1</t>
  </si>
  <si>
    <t>Parsing</t>
  </si>
  <si>
    <t>In content implemented using mark-up languages, elements have complete start and end tags, elements are nested according to their specifications, elements do not contain duplicate attributes, and any IDs are unique, except where the specifications allow these features.</t>
  </si>
  <si>
    <t>When validating the DOM, the W3C Nu Validator reports that the header and footer contain 3 errors and 6 warnings. However, only 1 of them (duplicate ID "sprite-icon-search") violates this success criterion.
No additional errors were reported when validating the initial source code.</t>
  </si>
  <si>
    <t>When validating the DOM, the W3C Nu Validator reports that the &lt;main&gt; element contains 16 errors and 2 warnings, none of which violate this success criterion.
However, 6 additional errors were reported when validating the &lt;main&gt; element from the initial source code. These are all unclosed elements and stray end tags, and they must be fixed.</t>
  </si>
  <si>
    <t>When validating the DOM, the W3C Nu Validator reports that the header and footer contain 6 errors and 3 warnings. However, only 1 of them (duplicate ID "block-numiko-views-block-related-content-taxonomy-related-2") violates this success criterion.
No additional errors were reported when validating the initial source code.</t>
  </si>
  <si>
    <t>When validating the DOM, the W3C Nu Validator reports that the &lt;main&gt; element contains 2 errors and 2 warnings, none of which violate this success criterion.
No additional errors were reported when validating the initial source code.</t>
  </si>
  <si>
    <t>When validating the DOM, the W3C Nu Validator reports that the &lt;main&gt; element contains 6 errors and 2 warnings, none of which violate this success criterion.
No additional errors were reported when validating the initial source code.</t>
  </si>
  <si>
    <t>When validating the DOM, the W3C Nu Validator reports that the &lt;main&gt; element contains 7 errors and 2 warnings, none of which violate this success criterion.
No additional errors were reported when validating the initial source code.</t>
  </si>
  <si>
    <t>When validating the DOM, the W3C Nu Validator reports that the header and footer contain 12 errors and 2 warnings. However, only 4 of them (Element div not allowed as child of element h2 in this context) violate this success criterion.
No additional errors were reported when validating the initial source code.</t>
  </si>
  <si>
    <t>When validating the DOM, the W3C Nu Validator reports that the &lt;main&gt; element contains 4 errors and 3 warnings, none of which violate this success criterion.
No additional errors were reported when validating the initial source code.</t>
  </si>
  <si>
    <t>When validating the DOM, the W3C Nu Validator reports that the &lt;main&gt; element contains 4 errors and 2 warnings, none of which violate this success criterion.
No additional errors were reported when validating the initial source code.</t>
  </si>
  <si>
    <t>When validating the DOM, the W3C Nu Validator reports that the &lt;main&gt; element contains 2 warnings, none of which violate this success criterion.
No additional errors were reported when validating the initial source code.</t>
  </si>
  <si>
    <t>When validating the DOM, the W3C Nu Validator reports that the &lt;main&gt; element contains 5 errors and 1 warning, none of which violate this success criterion.
No additional errors were reported when validating the initial source code.</t>
  </si>
  <si>
    <t>When validating the DOM, the W3C Nu Validator reports that the &lt;main&gt; element contains 1 warning, which does not violate this success criterion.
No additional errors were reported when validating the initial source code.</t>
  </si>
  <si>
    <t>When validating the DOM, the W3C Nu Validator reports that the &lt;main&gt; element  contains 1 warning, which does not violate this success criterion.
No additional errors were reported when validating the initial source code.</t>
  </si>
  <si>
    <t>When validating the DOM, the W3C Nu Validator reports that the &lt;main&gt; element  contains 30 warnings, which do not violate this success criterion.
No additional errors were reported when validating the initial source code.</t>
  </si>
  <si>
    <t>When validating the DOM, the W3C Nu Validator reports that the &lt;main&gt; element contain 37 errors and 9 warnings. However, only 20 of them (Element li not allowed as child of element div in this context) violate this success criterion.
When validating the initial source code, the W3C Nu Validator reports that the &lt;main&gt; element contain 37 errors and 6 warnings. However, only 20 of them (Element li not allowed as child of element div in this context) violate this success criterion.</t>
  </si>
  <si>
    <t>When validating the DOM, the W3C Nu Validator reports that the &lt;main&gt; element contain 24 errors and 10 warnings. However, none them violate this success criterion.
When validating the initial source code, the W3C Nu Validator reports that the &lt;main&gt; element contain 24 errors and 7 warnings. However, none them violate this success criterion.</t>
  </si>
  <si>
    <t>When validating the DOM, the W3C Nu Validator reports that the &lt;main&gt; element contain 11 errors and 9 warnings. However, none them violate this success criterion.
When validating the initial source code, the W3C Nu Validator reports that the &lt;main&gt; element contain 11 errors and 6 warnings. However, none them violate this success criterion.</t>
  </si>
  <si>
    <t>When validating the DOM, the W3C Nu Validator reports that the &lt;main&gt; element contain 13 errors and 12 warnings. However, only 1 them violates this success criterion: (Element div not allowed as child of element span in this context)
When validating the initial source code, the W3C Nu Validator reports that the &lt;main&gt; element contain 12 errors and 10 warnings. However, none them violate this success criterion.</t>
  </si>
  <si>
    <t>4.1.2</t>
  </si>
  <si>
    <t>Name, Role, Value</t>
  </si>
  <si>
    <t xml:space="preserve">For all user interface components (including but not limited to: form elements, links and components generated by scripts), the name and role can be programmatically determined; states, properties, and values that can be set by the user can be programmatically set; and notification of changes to these items is available to user agents, including assistive technologies. </t>
  </si>
  <si>
    <t>In the mobile layout, a Menu button is displayed. This has the attribute aria-hidden="true", so it is always invisible to assistive technologies. This attribute should be removed.
Also, the Menu button's "aria-expanded" attribute always has the value "false", so it does not reflect the visible state. It should change to "true" when the menu is displayed.</t>
  </si>
  <si>
    <t>The three "Candidate's social media" icons do not have appropriate accessible names. In each case, the accessible name is obtained form the attribute title="Opens in new window". Each icon should have appropriate hidden text as has been done for the similar "Share" icons.
Also, all three links point to Heston Blumenthal's Wikipedia page.</t>
  </si>
  <si>
    <t>The accordion contains 10 &lt;button&gt; elements. In each case, the string "sprite-icon-arrow" is erroneously appended to the accessible name. This is caused by the &lt;title&gt;sprite-icon-arrow&lt;/title&gt; element in each &lt;svg&gt; element. The &lt;title&gt; elements do not appear to serve any purpose, so they should be removed or hidden from assistive technologies.</t>
  </si>
  <si>
    <t>In Internet Explorer, there appears to be an unnamed button after the Submit Postcode button. This is actually spurious and is caused by Internet Explorer's lack of support for &lt;svg&gt; elements. Nevertheless, the button should be completely redesigned using the same code as the Search button on the Search page, which uses an &lt;input type="submit" element rather than a &lt;button&gt; element.</t>
  </si>
  <si>
    <t>There is 7 instances of an invalid ARIA attribute name: aria-role used. The attribute should be named 'role'. Examples where there is an incorrect aria-role attribute are as follows:
&lt;svg class="breadcrumbs__icon icon" focusable="false" aria-role="presentation"&gt;&lt;use xlink:href="#sprite-icon-arrow"&gt;&lt;/use&gt;&lt;/svg&gt;
&lt;svg class="icon icon--large icon--twitter" focusable="false" aria-role="presentation"&gt;&lt;use xlink:href="#sprite-icon-twitter"&gt;&lt;/use&gt;&lt;/svg&gt;
&lt;svg class="icon icon--large icon--twitter" focusable="false" aria-role="presentation"&gt;&lt;use xlink:href="#sprite-icon-twitter"&gt;&lt;/use&gt;&lt;/svg&gt;
&lt;svg class="icon icon--large icon--linkedin" focusable="false" aria-role="presentation"&gt;&lt;use xlink:href="#sprite-icon-linkedin"&gt;&lt;/use&gt;&lt;/svg&gt;
&lt;svg class="icon icon--large icon--whatsapp" focusable="false" aria-role="presentation"&gt;&lt;use xlink:href="#sprite-icon-whatsapp"&gt;&lt;/use&gt;&lt;/svg&gt;
&lt;svg class="icon icon--large" focusable="false" aria-role="presentation"&gt;&lt;use xlink:href="#sprite-icon-email"&gt;&lt;/use&gt;&lt;/svg&gt;</t>
  </si>
  <si>
    <t>In the Twitterfeed there should not be a role="listitem" for each &lt;a~&gt; element as that changes the &lt;a&gt; element to have the role of listitem instead of a  link.  The ARIA role="listitem" is invalid and should be removed.</t>
  </si>
  <si>
    <t>There are 28 instances of an invalid ARIA attribute name: aria-role used on native HTML elements where there is no need for them. E.g. 
&lt;svg class="breadcrumbs__icon icon" focusable="false" aria-role="presentation"&gt;&lt;use xlink:href="#sprite-icon-arrow"&gt;&lt;/use&gt;&lt;/svg&gt;
Another issue is that there 20 instances where the list items do not have a &lt;ul&gt; or &lt;ol&gt; as a parent element.
Another issue is that all &lt;svg&gt; elements do not have an accessible associated to them. Add an aria-label attribute to each of them with a description for each as the value.</t>
  </si>
  <si>
    <t>The aria-labelledby="paragraph-370-title" attribute is invalid as there is no other reference in the code that uses the value "paragraph-370-title".
This is found on the line of code: 
&lt;section class="slice slice-webform slice-webform--default" aria-labelledby="paragraph-370-title"&gt;
There is 7 instances of an invalid ARIA attribute name: aria-role used. The attribute should be named 'role'. Examples where there is an incorrect aria-role attribute are as follows:
&lt;svg class="breadcrumbs__icon icon" focusable="false" aria-role="presentation"&gt;&lt;use xlink:href="#sprite-icon-arrow"&gt;&lt;/use&gt;&lt;/svg&gt;
&lt;svg class="icon icon--large icon--twitter" focusable="false" aria-role="presentation"&gt;&lt;use xlink:href="#sprite-icon-twitter"&gt;&lt;/use&gt;&lt;/svg&gt;
&lt;svg class="icon icon--large icon--twitter" focusable="false" aria-role="presentation"&gt;&lt;use xlink:href="#sprite-icon-twitter"&gt;&lt;/use&gt;&lt;/svg&gt;
&lt;svg class="icon icon--large icon--linkedin" focusable="false" aria-role="presentation"&gt;&lt;use xlink:href="#sprite-icon-linkedin"&gt;&lt;/use&gt;&lt;/svg&gt;
&lt;svg class="icon icon--large icon--whatsapp" focusable="false" aria-role="presentation"&gt;&lt;use xlink:href="#sprite-icon-whatsapp"&gt;&lt;/use&gt;&lt;/svg&gt;
&lt;svg class="icon icon--large" focusable="false" aria-role="presentation"&gt;&lt;use xlink:href="#sprite-icon-email"&gt;&lt;/use&gt;&lt;/svg&gt;
Another issue is that all &lt;svg&gt; elements do not have an accessible associated to them. Add an aria-label attribute to each of them with a description for each as the value.</t>
  </si>
  <si>
    <t xml:space="preserve">There are 2 instances of an invalid ARIA attribute name: aria-role used where there is no need for them. E.g. 
&lt;svg class="breadcrumbs__icon icon" focusable="false" aria-role="presentation"&gt;&lt;use xlink:href="#sprite-icon-arrow"&gt;&lt;/use&gt;&lt;/svg&gt;
Another issue is that all &lt;svg&gt; elements do not have an accessible associated to them. Add an aria-label attribute to each of them with a description for each as the value.
</t>
  </si>
  <si>
    <t>The aria-labelledby="paragraph-383-title" attribute is invalid as there is no other reference in the code that uses the value "paragraph-383-title".  This is found on the line of code: 
&lt;section class="slice slice-live-results slice-live-results--default" aria-labelledby="paragraph-383-title"&gt; 
There are 6 instances of an invalid ARIA attribute name: aria-role used where there is no need for them. E.g. 
&lt;svg class="breadcrumbs__icon icon" focusable="false" aria-role="presentation"&gt;&lt;use xlink:href="#sprite-icon-arrow"&gt;&lt;/use&gt;&lt;/svg&gt;
Another issue is that all &lt;svg&gt; elements do not have an accessible associated to them. Add an aria-label attribute to each of them with a description for each as the value.</t>
  </si>
  <si>
    <t>The aria-labelledby="paragraph-384-title" attribute is invalid as there is no other reference in the code that uses the value "paragraph-384-title".  This is found on the line of code: 
&lt;section class="slice slice-live-results slice-live-results--default" aria-labelledby="paragraph-384-title"&gt; 
There are 6 instances of an invalid ARIA attribute name: aria-role used where there is no need for them. E.g. 
&lt;svg class="breadcrumbs__icon icon" focusable="false" aria-role="presentation"&gt;&lt;use xlink:href="#sprite-icon-arrow"&gt;&lt;/use&gt;&lt;/svg&gt;
Another issue is that all &lt;svg&gt; elements do not have an accessible associated to them. Add an aria-label attribute to each of them with a description for each as the value.</t>
  </si>
  <si>
    <t>The aria-labelledby="paragraph-385-title" attribute is invalid as there is no other reference in the code that uses the value "paragraph-385-title".  This is found on the line of code: 
&lt;section class="slice slice-live-results slice-live-results--default" aria-labelledby="paragraph-385-title"&gt; 
There are 6 instances of an invalid ARIA attribute name: aria-role used where there is no need for them. E.g. 
&lt;svg class="breadcrumbs__icon icon" focusable="false" aria-role="presentation"&gt;&lt;use xlink:href="#sprite-icon-arrow"&gt;&lt;/use&gt;&lt;/svg&gt;
Another issue is that all &lt;svg&gt; elements do not have an accessible associated to them. Add an aria-label attribute to each of them with a description for each as the value.</t>
  </si>
  <si>
    <t>Level AA Success Criteria</t>
  </si>
  <si>
    <t>1.2.4</t>
  </si>
  <si>
    <t>AA</t>
  </si>
  <si>
    <t>Captions</t>
  </si>
  <si>
    <t xml:space="preserve">Captions are provided for all live audio content in synchronized media. </t>
  </si>
  <si>
    <t>1.2.5</t>
  </si>
  <si>
    <t>Audio Description (Pre-recorded)</t>
  </si>
  <si>
    <t>Audio description is provided for all pre-recorded video content in synchronized media.</t>
  </si>
  <si>
    <t>1.3.4</t>
  </si>
  <si>
    <t>Orientation</t>
  </si>
  <si>
    <t>Content does not restrict its view and operation to a single display orientation, such as portrait or landscape, unless a specific display orientation is essential.</t>
  </si>
  <si>
    <t>1.3.5</t>
  </si>
  <si>
    <t xml:space="preserve"> Identify Input Purpose</t>
  </si>
  <si>
    <t>The purpose of each input field collecting information about the user can be programmatically determined when:
The input field serves a purpose identified in the Input Purposes for User Interface Components section; and
The content is implemented using technologies with support for identifying the expected meaning for form input data.</t>
  </si>
  <si>
    <t>There are no input fields.</t>
  </si>
  <si>
    <t>The Search input field is not collecting information about the user.</t>
  </si>
  <si>
    <t>The Postcode input field is not necessarily collecting information about the user.</t>
  </si>
  <si>
    <t>The name, organisation, mobile number and email input elements should include an autocomplete attribute.
E.g. 
&lt;input name="name" type="text"autocomplete="name"&gt;
&lt;input name="organisation"  type="text" autocomplete="organization-title"&gt;
&lt;input name="tmobile_number" type="text" autocomplete="tel"&gt;
&lt;input name="email" type="text" autocomplete="email"&gt;</t>
  </si>
  <si>
    <t>1.4.3</t>
  </si>
  <si>
    <t>Colour Contrast</t>
  </si>
  <si>
    <t>The visual presentation of text and images of text has a contrast ratio of at least 4.5:1</t>
  </si>
  <si>
    <t>The "View larger map" link in the Google map does not have sufficient contrast. The colour almost certainly cannot be changed, but this is an important link so the same link should be provided in the page, outside the map, so it can be styled appropriately.
Comment: Other text in the map also does not have sufficient contrast, such as the names of other nearby locations, but these are not relevant given the purpose of the page.</t>
  </si>
  <si>
    <t>The "London Elects " link both in the hover state and the focused state in theTwitterFeed does not have sufficient contrast. .</t>
  </si>
  <si>
    <t>The dates and event text that has expired in the Voting Timetable area do not have sufficient contrast. .</t>
  </si>
  <si>
    <t>1.4.4</t>
  </si>
  <si>
    <t>Resize Text</t>
  </si>
  <si>
    <t>Except for captions and images of text, text can be resized without assistive technology up to 200 percent without loss of content or functionality.</t>
  </si>
  <si>
    <t>1.4.5</t>
  </si>
  <si>
    <t>Images of Text</t>
  </si>
  <si>
    <r>
      <t xml:space="preserve">If the technologies being used can achieve the visual presentation, text is used to convey information rather than images of text except for the following:
</t>
    </r>
    <r>
      <rPr>
        <b/>
        <sz val="10"/>
        <rFont val="Arial"/>
      </rPr>
      <t>Customizable:</t>
    </r>
    <r>
      <rPr>
        <sz val="10"/>
        <rFont val="Arial"/>
      </rPr>
      <t xml:space="preserve"> The image of text can be visually customized to the user's requirements;
</t>
    </r>
    <r>
      <rPr>
        <b/>
        <sz val="10"/>
        <rFont val="Arial"/>
      </rPr>
      <t>Essential:</t>
    </r>
    <r>
      <rPr>
        <sz val="10"/>
        <rFont val="Arial"/>
      </rPr>
      <t xml:space="preserve"> A particular presentation of text is essential to the information being conveyed.</t>
    </r>
  </si>
  <si>
    <t>1.4.10</t>
  </si>
  <si>
    <t>Reflow</t>
  </si>
  <si>
    <r>
      <t xml:space="preserve">Content can be presented without loss of information or functionality, and without requiring scrolling in two dimensions for:
</t>
    </r>
    <r>
      <rPr>
        <b/>
        <sz val="10"/>
        <color theme="1"/>
        <rFont val="Arial"/>
      </rPr>
      <t>Vertical scrolling</t>
    </r>
    <r>
      <rPr>
        <sz val="10"/>
        <color theme="1"/>
        <rFont val="Arial"/>
      </rPr>
      <t xml:space="preserve"> content at a width equivalent to 320 CSS pixels;
</t>
    </r>
    <r>
      <rPr>
        <b/>
        <sz val="10"/>
        <color theme="1"/>
        <rFont val="Arial"/>
      </rPr>
      <t>Horizontal scrolling</t>
    </r>
    <r>
      <rPr>
        <sz val="10"/>
        <color theme="1"/>
        <rFont val="Arial"/>
      </rPr>
      <t xml:space="preserve"> content at a height equivalent to 256 CSS pixels.
</t>
    </r>
    <r>
      <rPr>
        <b/>
        <sz val="10"/>
        <color theme="1"/>
        <rFont val="Arial"/>
      </rPr>
      <t>Except</t>
    </r>
    <r>
      <rPr>
        <sz val="10"/>
        <color theme="1"/>
        <rFont val="Arial"/>
      </rPr>
      <t xml:space="preserve"> for parts of the content which require two-dimensional layout for usage or meaning.</t>
    </r>
  </si>
  <si>
    <t>In Internet Explorer 11, the letter "u" in the Menu button wraps onto a second line between 145% and 165% zoom, and also above 225% zoom. The letter "n" also wraps onto the second line at 275% zoom. At 355% zoom the word wraps across three lines, and at 390% it wraps across four lines, so it reads vertically. Much the same happens with the word "Close" when the menu is open.
In Chrome, there is a horizontal scrollbar at 400% zoom.
In Edge, there is a horizontal scrollbar at 385% zoom.
There is also a large horizontal scrollbar when the menu is opened in the mobile layout at high zoom levels, although scrolling across does not reveal any more content.</t>
  </si>
  <si>
    <t>A horizontal scrollbar is displayed at 250% zoom and above. However, this is permitted because it is caused by the data table, for which the success criterion allows an exception.</t>
  </si>
  <si>
    <t>In Internet Explorer 11, a horizontal scrollbar appears at 260% zoom and gets larger as the zoom level increases. This is because the text in the &lt;h2&gt; headings does not wrap. This does not occur in Chrome, Firefox or Edge 18.</t>
  </si>
  <si>
    <t>At browser zoom levels above 200%, the zoom buttons in the Google map disappear, so it is not possible to zoom the map independently of the rest of the page. Also, it is not possible to drag the map.</t>
  </si>
  <si>
    <t>1.4.11</t>
  </si>
  <si>
    <t>Non-text Contrast</t>
  </si>
  <si>
    <r>
      <t xml:space="preserve">The visual presentation of the following have a contrast ratio of at least 3:1 against adjacent colour(s):
</t>
    </r>
    <r>
      <rPr>
        <b/>
        <sz val="10"/>
        <color theme="1"/>
        <rFont val="Arial"/>
      </rPr>
      <t xml:space="preserve">User Interface Components: </t>
    </r>
    <r>
      <rPr>
        <sz val="10"/>
        <color theme="1"/>
        <rFont val="Arial"/>
      </rPr>
      <t xml:space="preserve">Visual information required to identify user interface components and states, except for inactive components or where the appearance of the component is determined by the user agent and not modified by the author;
</t>
    </r>
    <r>
      <rPr>
        <b/>
        <sz val="10"/>
        <color theme="1"/>
        <rFont val="Arial"/>
      </rPr>
      <t xml:space="preserve">Graphical Objects: </t>
    </r>
    <r>
      <rPr>
        <sz val="10"/>
        <color theme="1"/>
        <rFont val="Arial"/>
      </rPr>
      <t>Parts of graphics required to understand the content, except when a particular presentation of graphics is essential to the information being conveyed.</t>
    </r>
  </si>
  <si>
    <t>The Twitter icons do not have sufficient colour contrast on hover and focus. The blue colour (#1DA1F2) is not essential and should be changed to a slightly darker colour such as #0E97EC. The difference in colour is imperceptible, and the new colour could also be used for the Twitter links in the footer, which are against a grey background.</t>
  </si>
  <si>
    <t>The icon on the Submit Postcode button is not visible on hover and focus. As mentioned under success criterion 4.1.2, the button should be completely redesigned using the same code as the Search button on the Search page.</t>
  </si>
  <si>
    <t xml:space="preserve">The Whatsapp icon does not have sufficient colour contrast on hover and focus. The green colour (#25D366) is not essential and should be changed to a slightly darker colour such as #136A33. </t>
  </si>
  <si>
    <t>The Verified account in the Twitter Feed does not have sufficient colour contrast on hover and focus. The green colour (#1DA1F2) is not essential and should be changed to a slightly darker colour such as #0B72B1. The difference in colour is imperceptible, and the new colour could also be used for the Twitter links in the footer, which are against a grey background</t>
  </si>
  <si>
    <t>The Whatsapp icon does not have sufficient colour contrast on hover and focus. The green colour (#25D366) is not essential and should be changed to a slightly darker colour such as #136A33.</t>
  </si>
  <si>
    <t>1.4.12</t>
  </si>
  <si>
    <t>Text Spacing</t>
  </si>
  <si>
    <r>
      <t xml:space="preserve">In content implemented using mark-up languages that support the following text style properties, no loss of content or functionality occurs by setting all of the following and by changing no other style property:
</t>
    </r>
    <r>
      <rPr>
        <b/>
        <sz val="10"/>
        <color theme="1"/>
        <rFont val="Arial"/>
      </rPr>
      <t>Line height</t>
    </r>
    <r>
      <rPr>
        <sz val="10"/>
        <color theme="1"/>
        <rFont val="Arial"/>
      </rPr>
      <t xml:space="preserve"> (line spacing) to at least 1.5 times the font size;
</t>
    </r>
    <r>
      <rPr>
        <b/>
        <sz val="10"/>
        <color theme="1"/>
        <rFont val="Arial"/>
      </rPr>
      <t>Spacing</t>
    </r>
    <r>
      <rPr>
        <sz val="10"/>
        <color theme="1"/>
        <rFont val="Arial"/>
      </rPr>
      <t xml:space="preserve"> following paragraphs to at least 2 times the font size;
</t>
    </r>
    <r>
      <rPr>
        <b/>
        <sz val="10"/>
        <color theme="1"/>
        <rFont val="Arial"/>
      </rPr>
      <t>Letter spacing</t>
    </r>
    <r>
      <rPr>
        <sz val="10"/>
        <color theme="1"/>
        <rFont val="Arial"/>
      </rPr>
      <t xml:space="preserve"> (tracking) to at least 0.12 times the font size;
</t>
    </r>
    <r>
      <rPr>
        <b/>
        <sz val="10"/>
        <color theme="1"/>
        <rFont val="Arial"/>
      </rPr>
      <t>Word spacing</t>
    </r>
    <r>
      <rPr>
        <sz val="10"/>
        <color theme="1"/>
        <rFont val="Arial"/>
      </rPr>
      <t xml:space="preserve"> to at least 0.16 times the font size.
</t>
    </r>
    <r>
      <rPr>
        <b/>
        <sz val="10"/>
        <color theme="1"/>
        <rFont val="Arial"/>
      </rPr>
      <t>Exception:</t>
    </r>
    <r>
      <rPr>
        <sz val="10"/>
        <color theme="1"/>
        <rFont val="Arial"/>
      </rPr>
      <t xml:space="preserve"> Human languages and scripts that do not make use of one or more of these text style properties in written text can conform using only the properties that exist for that combination of language and script.</t>
    </r>
  </si>
  <si>
    <t>1.4.13</t>
  </si>
  <si>
    <t>Content on Hover or Focus</t>
  </si>
  <si>
    <r>
      <t xml:space="preserve">Where receiving and then removing pointer hover or keyboard focus triggers additional content to become visible and then hidden, the following are true:
</t>
    </r>
    <r>
      <rPr>
        <b/>
        <sz val="10"/>
        <color theme="1"/>
        <rFont val="Arial"/>
      </rPr>
      <t xml:space="preserve">Dismissable: </t>
    </r>
    <r>
      <rPr>
        <sz val="10"/>
        <color theme="1"/>
        <rFont val="Arial"/>
      </rPr>
      <t xml:space="preserve">A mechanism is available to dismiss the additional content without moving pointer hover or keyboard focus, unless the additional content communicates an input error or does not obscure or replace other content;
</t>
    </r>
    <r>
      <rPr>
        <b/>
        <sz val="10"/>
        <color theme="1"/>
        <rFont val="Arial"/>
      </rPr>
      <t xml:space="preserve">Hoverable: </t>
    </r>
    <r>
      <rPr>
        <sz val="10"/>
        <color theme="1"/>
        <rFont val="Arial"/>
      </rPr>
      <t xml:space="preserve">If pointer hover can trigger the additional content, then the pointer can be moved over the additional content without the additional content disappearing;
</t>
    </r>
    <r>
      <rPr>
        <b/>
        <sz val="10"/>
        <color theme="1"/>
        <rFont val="Arial"/>
      </rPr>
      <t xml:space="preserve">Persistent: </t>
    </r>
    <r>
      <rPr>
        <sz val="10"/>
        <color theme="1"/>
        <rFont val="Arial"/>
      </rPr>
      <t xml:space="preserve">The additional content remains visible until the hover or focus trigger is removed, the user dismisses it, or its information is no longer valid.
</t>
    </r>
    <r>
      <rPr>
        <b/>
        <sz val="10"/>
        <color theme="1"/>
        <rFont val="Arial"/>
      </rPr>
      <t>Exception:</t>
    </r>
    <r>
      <rPr>
        <sz val="10"/>
        <color theme="1"/>
        <rFont val="Arial"/>
      </rPr>
      <t xml:space="preserve"> The visual presentation of the additional content is controlled by the user agent and is not modified by the author.
</t>
    </r>
  </si>
  <si>
    <t>No additional content becomes visible on hover or focus.</t>
  </si>
  <si>
    <t>2.4.5</t>
  </si>
  <si>
    <t>Multiple Ways</t>
  </si>
  <si>
    <t xml:space="preserve">More than one way is available to locate a Web page within a set of Web pages except where the Web Page is the result of, or a step in, a process. </t>
  </si>
  <si>
    <t>This only applies to complete pages.</t>
  </si>
  <si>
    <t>There is a Site Search feature as well as a navigation menu.</t>
  </si>
  <si>
    <t>2.4.6</t>
  </si>
  <si>
    <t>Headings and Labels</t>
  </si>
  <si>
    <t>Headings and labels describe topic or purpose.</t>
  </si>
  <si>
    <t>2.4.7</t>
  </si>
  <si>
    <t>Focus Visible</t>
  </si>
  <si>
    <t>Any keyboard operable user interface has a mode of operation where the keyboard focus indicator is visible.</t>
  </si>
  <si>
    <t>3.1.2</t>
  </si>
  <si>
    <t>Language of Parts</t>
  </si>
  <si>
    <t>The human language of each passage or phrase in the content can be programmatically determined except for proper names, technical terms, words of indeterminate language, and words or phrases that have become part of the vernacular of the immediately surrounding text.</t>
  </si>
  <si>
    <t>There is no change of language.</t>
  </si>
  <si>
    <t>3.2.3</t>
  </si>
  <si>
    <t>Consistent Navigation</t>
  </si>
  <si>
    <t>Navigational mechanisms that are repeated on multiple Web pages within a set of Web pages occur in the same relative order each time they are repeated, unless a change is initiated by the user.</t>
  </si>
  <si>
    <t>3.2.4</t>
  </si>
  <si>
    <t>Consistent Identification</t>
  </si>
  <si>
    <t>Components that have the same functionality within a set of Web pages are identified consistently.</t>
  </si>
  <si>
    <t>3.3.3</t>
  </si>
  <si>
    <t>Error Suggestion</t>
  </si>
  <si>
    <t>If an input error is automatically detected and suggestions for correction are known, then the suggestions are provided to the user, unless it would jeopardize the security or purpose of the content.</t>
  </si>
  <si>
    <t>3.3.4</t>
  </si>
  <si>
    <t>Error Prevention (Legal, Financial, Data)</t>
  </si>
  <si>
    <t>For Web pages that cause legal commitments or financial transactions for the user to occur, that modify or delete user-controllable data in data storage systems, or that submit user test responses, at least one of the following is true: Reversible, Checked, Confirmed.</t>
  </si>
  <si>
    <t>No such events can occur.</t>
  </si>
  <si>
    <t>4.1.3</t>
  </si>
  <si>
    <t>Status Messages</t>
  </si>
  <si>
    <t>In content implemented using mark-up languages, status messages can be programmatically determined through role or properties such that they can be presented to the user by assistive technologies without receiving focus.</t>
  </si>
  <si>
    <t>There are no status messages.</t>
  </si>
  <si>
    <t>Level AAA Success Criteria</t>
  </si>
  <si>
    <t>1.2.6</t>
  </si>
  <si>
    <t>AAA</t>
  </si>
  <si>
    <t>Sign Language (Prerecorded)</t>
  </si>
  <si>
    <t>Sign language interpretation is provided for all prerecorded audio content in synchronized media.</t>
  </si>
  <si>
    <t>NOT TESTED</t>
  </si>
  <si>
    <t>1.2.7</t>
  </si>
  <si>
    <t>Extended Audio Description (Prerecorded)</t>
  </si>
  <si>
    <t>Where pauses in foreground audio are insufficient to allow audio descriptions to convey the sense of the video, extended audio description is provided for all prerecorded video content in synchronized media.</t>
  </si>
  <si>
    <t>1.2.8</t>
  </si>
  <si>
    <t>Media Alternative (Prerecorded)</t>
  </si>
  <si>
    <t>An alternative for time-based media is provided for all prerecorded synchronized media and for all prerecorded video-only media.</t>
  </si>
  <si>
    <t>1.2.9</t>
  </si>
  <si>
    <t>Audio-only (Live)</t>
  </si>
  <si>
    <t>An alternative for time-based media that presents equivalent information for live audio-only content is provided.</t>
  </si>
  <si>
    <t>1.3.6</t>
  </si>
  <si>
    <t>Identify Purpose</t>
  </si>
  <si>
    <t>In content implemented using markup languages, the purpose of User Interface Components, icons, and regions can be programmatically determined.</t>
  </si>
  <si>
    <t>1.4.6</t>
  </si>
  <si>
    <t>Contrast (Enhanced)</t>
  </si>
  <si>
    <r>
      <t xml:space="preserve">The visual presentation of text and images of text has a contrast ratio of at least 7:1, except for the following:
</t>
    </r>
    <r>
      <rPr>
        <b/>
        <sz val="10"/>
        <rFont val="Arial"/>
      </rPr>
      <t>Large Text:</t>
    </r>
    <r>
      <rPr>
        <sz val="10"/>
        <rFont val="Arial"/>
      </rPr>
      <t xml:space="preserve"> Large-scale text and images of large-scale text have a contrast ratio of at least 4.5:1;
</t>
    </r>
    <r>
      <rPr>
        <b/>
        <sz val="10"/>
        <rFont val="Arial"/>
      </rPr>
      <t>Incidental:</t>
    </r>
    <r>
      <rPr>
        <sz val="10"/>
        <rFont val="Arial"/>
      </rPr>
      <t xml:space="preserve"> Text or images of text that are part of an inactive user interface component, that are pure decoration, that are not visible to anyone, or that are part of a picture that contains significant other visual content, have no contrast requirement.
</t>
    </r>
    <r>
      <rPr>
        <b/>
        <sz val="10"/>
        <rFont val="Arial"/>
      </rPr>
      <t>Logotypes:</t>
    </r>
    <r>
      <rPr>
        <sz val="10"/>
        <rFont val="Arial"/>
      </rPr>
      <t xml:space="preserve"> Text that is part of a logo or brand name has no contrast requirement.</t>
    </r>
  </si>
  <si>
    <t>1.4.7</t>
  </si>
  <si>
    <t>Low or No Background Audio</t>
  </si>
  <si>
    <r>
      <t xml:space="preserve">For prerecorded audio-only content that (1) contains primarily speech in the foreground, (2) is not an audio CAPTCHA or audio logo, and (3) is not vocalization intended to be primarily musical expression such as singing or rapping, at least one of the following is true:
</t>
    </r>
    <r>
      <rPr>
        <b/>
        <sz val="10"/>
        <rFont val="Arial"/>
      </rPr>
      <t>No Background:</t>
    </r>
    <r>
      <rPr>
        <sz val="10"/>
        <rFont val="Arial"/>
      </rPr>
      <t xml:space="preserve"> The audio does not contain background sounds.
</t>
    </r>
    <r>
      <rPr>
        <b/>
        <sz val="10"/>
        <rFont val="Arial"/>
      </rPr>
      <t>Turn Off:</t>
    </r>
    <r>
      <rPr>
        <sz val="10"/>
        <rFont val="Arial"/>
      </rPr>
      <t xml:space="preserve"> The background sounds can be turned off.
</t>
    </r>
    <r>
      <rPr>
        <b/>
        <sz val="10"/>
        <rFont val="Arial"/>
      </rPr>
      <t>20 dB:</t>
    </r>
    <r>
      <rPr>
        <sz val="10"/>
        <rFont val="Arial"/>
      </rPr>
      <t xml:space="preserve"> The background sounds are at least 20 decibels lower than the foreground speech content, with the exception of occasional sounds that last for only one or two seconds.</t>
    </r>
  </si>
  <si>
    <t>1.4.8</t>
  </si>
  <si>
    <t>Visual Presentation</t>
  </si>
  <si>
    <r>
      <t xml:space="preserve">For the visual presentation of blocks of text, a mechanism is available to achieve the following:
</t>
    </r>
    <r>
      <rPr>
        <b/>
        <sz val="10"/>
        <rFont val="Arial"/>
      </rPr>
      <t>a)</t>
    </r>
    <r>
      <rPr>
        <sz val="10"/>
        <rFont val="Arial"/>
      </rPr>
      <t xml:space="preserve"> Foreground and background colors can be selected by the user.
</t>
    </r>
    <r>
      <rPr>
        <b/>
        <sz val="10"/>
        <rFont val="Arial"/>
      </rPr>
      <t>b)</t>
    </r>
    <r>
      <rPr>
        <sz val="10"/>
        <rFont val="Arial"/>
      </rPr>
      <t xml:space="preserve"> Width is no more than 80 characters or glyphs (40 if CJK).
</t>
    </r>
    <r>
      <rPr>
        <b/>
        <sz val="10"/>
        <rFont val="Arial"/>
      </rPr>
      <t>c)</t>
    </r>
    <r>
      <rPr>
        <sz val="10"/>
        <rFont val="Arial"/>
      </rPr>
      <t xml:space="preserve"> Text is not justified (aligned to both the left and the right margins).
</t>
    </r>
    <r>
      <rPr>
        <b/>
        <sz val="10"/>
        <rFont val="Arial"/>
      </rPr>
      <t>d)</t>
    </r>
    <r>
      <rPr>
        <sz val="10"/>
        <rFont val="Arial"/>
      </rPr>
      <t xml:space="preserve"> Line spacing (leading) is at least space-and-a-half within paragraphs, and paragraph spacing is at least 1.5 times larger than the line spacing.
</t>
    </r>
    <r>
      <rPr>
        <b/>
        <sz val="10"/>
        <rFont val="Arial"/>
      </rPr>
      <t>e)</t>
    </r>
    <r>
      <rPr>
        <sz val="10"/>
        <rFont val="Arial"/>
      </rPr>
      <t xml:space="preserve"> Text can be resized without assistive technology up to 200 percent in a way that does not require the user to scroll horizontally to read a line of text on a full-screen window.</t>
    </r>
  </si>
  <si>
    <t>1.4.9</t>
  </si>
  <si>
    <t>Images of Text (No Exception)</t>
  </si>
  <si>
    <t>Images of text are only used for pure decoration or where a particular presentation of text is essential to the information being conveyed.</t>
  </si>
  <si>
    <t>2.1.3</t>
  </si>
  <si>
    <t>Keyboard (No Exception)</t>
  </si>
  <si>
    <t>All functionality of the content is operable through a keyboard interface without requiring specific timings for individual keystrokes.</t>
  </si>
  <si>
    <t>2.2.3</t>
  </si>
  <si>
    <t>No Timing</t>
  </si>
  <si>
    <t>Timing is not an essential part of the event or activity presented by the content, except for non-interactive synchronized media and real-time events.</t>
  </si>
  <si>
    <t>2.2.4</t>
  </si>
  <si>
    <t>Interruptions</t>
  </si>
  <si>
    <t>Interruptions can be postponed or suppressed by the user, except interruptions involving an emergency.</t>
  </si>
  <si>
    <t>2.2.5</t>
  </si>
  <si>
    <t>Re-authenticating</t>
  </si>
  <si>
    <t>When an authenticated session expires, the user can continue the activity without loss of data after re-authenticating.</t>
  </si>
  <si>
    <t>2.2.6</t>
  </si>
  <si>
    <t>Timeouts</t>
  </si>
  <si>
    <t>Users are warned of the duration of any user inactivity that could cause data loss, unless the data is preserved for more than 20 hours when the user does not take any actions.</t>
  </si>
  <si>
    <t>2.3.2</t>
  </si>
  <si>
    <t>Three Flashes</t>
  </si>
  <si>
    <t>Web pages do not contain anything that flashes more than three times in any one second period.</t>
  </si>
  <si>
    <t>2.3.3</t>
  </si>
  <si>
    <t>Animation from Interactions</t>
  </si>
  <si>
    <t>Motion animation triggered by interaction can be disabled, unless the animation is essential to the functionality or the information being conveyed.</t>
  </si>
  <si>
    <t>2.4.8</t>
  </si>
  <si>
    <t>Location</t>
  </si>
  <si>
    <t>Information about the user's location within a set of Web pages is available.</t>
  </si>
  <si>
    <t>2.4.9</t>
  </si>
  <si>
    <t>Link Purpose (Link Only)</t>
  </si>
  <si>
    <t>A mechanism is available to allow the purpose of each link to be identified from link text alone, except where the purpose of the link would be ambiguous to users in general.</t>
  </si>
  <si>
    <t>2.4.10</t>
  </si>
  <si>
    <t>Section Headings</t>
  </si>
  <si>
    <t>Section headings are used to organize the content.</t>
  </si>
  <si>
    <t>2.5.5</t>
  </si>
  <si>
    <t>Target Size</t>
  </si>
  <si>
    <r>
      <t xml:space="preserve">The size of the target for pointer inputs is at least 44 by 44 CSS pixels except when:
</t>
    </r>
    <r>
      <rPr>
        <b/>
        <sz val="10"/>
        <rFont val="Arial"/>
      </rPr>
      <t>Equivalent:</t>
    </r>
    <r>
      <rPr>
        <sz val="10"/>
        <rFont val="Arial"/>
      </rPr>
      <t xml:space="preserve"> The target is available through an equivalent link or control on the same page that is at least 44 by 44 CSS pixels;
</t>
    </r>
    <r>
      <rPr>
        <b/>
        <sz val="10"/>
        <rFont val="Arial"/>
      </rPr>
      <t>Inline:</t>
    </r>
    <r>
      <rPr>
        <sz val="10"/>
        <rFont val="Arial"/>
      </rPr>
      <t xml:space="preserve"> The target is in a sentence or block of text;
</t>
    </r>
    <r>
      <rPr>
        <b/>
        <sz val="10"/>
        <rFont val="Arial"/>
      </rPr>
      <t>User Agent Control:</t>
    </r>
    <r>
      <rPr>
        <sz val="10"/>
        <rFont val="Arial"/>
      </rPr>
      <t xml:space="preserve"> The size of the target is determined by the user agent and is not modified by the author;
</t>
    </r>
    <r>
      <rPr>
        <b/>
        <sz val="10"/>
        <rFont val="Arial"/>
      </rPr>
      <t>Essential:</t>
    </r>
    <r>
      <rPr>
        <sz val="10"/>
        <rFont val="Arial"/>
      </rPr>
      <t xml:space="preserve"> A particular presentation of the target is essential to the information being conveyed.</t>
    </r>
  </si>
  <si>
    <t>2.5.6</t>
  </si>
  <si>
    <t>Concurrent Input Mechanisms</t>
  </si>
  <si>
    <t>Web content does not restrict use of input modalities available on a platform except where the restriction is essential, required to ensure the security of the content, or required to respect user settings.</t>
  </si>
  <si>
    <t>3.1.3</t>
  </si>
  <si>
    <t>Unusual Words</t>
  </si>
  <si>
    <t>A mechanism is available for identifying specific definitions of words or phrases used in an unusual or restricted way, including idioms and jargon.</t>
  </si>
  <si>
    <t>3.1.4</t>
  </si>
  <si>
    <t>Abbreviations</t>
  </si>
  <si>
    <t>A mechanism for identifying the expanded form or meaning of abbreviations is available.</t>
  </si>
  <si>
    <t>3.1.5</t>
  </si>
  <si>
    <t>Reading Level</t>
  </si>
  <si>
    <t>When text requires reading ability more advanced than the lower secondary education level after removal of proper names and titles, supplemental content, or a version that does not require reading ability more advanced than the lower secondary education level, is available.</t>
  </si>
  <si>
    <t>3.1.6</t>
  </si>
  <si>
    <t>Pronunciation</t>
  </si>
  <si>
    <t>A mechanism is available for identifying specific pronunciation of words where meaning of the words, in context, is ambiguous without knowing the pronunciation.</t>
  </si>
  <si>
    <t>3.2.5</t>
  </si>
  <si>
    <t>Change on Request</t>
  </si>
  <si>
    <t>Changes of context are initiated only by user request or a mechanism is available to turn off such changes.</t>
  </si>
  <si>
    <t>3.3.5</t>
  </si>
  <si>
    <t>Help</t>
  </si>
  <si>
    <t>Context-sensitive help is available.</t>
  </si>
  <si>
    <t>3.3.6</t>
  </si>
  <si>
    <t>Error Prevention (All)</t>
  </si>
  <si>
    <r>
      <t xml:space="preserve">For Web pages that require the user to submit information, at least one of the following is true:
</t>
    </r>
    <r>
      <rPr>
        <b/>
        <sz val="10"/>
        <rFont val="Arial"/>
      </rPr>
      <t>Reversible:</t>
    </r>
    <r>
      <rPr>
        <sz val="10"/>
        <rFont val="Arial"/>
      </rPr>
      <t xml:space="preserve"> Submissions are reversible.
</t>
    </r>
    <r>
      <rPr>
        <b/>
        <sz val="10"/>
        <rFont val="Arial"/>
      </rPr>
      <t>Checked:</t>
    </r>
    <r>
      <rPr>
        <sz val="10"/>
        <rFont val="Arial"/>
      </rPr>
      <t xml:space="preserve"> Data entered by the user is checked for input errors and the user is provided an opportunity to correct them.
</t>
    </r>
    <r>
      <rPr>
        <b/>
        <sz val="10"/>
        <rFont val="Arial"/>
      </rPr>
      <t>Confirmed:</t>
    </r>
    <r>
      <rPr>
        <sz val="10"/>
        <rFont val="Arial"/>
      </rPr>
      <t xml:space="preserve"> A mechanism is available for reviewing, confirming, and correcting information before finalizing the submission.</t>
    </r>
  </si>
  <si>
    <r>
      <rPr>
        <b/>
        <sz val="8"/>
        <rFont val="Arial"/>
      </rPr>
      <t xml:space="preserve">
</t>
    </r>
    <r>
      <rPr>
        <b/>
        <sz val="16"/>
        <rFont val="Arial"/>
      </rPr>
      <t>Colour Contrast Analysis for combinations
of background and foreground colours</t>
    </r>
  </si>
  <si>
    <t>Page Area</t>
  </si>
  <si>
    <t>Image</t>
  </si>
  <si>
    <t>Background
Colour</t>
  </si>
  <si>
    <t>Foreground Colour</t>
  </si>
  <si>
    <t>Large (18pt or 14pt bold)</t>
  </si>
  <si>
    <t>Valid</t>
  </si>
  <si>
    <t>R RGB</t>
  </si>
  <si>
    <t>Fail Only</t>
  </si>
  <si>
    <t>G RGB</t>
  </si>
  <si>
    <t>G</t>
  </si>
  <si>
    <t>B RGB</t>
  </si>
  <si>
    <t>B</t>
  </si>
  <si>
    <t>Luminance</t>
  </si>
  <si>
    <t>R</t>
  </si>
  <si>
    <t>Contrast Ratio</t>
  </si>
  <si>
    <t>All Results</t>
  </si>
  <si>
    <t>Image / Text / Flash</t>
  </si>
  <si>
    <t>Heading in header</t>
  </si>
  <si>
    <t>#000000</t>
  </si>
  <si>
    <t>#FFFFFF</t>
  </si>
  <si>
    <t>Yes</t>
  </si>
  <si>
    <t>Text</t>
  </si>
  <si>
    <t>Pass AA</t>
  </si>
  <si>
    <t>Button in header</t>
  </si>
  <si>
    <t>No</t>
  </si>
  <si>
    <t>Button in header (hover and focus)</t>
  </si>
  <si>
    <t>Main menu link (normal, hover and focus)</t>
  </si>
  <si>
    <t>#141414</t>
  </si>
  <si>
    <t>Main menu link in mobile dropdown menu (normal, hover and focus)</t>
  </si>
  <si>
    <t>#242424</t>
  </si>
  <si>
    <t>Heading in footer</t>
  </si>
  <si>
    <t>Footer link (normal, hover and focus)</t>
  </si>
  <si>
    <t>#CECECE</t>
  </si>
  <si>
    <t>Footer text</t>
  </si>
  <si>
    <t>Heading over hero image</t>
  </si>
  <si>
    <t>Text over hero image</t>
  </si>
  <si>
    <t>Headings</t>
  </si>
  <si>
    <t>#EDEDED</t>
  </si>
  <si>
    <t>Subheadings</t>
  </si>
  <si>
    <t>Body text</t>
  </si>
  <si>
    <t>#595959</t>
  </si>
  <si>
    <t>Headings and body text (hover)</t>
  </si>
  <si>
    <t>Link and text</t>
  </si>
  <si>
    <t>Button</t>
  </si>
  <si>
    <t>Button (hover and focus)</t>
  </si>
  <si>
    <t>Text and links in table</t>
  </si>
  <si>
    <t>Button and validation text</t>
  </si>
  <si>
    <t>Body text, links, Form labels</t>
  </si>
  <si>
    <t>Body text and Form labels</t>
  </si>
  <si>
    <t>Accordion links</t>
  </si>
  <si>
    <t>Accordion links (hover and focus)</t>
  </si>
  <si>
    <t>Accordion text</t>
  </si>
  <si>
    <t>Links</t>
  </si>
  <si>
    <t>Links (hover and focus)</t>
  </si>
  <si>
    <t>Pagination link (current)</t>
  </si>
  <si>
    <t>Pagination link (current) (hover and focus)</t>
  </si>
  <si>
    <t>Pagination link (other) (normal, hover and focus)</t>
  </si>
  <si>
    <t>User-entered data in textbox</t>
  </si>
  <si>
    <t>Placeholder text in textbox</t>
  </si>
  <si>
    <t>#757575</t>
  </si>
  <si>
    <t>Text below main menu</t>
  </si>
  <si>
    <t>Text in Google map</t>
  </si>
  <si>
    <t>#323232</t>
  </si>
  <si>
    <t>#5B5B5B</t>
  </si>
  <si>
    <t>#3A84DF</t>
  </si>
  <si>
    <t>Fail AA</t>
  </si>
  <si>
    <t>Text in Twitter feed</t>
  </si>
  <si>
    <t>#292F33</t>
  </si>
  <si>
    <t>Link text in Twitter feed</t>
  </si>
  <si>
    <t>Link text in Twitter feed (Hover and focus)</t>
  </si>
  <si>
    <t>#F5F8FA</t>
  </si>
  <si>
    <t>#3B94D9</t>
  </si>
  <si>
    <t>#2B7BB9</t>
  </si>
  <si>
    <t>Link text in Twitter feed (Hover)</t>
  </si>
  <si>
    <t>#F7F7F7</t>
  </si>
  <si>
    <t>Table header text</t>
  </si>
  <si>
    <t>Button text</t>
  </si>
  <si>
    <t>#7F7F7F</t>
  </si>
  <si>
    <t>Button text (Hover)</t>
  </si>
  <si>
    <t>Colour combinations shown in pink do not meet the contrast ratio (4.5:1 Minimum) recommended by W3C WCAG 2.0</t>
  </si>
  <si>
    <t>Note that a contrast ratio of 3:1 is acceptable for large text e.g. 14 point bold or 18 point normal weight.</t>
  </si>
  <si>
    <r>
      <rPr>
        <b/>
        <sz val="8"/>
        <rFont val="Arial"/>
      </rPr>
      <t xml:space="preserve">
</t>
    </r>
    <r>
      <rPr>
        <b/>
        <sz val="16"/>
        <rFont val="Arial"/>
      </rPr>
      <t>Colour Contrast Analysis for combinations
of background and foreground colours</t>
    </r>
  </si>
  <si>
    <t>What we are comparing</t>
  </si>
  <si>
    <t>Initial State (image)</t>
  </si>
  <si>
    <t>Recommendation (image)</t>
  </si>
  <si>
    <t>Recommendation (description)</t>
  </si>
  <si>
    <t>Colour</t>
  </si>
  <si>
    <t>Adjacent Colour</t>
  </si>
  <si>
    <t>Black button with white outline</t>
  </si>
  <si>
    <t>Button in header (focus)</t>
  </si>
  <si>
    <t>Blue outline with black on either side</t>
  </si>
  <si>
    <t>#0067F4</t>
  </si>
  <si>
    <t>Button in header (hover)</t>
  </si>
  <si>
    <t>White button against black background</t>
  </si>
  <si>
    <t>Link in main menu (focus)</t>
  </si>
  <si>
    <t>Blue outline against white background</t>
  </si>
  <si>
    <t>Link in main menu in mobile dropdown menu (focus)</t>
  </si>
  <si>
    <t>Blue icon against grey background</t>
  </si>
  <si>
    <t>Social media icons</t>
  </si>
  <si>
    <t>White icon against grey background</t>
  </si>
  <si>
    <t>Twitter icon (hover and focus)</t>
  </si>
  <si>
    <t>#1DA1F2</t>
  </si>
  <si>
    <t>Facebook icon (hover and focus)</t>
  </si>
  <si>
    <t>#1777F2</t>
  </si>
  <si>
    <t>YouTube icon (hover and focus)</t>
  </si>
  <si>
    <t>Red icon against grey background</t>
  </si>
  <si>
    <t>#FF3333</t>
  </si>
  <si>
    <t>Social media icons (focus)</t>
  </si>
  <si>
    <t>Blue outline against grey background</t>
  </si>
  <si>
    <t>Footer links (focus)</t>
  </si>
  <si>
    <t>Grey button with white outline</t>
  </si>
  <si>
    <t>Button (focus)</t>
  </si>
  <si>
    <t>Blue outline with grey on either side</t>
  </si>
  <si>
    <t>Button (hover)</t>
  </si>
  <si>
    <t>White button against grey background</t>
  </si>
  <si>
    <t>Blue outline against light grey background</t>
  </si>
  <si>
    <t>White button with black outline</t>
  </si>
  <si>
    <t>Blue outline with white on either side</t>
  </si>
  <si>
    <t>Black button against white background</t>
  </si>
  <si>
    <t>Links (focus)</t>
  </si>
  <si>
    <t>Grey icon against white background</t>
  </si>
  <si>
    <t>Twitter icons (hover and focus)</t>
  </si>
  <si>
    <t>Blue icon against white background</t>
  </si>
  <si>
    <t>Change the blue to #0E97EC.</t>
  </si>
  <si>
    <t>Facebook icons (hover and focus)</t>
  </si>
  <si>
    <t>Red icon against white background</t>
  </si>
  <si>
    <t>LinkedIn (hover and focus)</t>
  </si>
  <si>
    <t>#2C5D9B</t>
  </si>
  <si>
    <t>WhatsApp (hover and focus)</t>
  </si>
  <si>
    <t>Green icon against white background</t>
  </si>
  <si>
    <t>Change the green to #136A33.</t>
  </si>
  <si>
    <t>#25D366</t>
  </si>
  <si>
    <t>Email (hover and focus)</t>
  </si>
  <si>
    <t>Black icon against white background</t>
  </si>
  <si>
    <t>Verified account</t>
  </si>
  <si>
    <t>Verified account (Hover)</t>
  </si>
  <si>
    <t>Change the blue to #0B72B1</t>
  </si>
  <si>
    <t>Grey button with black outline</t>
  </si>
  <si>
    <t>Black button against grey background</t>
  </si>
  <si>
    <t>Accordion separator lines</t>
  </si>
  <si>
    <t>Grey lines against light grey background</t>
  </si>
  <si>
    <t>#6B6B6B</t>
  </si>
  <si>
    <t>Textbox</t>
  </si>
  <si>
    <t>Grey outline against white background</t>
  </si>
  <si>
    <t>Textbox (focus)</t>
  </si>
  <si>
    <t>Search button</t>
  </si>
  <si>
    <t>Search button (hover)</t>
  </si>
  <si>
    <t>White icon against black background</t>
  </si>
  <si>
    <t>Search button (focus)</t>
  </si>
  <si>
    <t>Black icon against grey background</t>
  </si>
  <si>
    <t>#DDDDDD</t>
  </si>
  <si>
    <t>Black icon against black background</t>
  </si>
  <si>
    <t>Check box</t>
  </si>
  <si>
    <t>Black check against white background</t>
  </si>
  <si>
    <t>Check box (Focus)</t>
  </si>
  <si>
    <t>Blue outline against black background</t>
  </si>
  <si>
    <t>Add an outline offset of say 6px so that the outline appears within the white box. E.g.
Outline: 2px solid #000000
outline-offset:-4px</t>
  </si>
  <si>
    <t>Black button with grey outline</t>
  </si>
  <si>
    <t>Grey button against black background</t>
  </si>
  <si>
    <t>Colour combinations shown in pink do not meet the contrast ratio (3:1 Minimum) recommended by W3C WCAG 2.1</t>
  </si>
  <si>
    <t>Level</t>
  </si>
  <si>
    <t>Variable Name</t>
  </si>
  <si>
    <t>(Level AA)</t>
  </si>
  <si>
    <t>Option value 1</t>
  </si>
  <si>
    <t>(Level AAA)</t>
  </si>
  <si>
    <t>Option value 2</t>
  </si>
  <si>
    <t>Selected value</t>
  </si>
  <si>
    <t>Colour contrast ratio (small text)</t>
  </si>
  <si>
    <t>Colour contrast ratio (large text)</t>
  </si>
  <si>
    <t>Page</t>
  </si>
  <si>
    <t xml:space="preserve">WCAG 2.0 Level A Criteria
Failed / Total
</t>
  </si>
  <si>
    <t xml:space="preserve">WCAG 2.0 Level AA Criteria
Failed / Total
</t>
  </si>
  <si>
    <t xml:space="preserve">Total WCAG 2.0 Criteria
Failed / Total
</t>
  </si>
  <si>
    <t>Instructions for copying this data table into the Management Summary Report</t>
  </si>
  <si>
    <t>Locate the Statistics data table in the Management Summary Report.</t>
  </si>
  <si>
    <t>Delete the contents of the data table.</t>
  </si>
  <si>
    <t>Add or delete rows and columns in the data table such that they match the number of rows and columns in the data in this worksheet, including the heading row.</t>
  </si>
  <si>
    <t>Select all the cells in the data table in this worksheet.</t>
  </si>
  <si>
    <t>Copy the cells (Ctrl+C is the easiest way to do this).</t>
  </si>
  <si>
    <t>Select all the cells in the data table in the Management Summary Report.</t>
  </si>
  <si>
    <t>Paste the cells into the Management Summary Report (Ctrl+V is the easiest way to do this).</t>
  </si>
  <si>
    <t>While the cells are still selected, set the Paragraph Spacing to 3pt Before and 3pt After.</t>
  </si>
  <si>
    <t>Make the column headings bold.</t>
  </si>
  <si>
    <t>Select all the data cells but not the row and column headings.</t>
  </si>
  <si>
    <t>Right-click anywhere in the selected area. A dropdown menu will appear. Select Cell Alignment &gt; Align Centre (the option in the middle).</t>
  </si>
  <si>
    <t>This sheet needs to be updated for WCAG 2.1 AAA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</si>
</sst>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0.0"/>
  </numFmts>
  <fonts count="37" x14ac:knownFonts="1">
    <font>
      <sz val="10"/>
      <color rgb="FF000000"/>
      <name val="Arial"/>
    </font>
    <font>
      <sz val="10"/>
      <color theme="1"/>
      <name val="Arial"/>
    </font>
    <font>
      <sz val="10"/>
      <name val="Arial"/>
    </font>
    <font>
      <b/>
      <sz val="16"/>
      <color theme="1"/>
      <name val="Arial"/>
    </font>
    <font>
      <sz val="18"/>
      <color theme="1"/>
      <name val="Arial"/>
    </font>
    <font>
      <b/>
      <sz val="12"/>
      <color theme="1"/>
      <name val="Arial"/>
    </font>
    <font>
      <b/>
      <sz val="11"/>
      <color theme="1"/>
      <name val="Arial"/>
    </font>
    <font>
      <sz val="12"/>
      <color theme="1"/>
      <name val="Arial"/>
    </font>
    <font>
      <sz val="11"/>
      <color theme="1"/>
      <name val="Arial"/>
    </font>
    <font>
      <b/>
      <u/>
      <sz val="11"/>
      <color rgb="FF0000FF"/>
      <name val="Arial"/>
    </font>
    <font>
      <sz val="16"/>
      <color rgb="FF000000"/>
      <name val="Arial"/>
    </font>
    <font>
      <b/>
      <sz val="10"/>
      <color theme="1"/>
      <name val="Arial"/>
    </font>
    <font>
      <b/>
      <u/>
      <sz val="11"/>
      <color rgb="FF0000FF"/>
      <name val="Arial"/>
    </font>
    <font>
      <b/>
      <sz val="10"/>
      <color rgb="FF008000"/>
      <name val="Arial"/>
    </font>
    <font>
      <b/>
      <sz val="10"/>
      <color rgb="FF993300"/>
      <name val="Arial"/>
    </font>
    <font>
      <b/>
      <sz val="10"/>
      <color rgb="FF0000FF"/>
      <name val="Arial"/>
    </font>
    <font>
      <b/>
      <sz val="10"/>
      <color rgb="FF000000"/>
      <name val="Arial"/>
    </font>
    <font>
      <b/>
      <sz val="14"/>
      <color rgb="FF000000"/>
      <name val="Arial"/>
    </font>
    <font>
      <u/>
      <sz val="10"/>
      <color rgb="FF0000FF"/>
      <name val="Arial"/>
    </font>
    <font>
      <u/>
      <sz val="10"/>
      <color rgb="FF0000FF"/>
      <name val="Arial"/>
    </font>
    <font>
      <b/>
      <sz val="14"/>
      <color rgb="FF0066CC"/>
      <name val="Arial"/>
    </font>
    <font>
      <u/>
      <sz val="10"/>
      <color rgb="FF0000FF"/>
      <name val="Arial"/>
    </font>
    <font>
      <u/>
      <sz val="10"/>
      <color rgb="FF0000FF"/>
      <name val="Arial"/>
    </font>
    <font>
      <u/>
      <sz val="10"/>
      <color rgb="FF0000FF"/>
      <name val="Arial"/>
    </font>
    <font>
      <u/>
      <sz val="10"/>
      <color rgb="FF0000FF"/>
      <name val="Arial"/>
    </font>
    <font>
      <b/>
      <u/>
      <sz val="11"/>
      <color rgb="FF0000FF"/>
      <name val="Arial"/>
    </font>
    <font>
      <b/>
      <u/>
      <sz val="11"/>
      <color rgb="FF0000FF"/>
      <name val="Arial"/>
    </font>
    <font>
      <sz val="16"/>
      <color theme="1"/>
      <name val="Arial"/>
    </font>
    <font>
      <b/>
      <u/>
      <sz val="10"/>
      <color rgb="FF003366"/>
      <name val="Arial"/>
    </font>
    <font>
      <b/>
      <u/>
      <sz val="10"/>
      <color theme="1"/>
      <name val="Arial"/>
    </font>
    <font>
      <sz val="14"/>
      <color theme="1"/>
      <name val="Arial"/>
    </font>
    <font>
      <sz val="26"/>
      <color theme="1"/>
      <name val="Arial"/>
    </font>
    <font>
      <b/>
      <sz val="8"/>
      <name val="Arial"/>
    </font>
    <font>
      <b/>
      <sz val="16"/>
      <name val="Arial"/>
    </font>
    <font>
      <b/>
      <sz val="12"/>
      <name val="Arial"/>
    </font>
    <font>
      <sz val="12"/>
      <name val="Arial"/>
    </font>
    <font>
      <b/>
      <sz val="10"/>
      <name val="Arial"/>
    </font>
  </fonts>
  <fills count="14">
    <fill>
      <patternFill patternType="none"/>
    </fill>
    <fill>
      <patternFill patternType="gray125"/>
    </fill>
    <fill>
      <patternFill patternType="solid">
        <fgColor theme="0"/>
        <bgColor theme="0"/>
      </patternFill>
    </fill>
    <fill>
      <patternFill patternType="solid">
        <fgColor rgb="FFFF8080"/>
        <bgColor rgb="FFFF8080"/>
      </patternFill>
    </fill>
    <fill>
      <patternFill patternType="solid">
        <fgColor rgb="FFA1CF91"/>
        <bgColor rgb="FFA1CF91"/>
      </patternFill>
    </fill>
    <fill>
      <patternFill patternType="solid">
        <fgColor rgb="FFFFFFFF"/>
        <bgColor rgb="FFFFFFFF"/>
      </patternFill>
    </fill>
    <fill>
      <patternFill patternType="solid">
        <fgColor rgb="FFFFFFCC"/>
        <bgColor rgb="FFFFFFCC"/>
      </patternFill>
    </fill>
    <fill>
      <patternFill patternType="solid">
        <fgColor rgb="FFCCFFCC"/>
        <bgColor rgb="FFCCFFCC"/>
      </patternFill>
    </fill>
    <fill>
      <patternFill patternType="solid">
        <fgColor rgb="FFFF99CC"/>
        <bgColor rgb="FFFF99CC"/>
      </patternFill>
    </fill>
    <fill>
      <patternFill patternType="solid">
        <fgColor rgb="FFC0C0C0"/>
        <bgColor rgb="FFC0C0C0"/>
      </patternFill>
    </fill>
    <fill>
      <patternFill patternType="solid">
        <fgColor rgb="FFFFCC99"/>
        <bgColor rgb="FFFFCC99"/>
      </patternFill>
    </fill>
    <fill>
      <patternFill patternType="solid">
        <fgColor rgb="FFFFC000"/>
        <bgColor rgb="FFFFC000"/>
      </patternFill>
    </fill>
    <fill>
      <patternFill patternType="solid">
        <fgColor rgb="FFB6DDE8"/>
        <bgColor rgb="FFB6DDE8"/>
      </patternFill>
    </fill>
    <fill>
      <patternFill patternType="solid">
        <fgColor rgb="FFFF0000"/>
        <bgColor rgb="FFFF0000"/>
      </patternFill>
    </fill>
  </fills>
  <borders count="36">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s>
  <cellStyleXfs count="1">
    <xf numFmtId="0" fontId="0" fillId="0" borderId="0"/>
  </cellStyleXfs>
  <cellXfs count="163">
    <xf numFmtId="0" fontId="0" fillId="0" borderId="0" xfId="0" applyFont="1" applyAlignment="1"/>
    <xf numFmtId="0" fontId="1" fillId="2" borderId="4" xfId="0" applyFont="1" applyFill="1" applyBorder="1"/>
    <xf numFmtId="0" fontId="5" fillId="4" borderId="7" xfId="0" applyFont="1" applyFill="1" applyBorder="1"/>
    <xf numFmtId="0" fontId="1" fillId="4" borderId="7" xfId="0" applyFont="1" applyFill="1" applyBorder="1"/>
    <xf numFmtId="0" fontId="6" fillId="2" borderId="4" xfId="0" applyFont="1" applyFill="1" applyBorder="1" applyAlignment="1">
      <alignment horizontal="left"/>
    </xf>
    <xf numFmtId="0" fontId="5" fillId="4" borderId="14" xfId="0" applyFont="1" applyFill="1" applyBorder="1"/>
    <xf numFmtId="0" fontId="1" fillId="4" borderId="15" xfId="0" applyFont="1" applyFill="1" applyBorder="1"/>
    <xf numFmtId="0" fontId="8" fillId="4" borderId="14" xfId="0" applyFont="1" applyFill="1" applyBorder="1"/>
    <xf numFmtId="0" fontId="8" fillId="4" borderId="15" xfId="0" applyFont="1" applyFill="1" applyBorder="1"/>
    <xf numFmtId="0" fontId="8" fillId="4" borderId="7" xfId="0" applyFont="1" applyFill="1" applyBorder="1"/>
    <xf numFmtId="0" fontId="8" fillId="2" borderId="4" xfId="0" applyFont="1" applyFill="1" applyBorder="1" applyAlignment="1">
      <alignment horizontal="center"/>
    </xf>
    <xf numFmtId="0" fontId="1" fillId="0" borderId="16" xfId="0" applyFont="1" applyBorder="1"/>
    <xf numFmtId="0" fontId="1" fillId="0" borderId="0" xfId="0" applyFont="1"/>
    <xf numFmtId="0" fontId="1" fillId="0" borderId="17" xfId="0" applyFont="1" applyBorder="1"/>
    <xf numFmtId="0" fontId="1" fillId="0" borderId="0" xfId="0" applyFont="1" applyAlignment="1">
      <alignment horizontal="center" wrapText="1"/>
    </xf>
    <xf numFmtId="0" fontId="11" fillId="6" borderId="7" xfId="0" applyFont="1" applyFill="1" applyBorder="1"/>
    <xf numFmtId="0" fontId="11" fillId="6" borderId="7" xfId="0" applyFont="1" applyFill="1" applyBorder="1" applyAlignment="1">
      <alignment horizontal="center"/>
    </xf>
    <xf numFmtId="0" fontId="11" fillId="2" borderId="4" xfId="0" applyFont="1" applyFill="1" applyBorder="1"/>
    <xf numFmtId="0" fontId="1" fillId="0" borderId="7" xfId="0" applyFont="1" applyBorder="1"/>
    <xf numFmtId="0" fontId="12" fillId="0" borderId="7" xfId="0" applyFont="1" applyBorder="1"/>
    <xf numFmtId="0" fontId="13" fillId="0" borderId="7" xfId="0" applyFont="1" applyBorder="1" applyAlignment="1">
      <alignment horizontal="center"/>
    </xf>
    <xf numFmtId="0" fontId="14" fillId="0" borderId="7" xfId="0" applyFont="1" applyBorder="1" applyAlignment="1">
      <alignment horizontal="center"/>
    </xf>
    <xf numFmtId="0" fontId="15" fillId="0" borderId="7" xfId="0" applyFont="1" applyBorder="1" applyAlignment="1">
      <alignment horizontal="center"/>
    </xf>
    <xf numFmtId="0" fontId="11" fillId="0" borderId="7" xfId="0" applyFont="1" applyBorder="1" applyAlignment="1">
      <alignment horizontal="center"/>
    </xf>
    <xf numFmtId="0" fontId="1" fillId="0" borderId="16" xfId="0" applyFont="1" applyBorder="1" applyAlignment="1">
      <alignment horizontal="center" vertical="center"/>
    </xf>
    <xf numFmtId="0" fontId="1" fillId="0" borderId="0" xfId="0" applyFont="1" applyAlignment="1">
      <alignment horizontal="center" vertical="center"/>
    </xf>
    <xf numFmtId="0" fontId="1" fillId="0" borderId="17" xfId="0" applyFont="1" applyBorder="1" applyAlignment="1">
      <alignment horizontal="center" vertical="center"/>
    </xf>
    <xf numFmtId="0" fontId="1" fillId="2" borderId="4" xfId="0" applyFont="1" applyFill="1" applyBorder="1" applyAlignment="1">
      <alignment horizontal="center" vertical="center"/>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11" fillId="0" borderId="0" xfId="0" applyFont="1" applyAlignment="1">
      <alignment horizontal="center"/>
    </xf>
    <xf numFmtId="0" fontId="1" fillId="0" borderId="16" xfId="0" applyFont="1" applyBorder="1" applyAlignment="1">
      <alignment horizontal="left" vertical="center"/>
    </xf>
    <xf numFmtId="0" fontId="11" fillId="0" borderId="0" xfId="0" applyFont="1"/>
    <xf numFmtId="0" fontId="1" fillId="7" borderId="7" xfId="0" applyFont="1" applyFill="1" applyBorder="1" applyAlignment="1">
      <alignment horizontal="center"/>
    </xf>
    <xf numFmtId="0" fontId="1" fillId="8" borderId="7" xfId="0" applyFont="1" applyFill="1" applyBorder="1" applyAlignment="1">
      <alignment horizontal="center"/>
    </xf>
    <xf numFmtId="0" fontId="1" fillId="9" borderId="7" xfId="0" applyFont="1" applyFill="1" applyBorder="1" applyAlignment="1">
      <alignment horizontal="center"/>
    </xf>
    <xf numFmtId="165" fontId="1" fillId="7" borderId="7" xfId="0" applyNumberFormat="1" applyFont="1" applyFill="1" applyBorder="1" applyAlignment="1">
      <alignment horizontal="center"/>
    </xf>
    <xf numFmtId="165" fontId="1" fillId="8" borderId="7" xfId="0" applyNumberFormat="1" applyFont="1" applyFill="1" applyBorder="1" applyAlignment="1">
      <alignment horizontal="center"/>
    </xf>
    <xf numFmtId="165" fontId="1" fillId="9" borderId="7" xfId="0" applyNumberFormat="1" applyFont="1" applyFill="1" applyBorder="1" applyAlignment="1">
      <alignment horizontal="center"/>
    </xf>
    <xf numFmtId="0" fontId="1" fillId="2" borderId="21" xfId="0" applyFont="1" applyFill="1" applyBorder="1"/>
    <xf numFmtId="0" fontId="1" fillId="2" borderId="22" xfId="0" applyFont="1" applyFill="1" applyBorder="1"/>
    <xf numFmtId="0" fontId="1" fillId="2" borderId="4" xfId="0" applyFont="1" applyFill="1" applyBorder="1" applyAlignment="1">
      <alignment horizontal="center" wrapText="1"/>
    </xf>
    <xf numFmtId="164" fontId="1" fillId="2" borderId="28" xfId="0" applyNumberFormat="1" applyFont="1" applyFill="1" applyBorder="1" applyAlignment="1">
      <alignment horizontal="center" vertical="top"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18" fillId="0" borderId="7" xfId="0" applyFont="1" applyBorder="1" applyAlignment="1">
      <alignment horizontal="center" vertical="center" wrapText="1"/>
    </xf>
    <xf numFmtId="0" fontId="19" fillId="0" borderId="10" xfId="0" applyFont="1" applyBorder="1" applyAlignment="1">
      <alignment horizontal="center" vertical="center" wrapText="1"/>
    </xf>
    <xf numFmtId="49" fontId="20" fillId="2" borderId="4" xfId="0" applyNumberFormat="1" applyFont="1" applyFill="1" applyBorder="1" applyAlignment="1">
      <alignment horizontal="right" vertical="top"/>
    </xf>
    <xf numFmtId="0" fontId="20" fillId="2" borderId="4" xfId="0" applyFont="1" applyFill="1" applyBorder="1" applyAlignment="1">
      <alignment horizontal="left" vertical="top"/>
    </xf>
    <xf numFmtId="0" fontId="1" fillId="0" borderId="0" xfId="0" applyFont="1" applyAlignment="1">
      <alignment horizontal="left" vertical="top" wrapText="1"/>
    </xf>
    <xf numFmtId="0" fontId="1" fillId="0" borderId="8" xfId="0" applyFont="1" applyBorder="1" applyAlignment="1">
      <alignment horizontal="center" vertical="center" wrapText="1"/>
    </xf>
    <xf numFmtId="49" fontId="11" fillId="9" borderId="7" xfId="0" applyNumberFormat="1" applyFont="1" applyFill="1" applyBorder="1" applyAlignment="1">
      <alignment horizontal="right" vertical="top"/>
    </xf>
    <xf numFmtId="49" fontId="11" fillId="9" borderId="7" xfId="0" applyNumberFormat="1" applyFont="1" applyFill="1" applyBorder="1" applyAlignment="1">
      <alignment horizontal="center" vertical="top"/>
    </xf>
    <xf numFmtId="0" fontId="16" fillId="9" borderId="7" xfId="0" applyFont="1" applyFill="1" applyBorder="1" applyAlignment="1">
      <alignment horizontal="left" wrapText="1"/>
    </xf>
    <xf numFmtId="0" fontId="16" fillId="9" borderId="31" xfId="0" applyFont="1" applyFill="1" applyBorder="1" applyAlignment="1">
      <alignment horizontal="center" vertical="center" wrapText="1"/>
    </xf>
    <xf numFmtId="0" fontId="21" fillId="5" borderId="31" xfId="0" applyFont="1" applyFill="1" applyBorder="1" applyAlignment="1">
      <alignment horizontal="right" vertical="top" wrapText="1"/>
    </xf>
    <xf numFmtId="0" fontId="0" fillId="5" borderId="31" xfId="0" applyFont="1" applyFill="1" applyBorder="1" applyAlignment="1">
      <alignment horizontal="center" vertical="top" wrapText="1"/>
    </xf>
    <xf numFmtId="0" fontId="1" fillId="5" borderId="31" xfId="0" applyFont="1" applyFill="1" applyBorder="1" applyAlignment="1">
      <alignment vertical="top" wrapText="1"/>
    </xf>
    <xf numFmtId="0" fontId="1" fillId="5" borderId="31" xfId="0" applyFont="1" applyFill="1" applyBorder="1" applyAlignment="1">
      <alignment horizontal="center" vertical="center" wrapText="1"/>
    </xf>
    <xf numFmtId="0" fontId="22" fillId="5" borderId="32" xfId="0" applyFont="1" applyFill="1" applyBorder="1" applyAlignment="1">
      <alignment horizontal="right" vertical="top" wrapText="1"/>
    </xf>
    <xf numFmtId="0" fontId="0" fillId="5" borderId="32" xfId="0" applyFont="1" applyFill="1" applyBorder="1" applyAlignment="1">
      <alignment horizontal="center" vertical="top" wrapText="1"/>
    </xf>
    <xf numFmtId="0" fontId="11" fillId="5" borderId="32" xfId="0" applyFont="1" applyFill="1" applyBorder="1" applyAlignment="1">
      <alignment vertical="top" wrapText="1"/>
    </xf>
    <xf numFmtId="0" fontId="0" fillId="5" borderId="32" xfId="0" applyFont="1" applyFill="1" applyBorder="1" applyAlignment="1">
      <alignment horizontal="center" vertical="center" wrapText="1"/>
    </xf>
    <xf numFmtId="0" fontId="0" fillId="5" borderId="31" xfId="0" applyFont="1" applyFill="1" applyBorder="1" applyAlignment="1">
      <alignment vertical="top" wrapText="1"/>
    </xf>
    <xf numFmtId="0" fontId="1" fillId="5" borderId="31" xfId="0" applyFont="1" applyFill="1" applyBorder="1" applyAlignment="1">
      <alignment horizontal="left" vertical="top" wrapText="1"/>
    </xf>
    <xf numFmtId="0" fontId="0" fillId="5" borderId="31" xfId="0" applyFont="1" applyFill="1" applyBorder="1" applyAlignment="1">
      <alignment horizontal="left" vertical="top" wrapText="1"/>
    </xf>
    <xf numFmtId="0" fontId="11" fillId="9" borderId="7" xfId="0" applyFont="1" applyFill="1" applyBorder="1" applyAlignment="1">
      <alignment horizontal="left" vertical="top" wrapText="1"/>
    </xf>
    <xf numFmtId="0" fontId="16" fillId="9" borderId="7" xfId="0" applyFont="1" applyFill="1" applyBorder="1" applyAlignment="1">
      <alignment horizontal="center" vertical="center" wrapText="1"/>
    </xf>
    <xf numFmtId="0" fontId="23" fillId="5" borderId="33" xfId="0" applyFont="1" applyFill="1" applyBorder="1" applyAlignment="1">
      <alignment horizontal="right" vertical="top" wrapText="1"/>
    </xf>
    <xf numFmtId="0" fontId="0" fillId="5" borderId="33" xfId="0" applyFont="1" applyFill="1" applyBorder="1" applyAlignment="1">
      <alignment horizontal="center" vertical="top" wrapText="1"/>
    </xf>
    <xf numFmtId="0" fontId="11" fillId="5" borderId="33" xfId="0" applyFont="1" applyFill="1" applyBorder="1" applyAlignment="1">
      <alignment vertical="top" wrapText="1"/>
    </xf>
    <xf numFmtId="0" fontId="24" fillId="0" borderId="29" xfId="0" applyFont="1" applyBorder="1" applyAlignment="1">
      <alignment horizontal="right" vertical="top"/>
    </xf>
    <xf numFmtId="0" fontId="1" fillId="0" borderId="29" xfId="0" applyFont="1" applyBorder="1" applyAlignment="1">
      <alignment horizontal="center" vertical="top"/>
    </xf>
    <xf numFmtId="0" fontId="1" fillId="0" borderId="29" xfId="0" applyFont="1" applyBorder="1" applyAlignment="1">
      <alignment horizontal="center" vertical="top" wrapText="1"/>
    </xf>
    <xf numFmtId="0" fontId="1" fillId="0" borderId="29" xfId="0" applyFont="1" applyBorder="1" applyAlignment="1">
      <alignment vertical="top" wrapText="1"/>
    </xf>
    <xf numFmtId="0" fontId="0" fillId="5" borderId="34" xfId="0" applyFont="1" applyFill="1" applyBorder="1" applyAlignment="1">
      <alignment horizontal="center" vertical="center" wrapText="1"/>
    </xf>
    <xf numFmtId="49" fontId="1" fillId="0" borderId="0" xfId="0" applyNumberFormat="1" applyFont="1" applyAlignment="1">
      <alignment horizontal="right" vertical="top"/>
    </xf>
    <xf numFmtId="49" fontId="20" fillId="0" borderId="0" xfId="0" applyNumberFormat="1" applyFont="1" applyAlignment="1">
      <alignment horizontal="right" vertical="top"/>
    </xf>
    <xf numFmtId="0" fontId="20" fillId="0" borderId="0" xfId="0" applyFont="1" applyAlignment="1">
      <alignment horizontal="left" vertical="top"/>
    </xf>
    <xf numFmtId="49" fontId="1" fillId="0" borderId="29" xfId="0" applyNumberFormat="1" applyFont="1" applyBorder="1" applyAlignment="1">
      <alignment horizontal="center" vertical="top"/>
    </xf>
    <xf numFmtId="49" fontId="1" fillId="0" borderId="29" xfId="0" applyNumberFormat="1" applyFont="1" applyBorder="1" applyAlignment="1">
      <alignment horizontal="center" vertical="top" wrapText="1"/>
    </xf>
    <xf numFmtId="0" fontId="0" fillId="0" borderId="29" xfId="0" applyFont="1" applyBorder="1" applyAlignment="1">
      <alignment horizontal="left" wrapText="1"/>
    </xf>
    <xf numFmtId="49" fontId="25" fillId="5" borderId="32" xfId="0" applyNumberFormat="1" applyFont="1" applyFill="1" applyBorder="1" applyAlignment="1">
      <alignment horizontal="right" vertical="top" wrapText="1"/>
    </xf>
    <xf numFmtId="49" fontId="11" fillId="9" borderId="31" xfId="0" applyNumberFormat="1" applyFont="1" applyFill="1" applyBorder="1" applyAlignment="1">
      <alignment horizontal="right" vertical="top"/>
    </xf>
    <xf numFmtId="49" fontId="11" fillId="9" borderId="31" xfId="0" applyNumberFormat="1" applyFont="1" applyFill="1" applyBorder="1" applyAlignment="1">
      <alignment horizontal="center" vertical="top"/>
    </xf>
    <xf numFmtId="0" fontId="11" fillId="9" borderId="31" xfId="0" applyFont="1" applyFill="1" applyBorder="1" applyAlignment="1">
      <alignment horizontal="left" vertical="top" wrapText="1"/>
    </xf>
    <xf numFmtId="49" fontId="26" fillId="0" borderId="0" xfId="0" applyNumberFormat="1" applyFont="1" applyAlignment="1">
      <alignment horizontal="right" vertical="top" wrapText="1"/>
    </xf>
    <xf numFmtId="0" fontId="0" fillId="0" borderId="0" xfId="0" applyFont="1" applyAlignment="1">
      <alignment horizontal="center" vertical="center" wrapText="1"/>
    </xf>
    <xf numFmtId="0" fontId="1" fillId="0" borderId="0" xfId="0" applyFont="1" applyAlignment="1">
      <alignment horizontal="center" vertical="center" wrapText="1"/>
    </xf>
    <xf numFmtId="0" fontId="1" fillId="5" borderId="31" xfId="0" applyFont="1" applyFill="1" applyBorder="1" applyAlignment="1">
      <alignment horizontal="center" vertical="top" wrapText="1"/>
    </xf>
    <xf numFmtId="0" fontId="27" fillId="5" borderId="4" xfId="0" applyFont="1" applyFill="1" applyBorder="1" applyAlignment="1">
      <alignment vertical="center" wrapText="1"/>
    </xf>
    <xf numFmtId="0" fontId="27" fillId="5" borderId="22" xfId="0" applyFont="1" applyFill="1" applyBorder="1" applyAlignment="1">
      <alignment vertical="center" wrapText="1"/>
    </xf>
    <xf numFmtId="0" fontId="27" fillId="5" borderId="28" xfId="0" applyFont="1" applyFill="1" applyBorder="1" applyAlignment="1">
      <alignment vertical="center" wrapText="1"/>
    </xf>
    <xf numFmtId="0" fontId="27" fillId="5" borderId="34" xfId="0" applyFont="1" applyFill="1" applyBorder="1" applyAlignment="1">
      <alignment vertical="center" wrapText="1"/>
    </xf>
    <xf numFmtId="0" fontId="11" fillId="9" borderId="31" xfId="0" applyFont="1" applyFill="1" applyBorder="1" applyAlignment="1">
      <alignment horizontal="left" vertical="center" wrapText="1"/>
    </xf>
    <xf numFmtId="0" fontId="11" fillId="9" borderId="31"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11" fillId="12" borderId="31" xfId="0" applyFont="1" applyFill="1" applyBorder="1" applyAlignment="1">
      <alignment horizontal="center" vertical="center" wrapText="1"/>
    </xf>
    <xf numFmtId="0" fontId="28" fillId="9" borderId="31" xfId="0" applyFont="1" applyFill="1" applyBorder="1" applyAlignment="1">
      <alignment horizontal="center" vertical="center" wrapText="1"/>
    </xf>
    <xf numFmtId="0" fontId="11" fillId="9" borderId="7" xfId="0" applyFont="1" applyFill="1" applyBorder="1" applyAlignment="1">
      <alignment horizontal="center"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8" borderId="14" xfId="0" applyFont="1" applyFill="1" applyBorder="1" applyAlignment="1">
      <alignment vertical="center"/>
    </xf>
    <xf numFmtId="0" fontId="1" fillId="8" borderId="35" xfId="0" applyFont="1" applyFill="1" applyBorder="1" applyAlignment="1">
      <alignment vertical="center"/>
    </xf>
    <xf numFmtId="0" fontId="1" fillId="8" borderId="35" xfId="0" applyFont="1" applyFill="1" applyBorder="1" applyAlignment="1">
      <alignment horizontal="center" vertical="center"/>
    </xf>
    <xf numFmtId="0" fontId="1" fillId="8" borderId="15" xfId="0" applyFont="1" applyFill="1" applyBorder="1" applyAlignment="1">
      <alignment horizontal="center" vertical="center"/>
    </xf>
    <xf numFmtId="0" fontId="1" fillId="0" borderId="0" xfId="0" applyFont="1" applyAlignment="1">
      <alignment vertical="center"/>
    </xf>
    <xf numFmtId="0" fontId="1" fillId="10" borderId="35" xfId="0" applyFont="1" applyFill="1" applyBorder="1" applyAlignment="1">
      <alignment vertical="center"/>
    </xf>
    <xf numFmtId="0" fontId="1" fillId="10" borderId="35" xfId="0" applyFont="1" applyFill="1" applyBorder="1"/>
    <xf numFmtId="0" fontId="1" fillId="10" borderId="35" xfId="0" applyFont="1" applyFill="1" applyBorder="1" applyAlignment="1">
      <alignment vertical="center" wrapText="1"/>
    </xf>
    <xf numFmtId="0" fontId="1" fillId="0" borderId="0" xfId="0" applyFont="1" applyAlignment="1">
      <alignment wrapText="1"/>
    </xf>
    <xf numFmtId="0" fontId="3" fillId="2" borderId="4" xfId="0" applyFont="1" applyFill="1" applyBorder="1" applyAlignment="1">
      <alignment horizontal="left" vertical="top" wrapText="1"/>
    </xf>
    <xf numFmtId="0" fontId="27" fillId="2" borderId="4" xfId="0" applyFont="1" applyFill="1" applyBorder="1" applyAlignment="1">
      <alignment vertical="center" wrapText="1"/>
    </xf>
    <xf numFmtId="0" fontId="3" fillId="2" borderId="28" xfId="0" applyFont="1" applyFill="1" applyBorder="1" applyAlignment="1">
      <alignment horizontal="left" vertical="top" wrapText="1"/>
    </xf>
    <xf numFmtId="0" fontId="27" fillId="2" borderId="28" xfId="0" applyFont="1" applyFill="1" applyBorder="1" applyAlignment="1">
      <alignment vertical="center" wrapText="1"/>
    </xf>
    <xf numFmtId="0" fontId="29" fillId="9" borderId="31" xfId="0" applyFont="1" applyFill="1" applyBorder="1" applyAlignment="1">
      <alignment horizontal="center" vertical="center" wrapText="1"/>
    </xf>
    <xf numFmtId="0" fontId="8" fillId="0" borderId="0" xfId="0" applyFont="1"/>
    <xf numFmtId="0" fontId="8" fillId="0" borderId="0" xfId="0" applyFont="1" applyAlignment="1">
      <alignment horizontal="center" wrapText="1"/>
    </xf>
    <xf numFmtId="0" fontId="1" fillId="0" borderId="0" xfId="0" applyFont="1" applyAlignment="1">
      <alignment vertical="top"/>
    </xf>
    <xf numFmtId="0" fontId="30" fillId="0" borderId="0" xfId="0" applyFont="1" applyAlignment="1">
      <alignment horizontal="left" wrapText="1"/>
    </xf>
    <xf numFmtId="0" fontId="8" fillId="0" borderId="0" xfId="0" applyFont="1" applyAlignment="1">
      <alignment horizontal="center"/>
    </xf>
    <xf numFmtId="0" fontId="1" fillId="0" borderId="0" xfId="0" applyFont="1" applyAlignment="1">
      <alignment horizontal="center"/>
    </xf>
    <xf numFmtId="0" fontId="31" fillId="13" borderId="4" xfId="0" applyFont="1" applyFill="1" applyBorder="1" applyAlignment="1">
      <alignment horizontal="left" vertical="top" wrapText="1"/>
    </xf>
    <xf numFmtId="0" fontId="1" fillId="2" borderId="1" xfId="0" applyFont="1" applyFill="1" applyBorder="1" applyAlignment="1">
      <alignment horizontal="left"/>
    </xf>
    <xf numFmtId="0" fontId="2" fillId="0" borderId="2" xfId="0" applyFont="1" applyBorder="1"/>
    <xf numFmtId="0" fontId="2" fillId="0" borderId="3" xfId="0" applyFont="1" applyBorder="1"/>
    <xf numFmtId="0" fontId="6" fillId="5" borderId="8" xfId="0" applyFont="1" applyFill="1" applyBorder="1" applyAlignment="1">
      <alignment horizontal="left"/>
    </xf>
    <xf numFmtId="0" fontId="2" fillId="0" borderId="9" xfId="0" applyFont="1" applyBorder="1"/>
    <xf numFmtId="0" fontId="2" fillId="0" borderId="10" xfId="0" applyFont="1" applyBorder="1"/>
    <xf numFmtId="164" fontId="6" fillId="0" borderId="8" xfId="0" applyNumberFormat="1" applyFont="1" applyBorder="1" applyAlignment="1">
      <alignment horizontal="left"/>
    </xf>
    <xf numFmtId="0" fontId="8" fillId="4" borderId="8" xfId="0" applyFont="1" applyFill="1" applyBorder="1" applyAlignment="1">
      <alignment horizontal="left"/>
    </xf>
    <xf numFmtId="0" fontId="3" fillId="0" borderId="0" xfId="0" applyFont="1" applyAlignment="1">
      <alignment horizontal="left" vertical="top" wrapText="1"/>
    </xf>
    <xf numFmtId="0" fontId="0" fillId="0" borderId="0" xfId="0" applyFont="1" applyAlignment="1"/>
    <xf numFmtId="0" fontId="4" fillId="3" borderId="5" xfId="0" applyFont="1" applyFill="1" applyBorder="1" applyAlignment="1">
      <alignment horizontal="center" vertical="center" wrapText="1"/>
    </xf>
    <xf numFmtId="0" fontId="2" fillId="0" borderId="6" xfId="0" applyFont="1" applyBorder="1"/>
    <xf numFmtId="0" fontId="6" fillId="2" borderId="1" xfId="0" applyFont="1" applyFill="1" applyBorder="1" applyAlignment="1">
      <alignment horizontal="left"/>
    </xf>
    <xf numFmtId="0" fontId="7" fillId="3" borderId="11" xfId="0" applyFont="1" applyFill="1" applyBorder="1" applyAlignment="1">
      <alignment horizontal="center" vertical="center" wrapText="1"/>
    </xf>
    <xf numFmtId="0" fontId="2" fillId="0" borderId="12" xfId="0" applyFont="1" applyBorder="1"/>
    <xf numFmtId="0" fontId="2" fillId="0" borderId="13" xfId="0" applyFont="1" applyBorder="1"/>
    <xf numFmtId="0" fontId="2" fillId="0" borderId="16" xfId="0" applyFont="1" applyBorder="1"/>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xf numFmtId="0" fontId="10" fillId="4" borderId="8" xfId="0" applyFont="1" applyFill="1" applyBorder="1" applyAlignment="1">
      <alignment horizontal="center" vertical="center"/>
    </xf>
    <xf numFmtId="0" fontId="1" fillId="0" borderId="16" xfId="0" applyFont="1" applyBorder="1" applyAlignment="1">
      <alignment horizontal="center" wrapText="1"/>
    </xf>
    <xf numFmtId="0" fontId="1" fillId="0" borderId="0" xfId="0" applyFont="1" applyAlignment="1">
      <alignment horizontal="center" wrapText="1"/>
    </xf>
    <xf numFmtId="0" fontId="1" fillId="0" borderId="17" xfId="0" applyFont="1" applyBorder="1" applyAlignment="1">
      <alignment horizontal="center" wrapText="1"/>
    </xf>
    <xf numFmtId="0" fontId="1" fillId="4" borderId="8" xfId="0" applyFont="1" applyFill="1" applyBorder="1" applyAlignment="1">
      <alignment horizontal="center" vertical="center"/>
    </xf>
    <xf numFmtId="49" fontId="6" fillId="0" borderId="8" xfId="0" applyNumberFormat="1" applyFont="1" applyBorder="1" applyAlignment="1">
      <alignment horizontal="left"/>
    </xf>
    <xf numFmtId="49" fontId="9" fillId="0" borderId="8" xfId="0" applyNumberFormat="1" applyFont="1" applyBorder="1" applyAlignment="1">
      <alignment horizontal="left"/>
    </xf>
    <xf numFmtId="0" fontId="16" fillId="4" borderId="8" xfId="0" applyFont="1" applyFill="1" applyBorder="1" applyAlignment="1">
      <alignment horizontal="center" vertical="center"/>
    </xf>
    <xf numFmtId="0" fontId="11" fillId="4" borderId="8" xfId="0" applyFont="1" applyFill="1" applyBorder="1" applyAlignment="1">
      <alignment horizontal="right"/>
    </xf>
    <xf numFmtId="0" fontId="3" fillId="2" borderId="23" xfId="0" applyFont="1" applyFill="1" applyBorder="1" applyAlignment="1">
      <alignment horizontal="left" vertical="top" wrapText="1"/>
    </xf>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17" fillId="6" borderId="29" xfId="0" applyFont="1" applyFill="1" applyBorder="1" applyAlignment="1">
      <alignment horizontal="center" vertical="center" wrapText="1"/>
    </xf>
    <xf numFmtId="0" fontId="2" fillId="0" borderId="30" xfId="0" applyFont="1" applyBorder="1"/>
    <xf numFmtId="0" fontId="1" fillId="8" borderId="8" xfId="0" applyFont="1" applyFill="1" applyBorder="1" applyAlignment="1">
      <alignment horizontal="left" vertical="top" wrapText="1"/>
    </xf>
    <xf numFmtId="0" fontId="1" fillId="10" borderId="8" xfId="0" applyFont="1" applyFill="1" applyBorder="1" applyAlignment="1">
      <alignment horizontal="left" vertical="top" wrapText="1"/>
    </xf>
  </cellXfs>
  <cellStyles count="1">
    <cellStyle name="Normal" xfId="0" builtinId="0"/>
  </cellStyles>
  <dxfs count="2863">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ill>
        <patternFill patternType="solid">
          <fgColor rgb="FFCCFFCC"/>
          <bgColor rgb="FFCCFFCC"/>
        </patternFill>
      </fill>
    </dxf>
    <dxf>
      <fill>
        <patternFill patternType="solid">
          <fgColor rgb="FFFF99CC"/>
          <bgColor rgb="FFFF99CC"/>
        </patternFill>
      </fill>
    </dxf>
    <dxf>
      <fill>
        <patternFill patternType="solid">
          <fgColor rgb="FFFFCC99"/>
          <bgColor rgb="FFFFCC99"/>
        </patternFill>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ont>
        <b/>
      </font>
      <fill>
        <patternFill patternType="solid">
          <fgColor rgb="FFD8D8D8"/>
          <bgColor rgb="FFD8D8D8"/>
        </patternFill>
      </fill>
    </dxf>
    <dxf>
      <font>
        <b/>
      </font>
      <fill>
        <patternFill patternType="solid">
          <fgColor rgb="FFD8D8D8"/>
          <bgColor rgb="FFD8D8D8"/>
        </patternFill>
      </fill>
    </dxf>
    <dxf>
      <font>
        <b/>
        <color rgb="FF002060"/>
      </font>
      <fill>
        <patternFill patternType="none"/>
      </fill>
    </dxf>
    <dxf>
      <font>
        <b/>
        <color rgb="FF800000"/>
      </font>
      <fill>
        <patternFill patternType="solid">
          <fgColor rgb="FFFF99CC"/>
          <bgColor rgb="FFFF99CC"/>
        </patternFill>
      </fill>
    </dxf>
    <dxf>
      <font>
        <b/>
        <color rgb="FF006600"/>
      </font>
      <fill>
        <patternFill patternType="solid">
          <fgColor rgb="FFFFCC99"/>
          <bgColor rgb="FFFFCC99"/>
        </patternFill>
      </fill>
    </dxf>
    <dxf>
      <font>
        <b/>
        <color rgb="FF006600"/>
      </font>
      <fill>
        <patternFill patternType="none"/>
      </fill>
    </dxf>
    <dxf>
      <fill>
        <patternFill patternType="solid">
          <fgColor rgb="FF33CC33"/>
          <bgColor rgb="FF33CC33"/>
        </patternFill>
      </fill>
    </dxf>
    <dxf>
      <fill>
        <patternFill patternType="solid">
          <fgColor rgb="FFFF0000"/>
          <bgColor rgb="FFFF0000"/>
        </patternFill>
      </fill>
    </dxf>
    <dxf>
      <fill>
        <patternFill patternType="solid">
          <fgColor rgb="FF33CC33"/>
          <bgColor rgb="FF33CC33"/>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jp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jpg"/><Relationship Id="rId47" Type="http://schemas.openxmlformats.org/officeDocument/2006/relationships/image" Target="../media/image50.jpg"/><Relationship Id="rId50" Type="http://schemas.openxmlformats.org/officeDocument/2006/relationships/image" Target="../media/image5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jpg"/><Relationship Id="rId2" Type="http://schemas.openxmlformats.org/officeDocument/2006/relationships/image" Target="../media/image4.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41" Type="http://schemas.openxmlformats.org/officeDocument/2006/relationships/image" Target="../media/image44.jpg"/><Relationship Id="rId1" Type="http://schemas.openxmlformats.org/officeDocument/2006/relationships/image" Target="../media/image5.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jpg"/><Relationship Id="rId45" Type="http://schemas.openxmlformats.org/officeDocument/2006/relationships/image" Target="../media/image48.jp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jp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jpg"/><Relationship Id="rId48" Type="http://schemas.openxmlformats.org/officeDocument/2006/relationships/image" Target="../media/image51.png"/><Relationship Id="rId8" Type="http://schemas.openxmlformats.org/officeDocument/2006/relationships/image" Target="../media/image11.png"/><Relationship Id="rId51" Type="http://schemas.openxmlformats.org/officeDocument/2006/relationships/image" Target="../media/image54.jpg"/></Relationships>
</file>

<file path=xl/drawings/_rels/drawing5.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image" Target="../media/image66.png"/><Relationship Id="rId18" Type="http://schemas.openxmlformats.org/officeDocument/2006/relationships/image" Target="../media/image71.png"/><Relationship Id="rId26" Type="http://schemas.openxmlformats.org/officeDocument/2006/relationships/image" Target="../media/image79.png"/><Relationship Id="rId39" Type="http://schemas.openxmlformats.org/officeDocument/2006/relationships/image" Target="../media/image92.jpg"/><Relationship Id="rId3" Type="http://schemas.openxmlformats.org/officeDocument/2006/relationships/image" Target="../media/image56.png"/><Relationship Id="rId21" Type="http://schemas.openxmlformats.org/officeDocument/2006/relationships/image" Target="../media/image74.png"/><Relationship Id="rId34" Type="http://schemas.openxmlformats.org/officeDocument/2006/relationships/image" Target="../media/image87.png"/><Relationship Id="rId42" Type="http://schemas.openxmlformats.org/officeDocument/2006/relationships/image" Target="../media/image95.jpg"/><Relationship Id="rId47" Type="http://schemas.openxmlformats.org/officeDocument/2006/relationships/image" Target="../media/image100.png"/><Relationship Id="rId7" Type="http://schemas.openxmlformats.org/officeDocument/2006/relationships/image" Target="../media/image60.png"/><Relationship Id="rId12" Type="http://schemas.openxmlformats.org/officeDocument/2006/relationships/image" Target="../media/image65.png"/><Relationship Id="rId17" Type="http://schemas.openxmlformats.org/officeDocument/2006/relationships/image" Target="../media/image70.png"/><Relationship Id="rId25" Type="http://schemas.openxmlformats.org/officeDocument/2006/relationships/image" Target="../media/image78.png"/><Relationship Id="rId33" Type="http://schemas.openxmlformats.org/officeDocument/2006/relationships/image" Target="../media/image86.png"/><Relationship Id="rId38" Type="http://schemas.openxmlformats.org/officeDocument/2006/relationships/image" Target="../media/image91.jpg"/><Relationship Id="rId46" Type="http://schemas.openxmlformats.org/officeDocument/2006/relationships/image" Target="../media/image99.png"/><Relationship Id="rId2" Type="http://schemas.openxmlformats.org/officeDocument/2006/relationships/image" Target="../media/image55.png"/><Relationship Id="rId16" Type="http://schemas.openxmlformats.org/officeDocument/2006/relationships/image" Target="../media/image69.png"/><Relationship Id="rId20" Type="http://schemas.openxmlformats.org/officeDocument/2006/relationships/image" Target="../media/image73.png"/><Relationship Id="rId29" Type="http://schemas.openxmlformats.org/officeDocument/2006/relationships/image" Target="../media/image82.png"/><Relationship Id="rId41" Type="http://schemas.openxmlformats.org/officeDocument/2006/relationships/image" Target="../media/image94.jpg"/><Relationship Id="rId1" Type="http://schemas.openxmlformats.org/officeDocument/2006/relationships/image" Target="../media/image4.png"/><Relationship Id="rId6" Type="http://schemas.openxmlformats.org/officeDocument/2006/relationships/image" Target="../media/image59.png"/><Relationship Id="rId11" Type="http://schemas.openxmlformats.org/officeDocument/2006/relationships/image" Target="../media/image64.png"/><Relationship Id="rId24" Type="http://schemas.openxmlformats.org/officeDocument/2006/relationships/image" Target="../media/image77.png"/><Relationship Id="rId32" Type="http://schemas.openxmlformats.org/officeDocument/2006/relationships/image" Target="../media/image85.png"/><Relationship Id="rId37" Type="http://schemas.openxmlformats.org/officeDocument/2006/relationships/image" Target="../media/image90.jpg"/><Relationship Id="rId40" Type="http://schemas.openxmlformats.org/officeDocument/2006/relationships/image" Target="../media/image93.jpg"/><Relationship Id="rId45" Type="http://schemas.openxmlformats.org/officeDocument/2006/relationships/image" Target="../media/image98.png"/><Relationship Id="rId5" Type="http://schemas.openxmlformats.org/officeDocument/2006/relationships/image" Target="../media/image58.png"/><Relationship Id="rId15" Type="http://schemas.openxmlformats.org/officeDocument/2006/relationships/image" Target="../media/image68.png"/><Relationship Id="rId23" Type="http://schemas.openxmlformats.org/officeDocument/2006/relationships/image" Target="../media/image76.png"/><Relationship Id="rId28" Type="http://schemas.openxmlformats.org/officeDocument/2006/relationships/image" Target="../media/image81.png"/><Relationship Id="rId36" Type="http://schemas.openxmlformats.org/officeDocument/2006/relationships/image" Target="../media/image89.jpg"/><Relationship Id="rId10" Type="http://schemas.openxmlformats.org/officeDocument/2006/relationships/image" Target="../media/image63.png"/><Relationship Id="rId19" Type="http://schemas.openxmlformats.org/officeDocument/2006/relationships/image" Target="../media/image72.png"/><Relationship Id="rId31" Type="http://schemas.openxmlformats.org/officeDocument/2006/relationships/image" Target="../media/image84.png"/><Relationship Id="rId44" Type="http://schemas.openxmlformats.org/officeDocument/2006/relationships/image" Target="../media/image97.jpg"/><Relationship Id="rId4" Type="http://schemas.openxmlformats.org/officeDocument/2006/relationships/image" Target="../media/image57.png"/><Relationship Id="rId9" Type="http://schemas.openxmlformats.org/officeDocument/2006/relationships/image" Target="../media/image62.png"/><Relationship Id="rId14" Type="http://schemas.openxmlformats.org/officeDocument/2006/relationships/image" Target="../media/image67.png"/><Relationship Id="rId22" Type="http://schemas.openxmlformats.org/officeDocument/2006/relationships/image" Target="../media/image75.png"/><Relationship Id="rId27" Type="http://schemas.openxmlformats.org/officeDocument/2006/relationships/image" Target="../media/image80.png"/><Relationship Id="rId30" Type="http://schemas.openxmlformats.org/officeDocument/2006/relationships/image" Target="../media/image83.png"/><Relationship Id="rId35" Type="http://schemas.openxmlformats.org/officeDocument/2006/relationships/image" Target="../media/image88.jpg"/><Relationship Id="rId43" Type="http://schemas.openxmlformats.org/officeDocument/2006/relationships/image" Target="../media/image96.jpg"/><Relationship Id="rId48" Type="http://schemas.openxmlformats.org/officeDocument/2006/relationships/image" Target="../media/image101.png"/></Relationships>
</file>

<file path=xl/drawings/drawing1.xml><?xml version="1.0" encoding="utf-8"?>
<xdr:wsDr xmlns:xdr="http://schemas.openxmlformats.org/drawingml/2006/spreadsheetDrawing" xmlns:a="http://schemas.openxmlformats.org/drawingml/2006/main">
  <xdr:oneCellAnchor>
    <xdr:from>
      <xdr:col>5</xdr:col>
      <xdr:colOff>542925</xdr:colOff>
      <xdr:row>0</xdr:row>
      <xdr:rowOff>76200</xdr:rowOff>
    </xdr:from>
    <xdr:ext cx="2828925" cy="504825"/>
    <xdr:pic>
      <xdr:nvPicPr>
        <xdr:cNvPr id="2" name="image3.jpg" descr="Explore Alert Discover Innovate strap.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123825</xdr:colOff>
      <xdr:row>19</xdr:row>
      <xdr:rowOff>133350</xdr:rowOff>
    </xdr:from>
    <xdr:ext cx="5943600" cy="584835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xdr:colOff>
      <xdr:row>0</xdr:row>
      <xdr:rowOff>57150</xdr:rowOff>
    </xdr:from>
    <xdr:ext cx="1905000" cy="657225"/>
    <xdr:pic>
      <xdr:nvPicPr>
        <xdr:cNvPr id="4" name="image1.jpg" descr="Test Partners Logo small.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09725" cy="619125"/>
    <xdr:pic>
      <xdr:nvPicPr>
        <xdr:cNvPr id="2" name="image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09725" cy="6191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609725" cy="619125"/>
    <xdr:pic>
      <xdr:nvPicPr>
        <xdr:cNvPr id="3" name="image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22</xdr:col>
      <xdr:colOff>0</xdr:colOff>
      <xdr:row>2</xdr:row>
      <xdr:rowOff>0</xdr:rowOff>
    </xdr:from>
    <xdr:ext cx="733425" cy="180975"/>
    <xdr:sp macro="" textlink="">
      <xdr:nvSpPr>
        <xdr:cNvPr id="3" name="Shape 3">
          <a:extLst>
            <a:ext uri="{FF2B5EF4-FFF2-40B4-BE49-F238E27FC236}">
              <a16:creationId xmlns:a16="http://schemas.microsoft.com/office/drawing/2014/main" id="{00000000-0008-0000-0300-000003000000}"/>
            </a:ext>
          </a:extLst>
        </xdr:cNvPr>
        <xdr:cNvSpPr/>
      </xdr:nvSpPr>
      <xdr:spPr>
        <a:xfrm>
          <a:off x="4988813" y="3699038"/>
          <a:ext cx="714375" cy="161925"/>
        </a:xfrm>
        <a:prstGeom prst="rect">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180975</xdr:colOff>
      <xdr:row>0</xdr:row>
      <xdr:rowOff>409575</xdr:rowOff>
    </xdr:from>
    <xdr:ext cx="1466850" cy="295275"/>
    <xdr:pic>
      <xdr:nvPicPr>
        <xdr:cNvPr id="2" name="image3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609725" cy="619125"/>
    <xdr:pic>
      <xdr:nvPicPr>
        <xdr:cNvPr id="4" name="image4.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609725" cy="619125"/>
    <xdr:pic>
      <xdr:nvPicPr>
        <xdr:cNvPr id="5" name="image4.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47625</xdr:colOff>
      <xdr:row>3</xdr:row>
      <xdr:rowOff>57150</xdr:rowOff>
    </xdr:from>
    <xdr:ext cx="2409825" cy="276225"/>
    <xdr:pic>
      <xdr:nvPicPr>
        <xdr:cNvPr id="6" name="image2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4</xdr:row>
      <xdr:rowOff>47625</xdr:rowOff>
    </xdr:from>
    <xdr:ext cx="1000125" cy="257175"/>
    <xdr:pic>
      <xdr:nvPicPr>
        <xdr:cNvPr id="7" name="image12.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57150</xdr:colOff>
      <xdr:row>6</xdr:row>
      <xdr:rowOff>114300</xdr:rowOff>
    </xdr:from>
    <xdr:ext cx="1752600" cy="133350"/>
    <xdr:pic>
      <xdr:nvPicPr>
        <xdr:cNvPr id="8" name="image20.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47625</xdr:colOff>
      <xdr:row>8</xdr:row>
      <xdr:rowOff>47625</xdr:rowOff>
    </xdr:from>
    <xdr:ext cx="1219200" cy="247650"/>
    <xdr:pic>
      <xdr:nvPicPr>
        <xdr:cNvPr id="9" name="image6.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47625</xdr:colOff>
      <xdr:row>10</xdr:row>
      <xdr:rowOff>66675</xdr:rowOff>
    </xdr:from>
    <xdr:ext cx="1771650" cy="209550"/>
    <xdr:pic>
      <xdr:nvPicPr>
        <xdr:cNvPr id="10" name="image9.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57150</xdr:colOff>
      <xdr:row>9</xdr:row>
      <xdr:rowOff>66675</xdr:rowOff>
    </xdr:from>
    <xdr:ext cx="1657350" cy="209550"/>
    <xdr:pic>
      <xdr:nvPicPr>
        <xdr:cNvPr id="11" name="image5.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57150</xdr:colOff>
      <xdr:row>7</xdr:row>
      <xdr:rowOff>95250</xdr:rowOff>
    </xdr:from>
    <xdr:ext cx="1019175" cy="276225"/>
    <xdr:pic>
      <xdr:nvPicPr>
        <xdr:cNvPr id="12" name="image8.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47625</xdr:colOff>
      <xdr:row>11</xdr:row>
      <xdr:rowOff>57150</xdr:rowOff>
    </xdr:from>
    <xdr:ext cx="2647950" cy="400050"/>
    <xdr:pic>
      <xdr:nvPicPr>
        <xdr:cNvPr id="13" name="image11.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38100</xdr:colOff>
      <xdr:row>12</xdr:row>
      <xdr:rowOff>38100</xdr:rowOff>
    </xdr:from>
    <xdr:ext cx="2000250" cy="257175"/>
    <xdr:pic>
      <xdr:nvPicPr>
        <xdr:cNvPr id="14" name="image23.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47625</xdr:colOff>
      <xdr:row>13</xdr:row>
      <xdr:rowOff>47625</xdr:rowOff>
    </xdr:from>
    <xdr:ext cx="2009775" cy="333375"/>
    <xdr:pic>
      <xdr:nvPicPr>
        <xdr:cNvPr id="15" name="image22.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76200</xdr:colOff>
      <xdr:row>14</xdr:row>
      <xdr:rowOff>85725</xdr:rowOff>
    </xdr:from>
    <xdr:ext cx="2562225" cy="161925"/>
    <xdr:pic>
      <xdr:nvPicPr>
        <xdr:cNvPr id="16" name="image30.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57150</xdr:colOff>
      <xdr:row>15</xdr:row>
      <xdr:rowOff>85725</xdr:rowOff>
    </xdr:from>
    <xdr:ext cx="1685925" cy="104775"/>
    <xdr:pic>
      <xdr:nvPicPr>
        <xdr:cNvPr id="17" name="image16.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47625</xdr:colOff>
      <xdr:row>16</xdr:row>
      <xdr:rowOff>47625</xdr:rowOff>
    </xdr:from>
    <xdr:ext cx="2466975" cy="638175"/>
    <xdr:pic>
      <xdr:nvPicPr>
        <xdr:cNvPr id="18" name="image15.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57150</xdr:colOff>
      <xdr:row>18</xdr:row>
      <xdr:rowOff>66675</xdr:rowOff>
    </xdr:from>
    <xdr:ext cx="2533650" cy="133350"/>
    <xdr:pic>
      <xdr:nvPicPr>
        <xdr:cNvPr id="19" name="image10.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66675</xdr:colOff>
      <xdr:row>19</xdr:row>
      <xdr:rowOff>76200</xdr:rowOff>
    </xdr:from>
    <xdr:ext cx="2133600" cy="171450"/>
    <xdr:pic>
      <xdr:nvPicPr>
        <xdr:cNvPr id="20" name="image19.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47625</xdr:colOff>
      <xdr:row>20</xdr:row>
      <xdr:rowOff>47625</xdr:rowOff>
    </xdr:from>
    <xdr:ext cx="2200275" cy="266700"/>
    <xdr:pic>
      <xdr:nvPicPr>
        <xdr:cNvPr id="21" name="image43.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47625</xdr:colOff>
      <xdr:row>17</xdr:row>
      <xdr:rowOff>47625</xdr:rowOff>
    </xdr:from>
    <xdr:ext cx="2352675" cy="228600"/>
    <xdr:pic>
      <xdr:nvPicPr>
        <xdr:cNvPr id="22" name="image17.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66675</xdr:colOff>
      <xdr:row>21</xdr:row>
      <xdr:rowOff>57150</xdr:rowOff>
    </xdr:from>
    <xdr:ext cx="1981200" cy="457200"/>
    <xdr:pic>
      <xdr:nvPicPr>
        <xdr:cNvPr id="23" name="image13.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47625</xdr:colOff>
      <xdr:row>22</xdr:row>
      <xdr:rowOff>47625</xdr:rowOff>
    </xdr:from>
    <xdr:ext cx="885825" cy="200025"/>
    <xdr:pic>
      <xdr:nvPicPr>
        <xdr:cNvPr id="24" name="image35.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28575</xdr:colOff>
      <xdr:row>25</xdr:row>
      <xdr:rowOff>57150</xdr:rowOff>
    </xdr:from>
    <xdr:ext cx="1209675" cy="171450"/>
    <xdr:pic>
      <xdr:nvPicPr>
        <xdr:cNvPr id="25" name="image28.png">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47625</xdr:colOff>
      <xdr:row>26</xdr:row>
      <xdr:rowOff>57150</xdr:rowOff>
    </xdr:from>
    <xdr:ext cx="819150" cy="247650"/>
    <xdr:pic>
      <xdr:nvPicPr>
        <xdr:cNvPr id="26" name="image24.png">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85725</xdr:colOff>
      <xdr:row>27</xdr:row>
      <xdr:rowOff>66675</xdr:rowOff>
    </xdr:from>
    <xdr:ext cx="742950" cy="209550"/>
    <xdr:pic>
      <xdr:nvPicPr>
        <xdr:cNvPr id="27" name="image14.png">
          <a:extLst>
            <a:ext uri="{FF2B5EF4-FFF2-40B4-BE49-F238E27FC236}">
              <a16:creationId xmlns:a16="http://schemas.microsoft.com/office/drawing/2014/main" id="{00000000-0008-0000-0300-00001B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57150</xdr:colOff>
      <xdr:row>28</xdr:row>
      <xdr:rowOff>66675</xdr:rowOff>
    </xdr:from>
    <xdr:ext cx="2181225" cy="238125"/>
    <xdr:pic>
      <xdr:nvPicPr>
        <xdr:cNvPr id="28" name="image7.png">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66675</xdr:colOff>
      <xdr:row>29</xdr:row>
      <xdr:rowOff>66675</xdr:rowOff>
    </xdr:from>
    <xdr:ext cx="2028825" cy="161925"/>
    <xdr:pic>
      <xdr:nvPicPr>
        <xdr:cNvPr id="29" name="image18.png">
          <a:extLst>
            <a:ext uri="{FF2B5EF4-FFF2-40B4-BE49-F238E27FC236}">
              <a16:creationId xmlns:a16="http://schemas.microsoft.com/office/drawing/2014/main" id="{00000000-0008-0000-0300-00001D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76200</xdr:colOff>
      <xdr:row>31</xdr:row>
      <xdr:rowOff>152400</xdr:rowOff>
    </xdr:from>
    <xdr:ext cx="2352675" cy="104775"/>
    <xdr:pic>
      <xdr:nvPicPr>
        <xdr:cNvPr id="30" name="image25.png">
          <a:extLst>
            <a:ext uri="{FF2B5EF4-FFF2-40B4-BE49-F238E27FC236}">
              <a16:creationId xmlns:a16="http://schemas.microsoft.com/office/drawing/2014/main" id="{00000000-0008-0000-0300-00001E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38100</xdr:colOff>
      <xdr:row>30</xdr:row>
      <xdr:rowOff>38100</xdr:rowOff>
    </xdr:from>
    <xdr:ext cx="2114550" cy="295275"/>
    <xdr:pic>
      <xdr:nvPicPr>
        <xdr:cNvPr id="31" name="image29.png">
          <a:extLst>
            <a:ext uri="{FF2B5EF4-FFF2-40B4-BE49-F238E27FC236}">
              <a16:creationId xmlns:a16="http://schemas.microsoft.com/office/drawing/2014/main" id="{00000000-0008-0000-0300-00001F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38100</xdr:colOff>
      <xdr:row>32</xdr:row>
      <xdr:rowOff>76200</xdr:rowOff>
    </xdr:from>
    <xdr:ext cx="2428875" cy="200025"/>
    <xdr:pic>
      <xdr:nvPicPr>
        <xdr:cNvPr id="32" name="image37.png">
          <a:extLst>
            <a:ext uri="{FF2B5EF4-FFF2-40B4-BE49-F238E27FC236}">
              <a16:creationId xmlns:a16="http://schemas.microsoft.com/office/drawing/2014/main" id="{00000000-0008-0000-0300-000020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47625</xdr:colOff>
      <xdr:row>33</xdr:row>
      <xdr:rowOff>47625</xdr:rowOff>
    </xdr:from>
    <xdr:ext cx="285750" cy="276225"/>
    <xdr:pic>
      <xdr:nvPicPr>
        <xdr:cNvPr id="33" name="image27.png">
          <a:extLst>
            <a:ext uri="{FF2B5EF4-FFF2-40B4-BE49-F238E27FC236}">
              <a16:creationId xmlns:a16="http://schemas.microsoft.com/office/drawing/2014/main" id="{00000000-0008-0000-0300-000021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142875</xdr:colOff>
      <xdr:row>35</xdr:row>
      <xdr:rowOff>123825</xdr:rowOff>
    </xdr:from>
    <xdr:ext cx="85725" cy="133350"/>
    <xdr:pic>
      <xdr:nvPicPr>
        <xdr:cNvPr id="34" name="image26.png">
          <a:extLst>
            <a:ext uri="{FF2B5EF4-FFF2-40B4-BE49-F238E27FC236}">
              <a16:creationId xmlns:a16="http://schemas.microsoft.com/office/drawing/2014/main" id="{00000000-0008-0000-0300-000022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57150</xdr:colOff>
      <xdr:row>34</xdr:row>
      <xdr:rowOff>47625</xdr:rowOff>
    </xdr:from>
    <xdr:ext cx="285750" cy="276225"/>
    <xdr:pic>
      <xdr:nvPicPr>
        <xdr:cNvPr id="35" name="image36.png">
          <a:extLst>
            <a:ext uri="{FF2B5EF4-FFF2-40B4-BE49-F238E27FC236}">
              <a16:creationId xmlns:a16="http://schemas.microsoft.com/office/drawing/2014/main" id="{00000000-0008-0000-0300-000023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76200</xdr:colOff>
      <xdr:row>36</xdr:row>
      <xdr:rowOff>47625</xdr:rowOff>
    </xdr:from>
    <xdr:ext cx="552450" cy="171450"/>
    <xdr:pic>
      <xdr:nvPicPr>
        <xdr:cNvPr id="36" name="image39.png">
          <a:extLst>
            <a:ext uri="{FF2B5EF4-FFF2-40B4-BE49-F238E27FC236}">
              <a16:creationId xmlns:a16="http://schemas.microsoft.com/office/drawing/2014/main" id="{00000000-0008-0000-0300-000024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76200</xdr:colOff>
      <xdr:row>37</xdr:row>
      <xdr:rowOff>85725</xdr:rowOff>
    </xdr:from>
    <xdr:ext cx="1266825" cy="152400"/>
    <xdr:pic>
      <xdr:nvPicPr>
        <xdr:cNvPr id="37" name="image42.png">
          <a:extLst>
            <a:ext uri="{FF2B5EF4-FFF2-40B4-BE49-F238E27FC236}">
              <a16:creationId xmlns:a16="http://schemas.microsoft.com/office/drawing/2014/main" id="{00000000-0008-0000-0300-000025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47625</xdr:colOff>
      <xdr:row>38</xdr:row>
      <xdr:rowOff>47625</xdr:rowOff>
    </xdr:from>
    <xdr:ext cx="2038350" cy="228600"/>
    <xdr:pic>
      <xdr:nvPicPr>
        <xdr:cNvPr id="38" name="image34.png">
          <a:extLst>
            <a:ext uri="{FF2B5EF4-FFF2-40B4-BE49-F238E27FC236}">
              <a16:creationId xmlns:a16="http://schemas.microsoft.com/office/drawing/2014/main" id="{00000000-0008-0000-0300-000026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66675</xdr:colOff>
      <xdr:row>39</xdr:row>
      <xdr:rowOff>85725</xdr:rowOff>
    </xdr:from>
    <xdr:ext cx="1190625" cy="95250"/>
    <xdr:pic>
      <xdr:nvPicPr>
        <xdr:cNvPr id="39" name="image32.png">
          <a:extLst>
            <a:ext uri="{FF2B5EF4-FFF2-40B4-BE49-F238E27FC236}">
              <a16:creationId xmlns:a16="http://schemas.microsoft.com/office/drawing/2014/main" id="{00000000-0008-0000-0300-000027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57150</xdr:colOff>
      <xdr:row>40</xdr:row>
      <xdr:rowOff>57150</xdr:rowOff>
    </xdr:from>
    <xdr:ext cx="1504950" cy="209550"/>
    <xdr:pic>
      <xdr:nvPicPr>
        <xdr:cNvPr id="40" name="image54.png">
          <a:extLst>
            <a:ext uri="{FF2B5EF4-FFF2-40B4-BE49-F238E27FC236}">
              <a16:creationId xmlns:a16="http://schemas.microsoft.com/office/drawing/2014/main" id="{00000000-0008-0000-0300-000028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66675</xdr:colOff>
      <xdr:row>41</xdr:row>
      <xdr:rowOff>114300</xdr:rowOff>
    </xdr:from>
    <xdr:ext cx="809625" cy="95250"/>
    <xdr:pic>
      <xdr:nvPicPr>
        <xdr:cNvPr id="41" name="image47.png">
          <a:extLst>
            <a:ext uri="{FF2B5EF4-FFF2-40B4-BE49-F238E27FC236}">
              <a16:creationId xmlns:a16="http://schemas.microsoft.com/office/drawing/2014/main" id="{00000000-0008-0000-0300-000029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38100</xdr:colOff>
      <xdr:row>42</xdr:row>
      <xdr:rowOff>114300</xdr:rowOff>
    </xdr:from>
    <xdr:ext cx="1162050" cy="219075"/>
    <xdr:pic>
      <xdr:nvPicPr>
        <xdr:cNvPr id="42" name="image41.jpg">
          <a:extLst>
            <a:ext uri="{FF2B5EF4-FFF2-40B4-BE49-F238E27FC236}">
              <a16:creationId xmlns:a16="http://schemas.microsoft.com/office/drawing/2014/main" id="{00000000-0008-0000-0300-00002A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19050</xdr:colOff>
      <xdr:row>44</xdr:row>
      <xdr:rowOff>76200</xdr:rowOff>
    </xdr:from>
    <xdr:ext cx="1019175" cy="219075"/>
    <xdr:pic>
      <xdr:nvPicPr>
        <xdr:cNvPr id="43" name="image31.jpg">
          <a:extLst>
            <a:ext uri="{FF2B5EF4-FFF2-40B4-BE49-F238E27FC236}">
              <a16:creationId xmlns:a16="http://schemas.microsoft.com/office/drawing/2014/main" id="{00000000-0008-0000-0300-00002B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76200</xdr:colOff>
      <xdr:row>45</xdr:row>
      <xdr:rowOff>142875</xdr:rowOff>
    </xdr:from>
    <xdr:ext cx="1552575" cy="247650"/>
    <xdr:pic>
      <xdr:nvPicPr>
        <xdr:cNvPr id="44" name="image50.jpg">
          <a:extLst>
            <a:ext uri="{FF2B5EF4-FFF2-40B4-BE49-F238E27FC236}">
              <a16:creationId xmlns:a16="http://schemas.microsoft.com/office/drawing/2014/main" id="{00000000-0008-0000-0300-00002C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76200</xdr:colOff>
      <xdr:row>46</xdr:row>
      <xdr:rowOff>114300</xdr:rowOff>
    </xdr:from>
    <xdr:ext cx="1590675" cy="266700"/>
    <xdr:pic>
      <xdr:nvPicPr>
        <xdr:cNvPr id="45" name="image53.jpg">
          <a:extLst>
            <a:ext uri="{FF2B5EF4-FFF2-40B4-BE49-F238E27FC236}">
              <a16:creationId xmlns:a16="http://schemas.microsoft.com/office/drawing/2014/main" id="{00000000-0008-0000-0300-00002D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133350</xdr:colOff>
      <xdr:row>47</xdr:row>
      <xdr:rowOff>200025</xdr:rowOff>
    </xdr:from>
    <xdr:ext cx="866775" cy="228600"/>
    <xdr:pic>
      <xdr:nvPicPr>
        <xdr:cNvPr id="46" name="image46.jpg">
          <a:extLst>
            <a:ext uri="{FF2B5EF4-FFF2-40B4-BE49-F238E27FC236}">
              <a16:creationId xmlns:a16="http://schemas.microsoft.com/office/drawing/2014/main" id="{00000000-0008-0000-0300-00002E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76200</xdr:colOff>
      <xdr:row>48</xdr:row>
      <xdr:rowOff>142875</xdr:rowOff>
    </xdr:from>
    <xdr:ext cx="2209800" cy="352425"/>
    <xdr:pic>
      <xdr:nvPicPr>
        <xdr:cNvPr id="47" name="image38.jpg">
          <a:extLst>
            <a:ext uri="{FF2B5EF4-FFF2-40B4-BE49-F238E27FC236}">
              <a16:creationId xmlns:a16="http://schemas.microsoft.com/office/drawing/2014/main" id="{00000000-0008-0000-0300-00002F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95250</xdr:colOff>
      <xdr:row>49</xdr:row>
      <xdr:rowOff>95250</xdr:rowOff>
    </xdr:from>
    <xdr:ext cx="1266825" cy="323850"/>
    <xdr:pic>
      <xdr:nvPicPr>
        <xdr:cNvPr id="48" name="image44.jpg">
          <a:extLst>
            <a:ext uri="{FF2B5EF4-FFF2-40B4-BE49-F238E27FC236}">
              <a16:creationId xmlns:a16="http://schemas.microsoft.com/office/drawing/2014/main" id="{00000000-0008-0000-0300-000030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228600</xdr:colOff>
      <xdr:row>50</xdr:row>
      <xdr:rowOff>114300</xdr:rowOff>
    </xdr:from>
    <xdr:ext cx="742950" cy="295275"/>
    <xdr:pic>
      <xdr:nvPicPr>
        <xdr:cNvPr id="49" name="image48.jpg">
          <a:extLst>
            <a:ext uri="{FF2B5EF4-FFF2-40B4-BE49-F238E27FC236}">
              <a16:creationId xmlns:a16="http://schemas.microsoft.com/office/drawing/2014/main" id="{00000000-0008-0000-0300-000031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xdr:col>
      <xdr:colOff>257175</xdr:colOff>
      <xdr:row>51</xdr:row>
      <xdr:rowOff>114300</xdr:rowOff>
    </xdr:from>
    <xdr:ext cx="676275" cy="266700"/>
    <xdr:pic>
      <xdr:nvPicPr>
        <xdr:cNvPr id="50" name="image40.jpg">
          <a:extLst>
            <a:ext uri="{FF2B5EF4-FFF2-40B4-BE49-F238E27FC236}">
              <a16:creationId xmlns:a16="http://schemas.microsoft.com/office/drawing/2014/main" id="{00000000-0008-0000-0300-000032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xdr:col>
      <xdr:colOff>0</xdr:colOff>
      <xdr:row>5</xdr:row>
      <xdr:rowOff>0</xdr:rowOff>
    </xdr:from>
    <xdr:ext cx="657225" cy="161925"/>
    <xdr:pic>
      <xdr:nvPicPr>
        <xdr:cNvPr id="51" name="image52.png">
          <a:extLst>
            <a:ext uri="{FF2B5EF4-FFF2-40B4-BE49-F238E27FC236}">
              <a16:creationId xmlns:a16="http://schemas.microsoft.com/office/drawing/2014/main" id="{00000000-0008-0000-0300-000033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xdr:col>
      <xdr:colOff>0</xdr:colOff>
      <xdr:row>23</xdr:row>
      <xdr:rowOff>0</xdr:rowOff>
    </xdr:from>
    <xdr:ext cx="1162050" cy="285750"/>
    <xdr:pic>
      <xdr:nvPicPr>
        <xdr:cNvPr id="52" name="image49.png">
          <a:extLst>
            <a:ext uri="{FF2B5EF4-FFF2-40B4-BE49-F238E27FC236}">
              <a16:creationId xmlns:a16="http://schemas.microsoft.com/office/drawing/2014/main" id="{00000000-0008-0000-0300-000034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xdr:col>
      <xdr:colOff>0</xdr:colOff>
      <xdr:row>24</xdr:row>
      <xdr:rowOff>0</xdr:rowOff>
    </xdr:from>
    <xdr:ext cx="2571750" cy="304800"/>
    <xdr:pic>
      <xdr:nvPicPr>
        <xdr:cNvPr id="53" name="image45.png">
          <a:extLst>
            <a:ext uri="{FF2B5EF4-FFF2-40B4-BE49-F238E27FC236}">
              <a16:creationId xmlns:a16="http://schemas.microsoft.com/office/drawing/2014/main" id="{00000000-0008-0000-0300-000035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xdr:col>
      <xdr:colOff>0</xdr:colOff>
      <xdr:row>43</xdr:row>
      <xdr:rowOff>0</xdr:rowOff>
    </xdr:from>
    <xdr:ext cx="1333500" cy="276225"/>
    <xdr:pic>
      <xdr:nvPicPr>
        <xdr:cNvPr id="54" name="image51.jpg">
          <a:extLst>
            <a:ext uri="{FF2B5EF4-FFF2-40B4-BE49-F238E27FC236}">
              <a16:creationId xmlns:a16="http://schemas.microsoft.com/office/drawing/2014/main" id="{00000000-0008-0000-0300-000036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24</xdr:col>
      <xdr:colOff>-9525</xdr:colOff>
      <xdr:row>2</xdr:row>
      <xdr:rowOff>0</xdr:rowOff>
    </xdr:from>
    <xdr:ext cx="714375" cy="323850"/>
    <xdr:sp macro="" textlink="">
      <xdr:nvSpPr>
        <xdr:cNvPr id="4" name="Shape 4">
          <a:extLst>
            <a:ext uri="{FF2B5EF4-FFF2-40B4-BE49-F238E27FC236}">
              <a16:creationId xmlns:a16="http://schemas.microsoft.com/office/drawing/2014/main" id="{00000000-0008-0000-0400-000004000000}"/>
            </a:ext>
          </a:extLst>
        </xdr:cNvPr>
        <xdr:cNvSpPr/>
      </xdr:nvSpPr>
      <xdr:spPr>
        <a:xfrm>
          <a:off x="4998338" y="3627600"/>
          <a:ext cx="695325" cy="304800"/>
        </a:xfrm>
        <a:prstGeom prst="rect">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0</xdr:rowOff>
    </xdr:from>
    <xdr:ext cx="1609725" cy="619125"/>
    <xdr:pic>
      <xdr:nvPicPr>
        <xdr:cNvPr id="2" name="image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66675</xdr:colOff>
      <xdr:row>3</xdr:row>
      <xdr:rowOff>57150</xdr:rowOff>
    </xdr:from>
    <xdr:ext cx="1838325" cy="638175"/>
    <xdr:pic>
      <xdr:nvPicPr>
        <xdr:cNvPr id="3" name="image6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66675</xdr:colOff>
      <xdr:row>4</xdr:row>
      <xdr:rowOff>57150</xdr:rowOff>
    </xdr:from>
    <xdr:ext cx="1876425" cy="676275"/>
    <xdr:pic>
      <xdr:nvPicPr>
        <xdr:cNvPr id="5" name="image60.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66675</xdr:colOff>
      <xdr:row>5</xdr:row>
      <xdr:rowOff>57150</xdr:rowOff>
    </xdr:from>
    <xdr:ext cx="1790700" cy="619125"/>
    <xdr:pic>
      <xdr:nvPicPr>
        <xdr:cNvPr id="6" name="image58.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66675</xdr:colOff>
      <xdr:row>6</xdr:row>
      <xdr:rowOff>38100</xdr:rowOff>
    </xdr:from>
    <xdr:ext cx="1104900" cy="866775"/>
    <xdr:pic>
      <xdr:nvPicPr>
        <xdr:cNvPr id="7" name="image70.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76200</xdr:colOff>
      <xdr:row>8</xdr:row>
      <xdr:rowOff>85725</xdr:rowOff>
    </xdr:from>
    <xdr:ext cx="333375" cy="276225"/>
    <xdr:pic>
      <xdr:nvPicPr>
        <xdr:cNvPr id="8" name="image80.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76200</xdr:colOff>
      <xdr:row>12</xdr:row>
      <xdr:rowOff>76200</xdr:rowOff>
    </xdr:from>
    <xdr:ext cx="457200" cy="466725"/>
    <xdr:pic>
      <xdr:nvPicPr>
        <xdr:cNvPr id="9" name="image82.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66675</xdr:colOff>
      <xdr:row>13</xdr:row>
      <xdr:rowOff>66675</xdr:rowOff>
    </xdr:from>
    <xdr:ext cx="1724025" cy="361950"/>
    <xdr:pic>
      <xdr:nvPicPr>
        <xdr:cNvPr id="10" name="image64.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xdr:col>
      <xdr:colOff>57150</xdr:colOff>
      <xdr:row>7</xdr:row>
      <xdr:rowOff>57150</xdr:rowOff>
    </xdr:from>
    <xdr:ext cx="1381125" cy="847725"/>
    <xdr:pic>
      <xdr:nvPicPr>
        <xdr:cNvPr id="11" name="image69.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xdr:col>
      <xdr:colOff>57150</xdr:colOff>
      <xdr:row>14</xdr:row>
      <xdr:rowOff>57150</xdr:rowOff>
    </xdr:from>
    <xdr:ext cx="2133600" cy="600075"/>
    <xdr:pic>
      <xdr:nvPicPr>
        <xdr:cNvPr id="12" name="image65.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57150</xdr:colOff>
      <xdr:row>16</xdr:row>
      <xdr:rowOff>57150</xdr:rowOff>
    </xdr:from>
    <xdr:ext cx="2105025" cy="571500"/>
    <xdr:pic>
      <xdr:nvPicPr>
        <xdr:cNvPr id="13" name="image5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57150</xdr:colOff>
      <xdr:row>17</xdr:row>
      <xdr:rowOff>57150</xdr:rowOff>
    </xdr:from>
    <xdr:ext cx="2114550" cy="723900"/>
    <xdr:pic>
      <xdr:nvPicPr>
        <xdr:cNvPr id="14" name="image63.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xdr:col>
      <xdr:colOff>47625</xdr:colOff>
      <xdr:row>18</xdr:row>
      <xdr:rowOff>133350</xdr:rowOff>
    </xdr:from>
    <xdr:ext cx="3495675" cy="485775"/>
    <xdr:pic>
      <xdr:nvPicPr>
        <xdr:cNvPr id="15" name="image67.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xdr:col>
      <xdr:colOff>76200</xdr:colOff>
      <xdr:row>21</xdr:row>
      <xdr:rowOff>104775</xdr:rowOff>
    </xdr:from>
    <xdr:ext cx="1876425" cy="333375"/>
    <xdr:pic>
      <xdr:nvPicPr>
        <xdr:cNvPr id="16" name="image62.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2</xdr:col>
      <xdr:colOff>95250</xdr:colOff>
      <xdr:row>22</xdr:row>
      <xdr:rowOff>85725</xdr:rowOff>
    </xdr:from>
    <xdr:ext cx="209550" cy="171450"/>
    <xdr:pic>
      <xdr:nvPicPr>
        <xdr:cNvPr id="17" name="image61.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2</xdr:col>
      <xdr:colOff>85725</xdr:colOff>
      <xdr:row>23</xdr:row>
      <xdr:rowOff>66675</xdr:rowOff>
    </xdr:from>
    <xdr:ext cx="238125" cy="190500"/>
    <xdr:pic>
      <xdr:nvPicPr>
        <xdr:cNvPr id="18" name="image78.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2</xdr:col>
      <xdr:colOff>47625</xdr:colOff>
      <xdr:row>26</xdr:row>
      <xdr:rowOff>47625</xdr:rowOff>
    </xdr:from>
    <xdr:ext cx="323850" cy="323850"/>
    <xdr:pic>
      <xdr:nvPicPr>
        <xdr:cNvPr id="19" name="image7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2</xdr:col>
      <xdr:colOff>66675</xdr:colOff>
      <xdr:row>25</xdr:row>
      <xdr:rowOff>114300</xdr:rowOff>
    </xdr:from>
    <xdr:ext cx="219075" cy="152400"/>
    <xdr:pic>
      <xdr:nvPicPr>
        <xdr:cNvPr id="20" name="image91.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2</xdr:col>
      <xdr:colOff>76200</xdr:colOff>
      <xdr:row>24</xdr:row>
      <xdr:rowOff>57150</xdr:rowOff>
    </xdr:from>
    <xdr:ext cx="104775" cy="209550"/>
    <xdr:pic>
      <xdr:nvPicPr>
        <xdr:cNvPr id="21" name="image68.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2</xdr:col>
      <xdr:colOff>76200</xdr:colOff>
      <xdr:row>9</xdr:row>
      <xdr:rowOff>66675</xdr:rowOff>
    </xdr:from>
    <xdr:ext cx="371475" cy="342900"/>
    <xdr:pic>
      <xdr:nvPicPr>
        <xdr:cNvPr id="22" name="image71.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2</xdr:col>
      <xdr:colOff>66675</xdr:colOff>
      <xdr:row>10</xdr:row>
      <xdr:rowOff>57150</xdr:rowOff>
    </xdr:from>
    <xdr:ext cx="238125" cy="342900"/>
    <xdr:pic>
      <xdr:nvPicPr>
        <xdr:cNvPr id="23" name="image77.png">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2</xdr:col>
      <xdr:colOff>66675</xdr:colOff>
      <xdr:row>11</xdr:row>
      <xdr:rowOff>47625</xdr:rowOff>
    </xdr:from>
    <xdr:ext cx="361950" cy="295275"/>
    <xdr:pic>
      <xdr:nvPicPr>
        <xdr:cNvPr id="24" name="image57.png">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2</xdr:col>
      <xdr:colOff>76200</xdr:colOff>
      <xdr:row>32</xdr:row>
      <xdr:rowOff>57150</xdr:rowOff>
    </xdr:from>
    <xdr:ext cx="1876425" cy="561975"/>
    <xdr:pic>
      <xdr:nvPicPr>
        <xdr:cNvPr id="25" name="image59.png">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2</xdr:col>
      <xdr:colOff>76200</xdr:colOff>
      <xdr:row>34</xdr:row>
      <xdr:rowOff>38100</xdr:rowOff>
    </xdr:from>
    <xdr:ext cx="1866900" cy="552450"/>
    <xdr:pic>
      <xdr:nvPicPr>
        <xdr:cNvPr id="26" name="image72.png">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2</xdr:col>
      <xdr:colOff>57150</xdr:colOff>
      <xdr:row>36</xdr:row>
      <xdr:rowOff>47625</xdr:rowOff>
    </xdr:from>
    <xdr:ext cx="1790700" cy="952500"/>
    <xdr:pic>
      <xdr:nvPicPr>
        <xdr:cNvPr id="27" name="image56.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2</xdr:col>
      <xdr:colOff>57150</xdr:colOff>
      <xdr:row>39</xdr:row>
      <xdr:rowOff>47625</xdr:rowOff>
    </xdr:from>
    <xdr:ext cx="466725" cy="466725"/>
    <xdr:pic>
      <xdr:nvPicPr>
        <xdr:cNvPr id="28" name="image89.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3</xdr:col>
      <xdr:colOff>104775</xdr:colOff>
      <xdr:row>23</xdr:row>
      <xdr:rowOff>85725</xdr:rowOff>
    </xdr:from>
    <xdr:ext cx="238125" cy="190500"/>
    <xdr:pic>
      <xdr:nvPicPr>
        <xdr:cNvPr id="29" name="image73.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2</xdr:col>
      <xdr:colOff>57150</xdr:colOff>
      <xdr:row>40</xdr:row>
      <xdr:rowOff>47625</xdr:rowOff>
    </xdr:from>
    <xdr:ext cx="466725" cy="466725"/>
    <xdr:pic>
      <xdr:nvPicPr>
        <xdr:cNvPr id="30" name="image75.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2</xdr:col>
      <xdr:colOff>47625</xdr:colOff>
      <xdr:row>41</xdr:row>
      <xdr:rowOff>47625</xdr:rowOff>
    </xdr:from>
    <xdr:ext cx="523875" cy="523875"/>
    <xdr:pic>
      <xdr:nvPicPr>
        <xdr:cNvPr id="31" name="image76.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2</xdr:col>
      <xdr:colOff>104775</xdr:colOff>
      <xdr:row>37</xdr:row>
      <xdr:rowOff>114300</xdr:rowOff>
    </xdr:from>
    <xdr:ext cx="3286125" cy="342900"/>
    <xdr:pic>
      <xdr:nvPicPr>
        <xdr:cNvPr id="32" name="image79.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2</xdr:col>
      <xdr:colOff>85725</xdr:colOff>
      <xdr:row>38</xdr:row>
      <xdr:rowOff>47625</xdr:rowOff>
    </xdr:from>
    <xdr:ext cx="3314700" cy="381000"/>
    <xdr:pic>
      <xdr:nvPicPr>
        <xdr:cNvPr id="33" name="image81.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2</xdr:col>
      <xdr:colOff>57150</xdr:colOff>
      <xdr:row>42</xdr:row>
      <xdr:rowOff>47625</xdr:rowOff>
    </xdr:from>
    <xdr:ext cx="466725" cy="466725"/>
    <xdr:pic>
      <xdr:nvPicPr>
        <xdr:cNvPr id="34" name="image85.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2</xdr:col>
      <xdr:colOff>57150</xdr:colOff>
      <xdr:row>43</xdr:row>
      <xdr:rowOff>57150</xdr:rowOff>
    </xdr:from>
    <xdr:ext cx="466725" cy="466725"/>
    <xdr:pic>
      <xdr:nvPicPr>
        <xdr:cNvPr id="35" name="image86.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3</xdr:col>
      <xdr:colOff>57150</xdr:colOff>
      <xdr:row>43</xdr:row>
      <xdr:rowOff>57150</xdr:rowOff>
    </xdr:from>
    <xdr:ext cx="466725" cy="466725"/>
    <xdr:pic>
      <xdr:nvPicPr>
        <xdr:cNvPr id="36" name="image75.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2</xdr:col>
      <xdr:colOff>57150</xdr:colOff>
      <xdr:row>45</xdr:row>
      <xdr:rowOff>38100</xdr:rowOff>
    </xdr:from>
    <xdr:ext cx="523875" cy="523875"/>
    <xdr:pic>
      <xdr:nvPicPr>
        <xdr:cNvPr id="37" name="image83.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2</xdr:col>
      <xdr:colOff>57150</xdr:colOff>
      <xdr:row>44</xdr:row>
      <xdr:rowOff>38100</xdr:rowOff>
    </xdr:from>
    <xdr:ext cx="523875" cy="523875"/>
    <xdr:pic>
      <xdr:nvPicPr>
        <xdr:cNvPr id="38" name="image83.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3</xdr:col>
      <xdr:colOff>47625</xdr:colOff>
      <xdr:row>45</xdr:row>
      <xdr:rowOff>57150</xdr:rowOff>
    </xdr:from>
    <xdr:ext cx="523875" cy="523875"/>
    <xdr:pic>
      <xdr:nvPicPr>
        <xdr:cNvPr id="39" name="image76.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2</xdr:col>
      <xdr:colOff>38100</xdr:colOff>
      <xdr:row>28</xdr:row>
      <xdr:rowOff>76200</xdr:rowOff>
    </xdr:from>
    <xdr:ext cx="381000" cy="371475"/>
    <xdr:pic>
      <xdr:nvPicPr>
        <xdr:cNvPr id="40" name="image84.jp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2</xdr:col>
      <xdr:colOff>66675</xdr:colOff>
      <xdr:row>29</xdr:row>
      <xdr:rowOff>104775</xdr:rowOff>
    </xdr:from>
    <xdr:ext cx="361950" cy="342900"/>
    <xdr:pic>
      <xdr:nvPicPr>
        <xdr:cNvPr id="41" name="image88.jp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2</xdr:col>
      <xdr:colOff>47625</xdr:colOff>
      <xdr:row>27</xdr:row>
      <xdr:rowOff>114300</xdr:rowOff>
    </xdr:from>
    <xdr:ext cx="428625" cy="390525"/>
    <xdr:pic>
      <xdr:nvPicPr>
        <xdr:cNvPr id="42" name="image99.jp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2</xdr:col>
      <xdr:colOff>114300</xdr:colOff>
      <xdr:row>30</xdr:row>
      <xdr:rowOff>161925</xdr:rowOff>
    </xdr:from>
    <xdr:ext cx="200025" cy="238125"/>
    <xdr:pic>
      <xdr:nvPicPr>
        <xdr:cNvPr id="43" name="image97.jpg">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2</xdr:col>
      <xdr:colOff>142875</xdr:colOff>
      <xdr:row>31</xdr:row>
      <xdr:rowOff>142875</xdr:rowOff>
    </xdr:from>
    <xdr:ext cx="228600" cy="209550"/>
    <xdr:pic>
      <xdr:nvPicPr>
        <xdr:cNvPr id="44" name="image93.jpg">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2</xdr:col>
      <xdr:colOff>142875</xdr:colOff>
      <xdr:row>35</xdr:row>
      <xdr:rowOff>190500</xdr:rowOff>
    </xdr:from>
    <xdr:ext cx="1800225" cy="495300"/>
    <xdr:pic>
      <xdr:nvPicPr>
        <xdr:cNvPr id="45" name="image101.jpg">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2</xdr:col>
      <xdr:colOff>200025</xdr:colOff>
      <xdr:row>46</xdr:row>
      <xdr:rowOff>142875</xdr:rowOff>
    </xdr:from>
    <xdr:ext cx="238125" cy="238125"/>
    <xdr:pic>
      <xdr:nvPicPr>
        <xdr:cNvPr id="46" name="image90.jpg">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2</xdr:col>
      <xdr:colOff>190500</xdr:colOff>
      <xdr:row>48</xdr:row>
      <xdr:rowOff>171450</xdr:rowOff>
    </xdr:from>
    <xdr:ext cx="1419225" cy="542925"/>
    <xdr:pic>
      <xdr:nvPicPr>
        <xdr:cNvPr id="47" name="image87.jpg">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2</xdr:col>
      <xdr:colOff>238125</xdr:colOff>
      <xdr:row>49</xdr:row>
      <xdr:rowOff>47625</xdr:rowOff>
    </xdr:from>
    <xdr:ext cx="1390650" cy="514350"/>
    <xdr:pic>
      <xdr:nvPicPr>
        <xdr:cNvPr id="48" name="image100.jpg">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2</xdr:col>
      <xdr:colOff>161925</xdr:colOff>
      <xdr:row>47</xdr:row>
      <xdr:rowOff>104775</xdr:rowOff>
    </xdr:from>
    <xdr:ext cx="390525" cy="419100"/>
    <xdr:pic>
      <xdr:nvPicPr>
        <xdr:cNvPr id="49" name="image96.jpg">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2</xdr:col>
      <xdr:colOff>0</xdr:colOff>
      <xdr:row>15</xdr:row>
      <xdr:rowOff>0</xdr:rowOff>
    </xdr:from>
    <xdr:ext cx="2457450" cy="723900"/>
    <xdr:pic>
      <xdr:nvPicPr>
        <xdr:cNvPr id="50" name="image98.png">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2</xdr:col>
      <xdr:colOff>0</xdr:colOff>
      <xdr:row>19</xdr:row>
      <xdr:rowOff>0</xdr:rowOff>
    </xdr:from>
    <xdr:ext cx="3629025" cy="561975"/>
    <xdr:pic>
      <xdr:nvPicPr>
        <xdr:cNvPr id="51" name="image94.png">
          <a:extLst>
            <a:ext uri="{FF2B5EF4-FFF2-40B4-BE49-F238E27FC236}">
              <a16:creationId xmlns:a16="http://schemas.microsoft.com/office/drawing/2014/main" id="{00000000-0008-0000-0400-000033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2</xdr:col>
      <xdr:colOff>0</xdr:colOff>
      <xdr:row>20</xdr:row>
      <xdr:rowOff>0</xdr:rowOff>
    </xdr:from>
    <xdr:ext cx="3629025" cy="495300"/>
    <xdr:pic>
      <xdr:nvPicPr>
        <xdr:cNvPr id="52" name="image92.png">
          <a:extLst>
            <a:ext uri="{FF2B5EF4-FFF2-40B4-BE49-F238E27FC236}">
              <a16:creationId xmlns:a16="http://schemas.microsoft.com/office/drawing/2014/main" id="{00000000-0008-0000-0400-000034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2</xdr:col>
      <xdr:colOff>0</xdr:colOff>
      <xdr:row>33</xdr:row>
      <xdr:rowOff>0</xdr:rowOff>
    </xdr:from>
    <xdr:ext cx="2085975" cy="666750"/>
    <xdr:pic>
      <xdr:nvPicPr>
        <xdr:cNvPr id="53" name="image95.png">
          <a:extLst>
            <a:ext uri="{FF2B5EF4-FFF2-40B4-BE49-F238E27FC236}">
              <a16:creationId xmlns:a16="http://schemas.microsoft.com/office/drawing/2014/main" id="{00000000-0008-0000-0400-000035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elects-stage.glatest.org.uk/" TargetMode="External"/><Relationship Id="rId1" Type="http://schemas.openxmlformats.org/officeDocument/2006/relationships/hyperlink" Target="http://elects-stage.glatest.org.uk/"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w3.org/WAI/WCAG20/quickref/" TargetMode="External"/><Relationship Id="rId21" Type="http://schemas.openxmlformats.org/officeDocument/2006/relationships/hyperlink" Target="http://www.w3.org/WAI/WCAG20/quickref/" TargetMode="External"/><Relationship Id="rId34" Type="http://schemas.openxmlformats.org/officeDocument/2006/relationships/hyperlink" Target="http://www.w3.org/WAI/WCAG20/quickref/" TargetMode="External"/><Relationship Id="rId42" Type="http://schemas.openxmlformats.org/officeDocument/2006/relationships/hyperlink" Target="https://www.w3.org/TR/WCAG21/" TargetMode="External"/><Relationship Id="rId47" Type="http://schemas.openxmlformats.org/officeDocument/2006/relationships/hyperlink" Target="http://www.w3.org/WAI/WCAG20/quickref/" TargetMode="External"/><Relationship Id="rId50" Type="http://schemas.openxmlformats.org/officeDocument/2006/relationships/hyperlink" Target="http://www.w3.org/WAI/WCAG20/quickref/" TargetMode="External"/><Relationship Id="rId55" Type="http://schemas.openxmlformats.org/officeDocument/2006/relationships/hyperlink" Target="http://www.w3.org/TR/UNDERSTANDING-WCAG20/visual-audio-contrast-contrast.html" TargetMode="External"/><Relationship Id="rId63" Type="http://schemas.openxmlformats.org/officeDocument/2006/relationships/hyperlink" Target="http://www.w3.org/WAI/WCAG20/quickref/" TargetMode="External"/><Relationship Id="rId68" Type="http://schemas.openxmlformats.org/officeDocument/2006/relationships/hyperlink" Target="http://www.w3.org/WAI/WCAG20/quickref/" TargetMode="External"/><Relationship Id="rId76" Type="http://schemas.openxmlformats.org/officeDocument/2006/relationships/hyperlink" Target="https://www.w3.org/TR/WCAG21/" TargetMode="External"/><Relationship Id="rId84" Type="http://schemas.openxmlformats.org/officeDocument/2006/relationships/hyperlink" Target="https://www.w3.org/TR/WCAG21/" TargetMode="External"/><Relationship Id="rId89" Type="http://schemas.openxmlformats.org/officeDocument/2006/relationships/hyperlink" Target="https://www.w3.org/TR/WCAG21/" TargetMode="External"/><Relationship Id="rId97" Type="http://schemas.openxmlformats.org/officeDocument/2006/relationships/hyperlink" Target="https://www.w3.org/TR/WCAG21/" TargetMode="External"/><Relationship Id="rId7" Type="http://schemas.openxmlformats.org/officeDocument/2006/relationships/hyperlink" Target="http://elects-stage.glatest.org.uk/information-voters/what-does-mayor-london-and-london-assembly-do" TargetMode="External"/><Relationship Id="rId71" Type="http://schemas.openxmlformats.org/officeDocument/2006/relationships/hyperlink" Target="https://www.w3.org/TR/WCAG21/" TargetMode="External"/><Relationship Id="rId92" Type="http://schemas.openxmlformats.org/officeDocument/2006/relationships/hyperlink" Target="https://www.w3.org/TR/WCAG21/" TargetMode="External"/><Relationship Id="rId2" Type="http://schemas.openxmlformats.org/officeDocument/2006/relationships/hyperlink" Target="http://elects-stage.glatest.org.uk/information-voters" TargetMode="External"/><Relationship Id="rId16" Type="http://schemas.openxmlformats.org/officeDocument/2006/relationships/hyperlink" Target="https://elects-test.glatest.org.uk/media-centre/media-pre-accreditation-application-form" TargetMode="External"/><Relationship Id="rId29" Type="http://schemas.openxmlformats.org/officeDocument/2006/relationships/hyperlink" Target="http://www.w3.org/WAI/WCAG20/quickref/" TargetMode="External"/><Relationship Id="rId11" Type="http://schemas.openxmlformats.org/officeDocument/2006/relationships/hyperlink" Target="https://elects-dev.glatest.org.uk/polling-stations/AA12AA" TargetMode="External"/><Relationship Id="rId24" Type="http://schemas.openxmlformats.org/officeDocument/2006/relationships/hyperlink" Target="http://www.w3.org/TR/UNDERSTANDING-WCAG20/media-equiv-audio-desc.html" TargetMode="External"/><Relationship Id="rId32" Type="http://schemas.openxmlformats.org/officeDocument/2006/relationships/hyperlink" Target="https://www.w3.org/TR/WCAG21/" TargetMode="External"/><Relationship Id="rId37" Type="http://schemas.openxmlformats.org/officeDocument/2006/relationships/hyperlink" Target="http://../AppData/Documents%20and%20Settings/Registered%20Documents/Templates%20-%20Accessibility/Page%20Titled:%20Web%20pages%20have%20titles%20that%20describe%20topic%20or%20purpose" TargetMode="External"/><Relationship Id="rId40" Type="http://schemas.openxmlformats.org/officeDocument/2006/relationships/hyperlink" Target="https://www.w3.org/TR/WCAG21/" TargetMode="External"/><Relationship Id="rId45" Type="http://schemas.openxmlformats.org/officeDocument/2006/relationships/hyperlink" Target="http://www.w3.org/WAI/WCAG20/quickref/" TargetMode="External"/><Relationship Id="rId53" Type="http://schemas.openxmlformats.org/officeDocument/2006/relationships/hyperlink" Target="https://www.w3.org/TR/WCAG21/" TargetMode="External"/><Relationship Id="rId58" Type="http://schemas.openxmlformats.org/officeDocument/2006/relationships/hyperlink" Target="https://www.w3.org/TR/WCAG21/" TargetMode="External"/><Relationship Id="rId66" Type="http://schemas.openxmlformats.org/officeDocument/2006/relationships/hyperlink" Target="http://www.w3.org/WAI/WCAG20/quickref/" TargetMode="External"/><Relationship Id="rId74" Type="http://schemas.openxmlformats.org/officeDocument/2006/relationships/hyperlink" Target="https://www.w3.org/TR/WCAG21/" TargetMode="External"/><Relationship Id="rId79" Type="http://schemas.openxmlformats.org/officeDocument/2006/relationships/hyperlink" Target="https://www.w3.org/TR/WCAG21/" TargetMode="External"/><Relationship Id="rId87" Type="http://schemas.openxmlformats.org/officeDocument/2006/relationships/hyperlink" Target="https://www.w3.org/TR/WCAG21/" TargetMode="External"/><Relationship Id="rId5" Type="http://schemas.openxmlformats.org/officeDocument/2006/relationships/hyperlink" Target="http://elects-stage.glatest.org.uk/information-candidates/guidance-candidates-and-agents" TargetMode="External"/><Relationship Id="rId61" Type="http://schemas.openxmlformats.org/officeDocument/2006/relationships/hyperlink" Target="https://www.w3.org/TR/WCAG21/" TargetMode="External"/><Relationship Id="rId82" Type="http://schemas.openxmlformats.org/officeDocument/2006/relationships/hyperlink" Target="https://www.w3.org/TR/WCAG21/" TargetMode="External"/><Relationship Id="rId90" Type="http://schemas.openxmlformats.org/officeDocument/2006/relationships/hyperlink" Target="https://www.w3.org/TR/WCAG21/" TargetMode="External"/><Relationship Id="rId95" Type="http://schemas.openxmlformats.org/officeDocument/2006/relationships/hyperlink" Target="https://www.w3.org/TR/WCAG21/" TargetMode="External"/><Relationship Id="rId19" Type="http://schemas.openxmlformats.org/officeDocument/2006/relationships/hyperlink" Target="https://elects-test.glatest.org.uk/mayoral-lp-pr-test" TargetMode="External"/><Relationship Id="rId14" Type="http://schemas.openxmlformats.org/officeDocument/2006/relationships/hyperlink" Target="https://elects-test.glatest.org.uk/" TargetMode="External"/><Relationship Id="rId22" Type="http://schemas.openxmlformats.org/officeDocument/2006/relationships/hyperlink" Target="http://www.w3.org/WAI/WCAG20/quickref/" TargetMode="External"/><Relationship Id="rId27" Type="http://schemas.openxmlformats.org/officeDocument/2006/relationships/hyperlink" Target="http://www.w3.org/WAI/WCAG20/quickref/" TargetMode="External"/><Relationship Id="rId30" Type="http://schemas.openxmlformats.org/officeDocument/2006/relationships/hyperlink" Target="http://www.w3.org/WAI/WCAG20/quickref/" TargetMode="External"/><Relationship Id="rId35" Type="http://schemas.openxmlformats.org/officeDocument/2006/relationships/hyperlink" Target="http://www.w3.org/WAI/WCAG20/quickref/" TargetMode="External"/><Relationship Id="rId43" Type="http://schemas.openxmlformats.org/officeDocument/2006/relationships/hyperlink" Target="https://www.w3.org/TR/WCAG21/" TargetMode="External"/><Relationship Id="rId48" Type="http://schemas.openxmlformats.org/officeDocument/2006/relationships/hyperlink" Target="http://www.w3.org/WAI/WCAG20/quickref/" TargetMode="External"/><Relationship Id="rId56" Type="http://schemas.openxmlformats.org/officeDocument/2006/relationships/hyperlink" Target="http://www.w3.org/WAI/WCAG20/quickref/" TargetMode="External"/><Relationship Id="rId64" Type="http://schemas.openxmlformats.org/officeDocument/2006/relationships/hyperlink" Target="http://www.w3.org/WAI/WCAG20/quickref/" TargetMode="External"/><Relationship Id="rId69" Type="http://schemas.openxmlformats.org/officeDocument/2006/relationships/hyperlink" Target="http://www.w3.org/WAI/WCAG20/quickref/" TargetMode="External"/><Relationship Id="rId77" Type="http://schemas.openxmlformats.org/officeDocument/2006/relationships/hyperlink" Target="https://www.w3.org/TR/WCAG21/" TargetMode="External"/><Relationship Id="rId8" Type="http://schemas.openxmlformats.org/officeDocument/2006/relationships/hyperlink" Target="http://elects-stage.glatest.org.uk/media-centre/local-elections-2018" TargetMode="External"/><Relationship Id="rId51" Type="http://schemas.openxmlformats.org/officeDocument/2006/relationships/hyperlink" Target="http://www.w3.org/WAI/WCAG20/quickref/" TargetMode="External"/><Relationship Id="rId72" Type="http://schemas.openxmlformats.org/officeDocument/2006/relationships/hyperlink" Target="https://www.w3.org/TR/WCAG21/" TargetMode="External"/><Relationship Id="rId80" Type="http://schemas.openxmlformats.org/officeDocument/2006/relationships/hyperlink" Target="https://www.w3.org/TR/WCAG21/" TargetMode="External"/><Relationship Id="rId85" Type="http://schemas.openxmlformats.org/officeDocument/2006/relationships/hyperlink" Target="https://www.w3.org/TR/WCAG21/" TargetMode="External"/><Relationship Id="rId93" Type="http://schemas.openxmlformats.org/officeDocument/2006/relationships/hyperlink" Target="https://www.w3.org/TR/WCAG21/" TargetMode="External"/><Relationship Id="rId98" Type="http://schemas.openxmlformats.org/officeDocument/2006/relationships/hyperlink" Target="https://www.w3.org/TR/WCAG21/" TargetMode="External"/><Relationship Id="rId3" Type="http://schemas.openxmlformats.org/officeDocument/2006/relationships/hyperlink" Target="http://elects-stage.glatest.org.uk/information-voters/candidates" TargetMode="External"/><Relationship Id="rId12" Type="http://schemas.openxmlformats.org/officeDocument/2006/relationships/hyperlink" Target="https://elects-dev.glatest.org.uk/polling-stations/AA13AA" TargetMode="External"/><Relationship Id="rId17" Type="http://schemas.openxmlformats.org/officeDocument/2006/relationships/hyperlink" Target="https://elects-test.glatest.org.uk/home/test-landing-page-pr" TargetMode="External"/><Relationship Id="rId25" Type="http://schemas.openxmlformats.org/officeDocument/2006/relationships/hyperlink" Target="http://www.w3.org/WAI/WCAG20/quickref/" TargetMode="External"/><Relationship Id="rId33" Type="http://schemas.openxmlformats.org/officeDocument/2006/relationships/hyperlink" Target="http://www.w3.org/WAI/WCAG20/quickref/" TargetMode="External"/><Relationship Id="rId38" Type="http://schemas.openxmlformats.org/officeDocument/2006/relationships/hyperlink" Target="http://www.w3.org/WAI/WCAG20/quickref/" TargetMode="External"/><Relationship Id="rId46" Type="http://schemas.openxmlformats.org/officeDocument/2006/relationships/hyperlink" Target="http://www.w3.org/WAI/WCAG20/quickref/" TargetMode="External"/><Relationship Id="rId59" Type="http://schemas.openxmlformats.org/officeDocument/2006/relationships/hyperlink" Target="https://www.w3.org/TR/WCAG21/" TargetMode="External"/><Relationship Id="rId67" Type="http://schemas.openxmlformats.org/officeDocument/2006/relationships/hyperlink" Target="http://www.w3.org/WAI/WCAG20/quickref/" TargetMode="External"/><Relationship Id="rId20" Type="http://schemas.openxmlformats.org/officeDocument/2006/relationships/hyperlink" Target="https://elects-test.glatest.org.uk/mayoral-bexley-bromley-pr-test" TargetMode="External"/><Relationship Id="rId41" Type="http://schemas.openxmlformats.org/officeDocument/2006/relationships/hyperlink" Target="https://www.w3.org/TR/WCAG21/" TargetMode="External"/><Relationship Id="rId54" Type="http://schemas.openxmlformats.org/officeDocument/2006/relationships/hyperlink" Target="https://www.w3.org/TR/WCAG21/" TargetMode="External"/><Relationship Id="rId62" Type="http://schemas.openxmlformats.org/officeDocument/2006/relationships/hyperlink" Target="http://www.w3.org/WAI/WCAG20/quickref/" TargetMode="External"/><Relationship Id="rId70" Type="http://schemas.openxmlformats.org/officeDocument/2006/relationships/hyperlink" Target="https://www.w3.org/TR/WCAG21/" TargetMode="External"/><Relationship Id="rId75" Type="http://schemas.openxmlformats.org/officeDocument/2006/relationships/hyperlink" Target="https://www.w3.org/TR/WCAG21/" TargetMode="External"/><Relationship Id="rId83" Type="http://schemas.openxmlformats.org/officeDocument/2006/relationships/hyperlink" Target="https://www.w3.org/TR/WCAG21/" TargetMode="External"/><Relationship Id="rId88" Type="http://schemas.openxmlformats.org/officeDocument/2006/relationships/hyperlink" Target="https://www.w3.org/TR/WCAG21/" TargetMode="External"/><Relationship Id="rId91" Type="http://schemas.openxmlformats.org/officeDocument/2006/relationships/hyperlink" Target="https://www.w3.org/TR/WCAG21/" TargetMode="External"/><Relationship Id="rId96" Type="http://schemas.openxmlformats.org/officeDocument/2006/relationships/hyperlink" Target="https://www.w3.org/TR/WCAG21/" TargetMode="External"/><Relationship Id="rId1" Type="http://schemas.openxmlformats.org/officeDocument/2006/relationships/hyperlink" Target="http://elects-stage.glatest.org.uk/" TargetMode="External"/><Relationship Id="rId6" Type="http://schemas.openxmlformats.org/officeDocument/2006/relationships/hyperlink" Target="http://elects-stage.glatest.org.uk/information-voters/information-carers-and-people-disability" TargetMode="External"/><Relationship Id="rId15" Type="http://schemas.openxmlformats.org/officeDocument/2006/relationships/hyperlink" Target="https://elects-test.glatest.org.uk/im-voter/election-results/results-2016" TargetMode="External"/><Relationship Id="rId23" Type="http://schemas.openxmlformats.org/officeDocument/2006/relationships/hyperlink" Target="http://www.w3.org/WAI/WCAG20/quickref/" TargetMode="External"/><Relationship Id="rId28" Type="http://schemas.openxmlformats.org/officeDocument/2006/relationships/hyperlink" Target="http://www.w3.org/WAI/WCAG20/quickref/" TargetMode="External"/><Relationship Id="rId36" Type="http://schemas.openxmlformats.org/officeDocument/2006/relationships/hyperlink" Target="http://www.w3.org/WAI/WCAG20/quickref/" TargetMode="External"/><Relationship Id="rId49" Type="http://schemas.openxmlformats.org/officeDocument/2006/relationships/hyperlink" Target="http://www.w3.org/WAI/WCAG20/quickref/" TargetMode="External"/><Relationship Id="rId57" Type="http://schemas.openxmlformats.org/officeDocument/2006/relationships/hyperlink" Target="http://www.w3.org/WAI/WCAG20/quickref/" TargetMode="External"/><Relationship Id="rId10" Type="http://schemas.openxmlformats.org/officeDocument/2006/relationships/hyperlink" Target="http://elects-stage.glatest.org.uk/test-polling-station-search-lp" TargetMode="External"/><Relationship Id="rId31" Type="http://schemas.openxmlformats.org/officeDocument/2006/relationships/hyperlink" Target="http://www.w3.org/WAI/WCAG20/quickref/" TargetMode="External"/><Relationship Id="rId44" Type="http://schemas.openxmlformats.org/officeDocument/2006/relationships/hyperlink" Target="http://www.w3.org/WAI/WCAG20/quickref/" TargetMode="External"/><Relationship Id="rId52" Type="http://schemas.openxmlformats.org/officeDocument/2006/relationships/hyperlink" Target="http://www.w3.org/WAI/WCAG20/quickref/" TargetMode="External"/><Relationship Id="rId60" Type="http://schemas.openxmlformats.org/officeDocument/2006/relationships/hyperlink" Target="https://www.w3.org/TR/WCAG21/" TargetMode="External"/><Relationship Id="rId65" Type="http://schemas.openxmlformats.org/officeDocument/2006/relationships/hyperlink" Target="http://www.w3.org/WAI/WCAG20/quickref/" TargetMode="External"/><Relationship Id="rId73" Type="http://schemas.openxmlformats.org/officeDocument/2006/relationships/hyperlink" Target="https://www.w3.org/TR/WCAG21/" TargetMode="External"/><Relationship Id="rId78" Type="http://schemas.openxmlformats.org/officeDocument/2006/relationships/hyperlink" Target="https://www.w3.org/TR/WCAG21/" TargetMode="External"/><Relationship Id="rId81" Type="http://schemas.openxmlformats.org/officeDocument/2006/relationships/hyperlink" Target="https://www.w3.org/TR/WCAG21/" TargetMode="External"/><Relationship Id="rId86" Type="http://schemas.openxmlformats.org/officeDocument/2006/relationships/hyperlink" Target="https://www.w3.org/TR/WCAG21/" TargetMode="External"/><Relationship Id="rId94" Type="http://schemas.openxmlformats.org/officeDocument/2006/relationships/hyperlink" Target="https://www.w3.org/TR/WCAG21/" TargetMode="External"/><Relationship Id="rId99" Type="http://schemas.openxmlformats.org/officeDocument/2006/relationships/drawing" Target="../drawings/drawing3.xml"/><Relationship Id="rId4" Type="http://schemas.openxmlformats.org/officeDocument/2006/relationships/hyperlink" Target="http://elects-stage.glatest.org.uk/information-voterscandidatesmayoral-candidates/heston-blumenthal" TargetMode="External"/><Relationship Id="rId9" Type="http://schemas.openxmlformats.org/officeDocument/2006/relationships/hyperlink" Target="http://elects-stage.glatest.org.uk/search" TargetMode="External"/><Relationship Id="rId13" Type="http://schemas.openxmlformats.org/officeDocument/2006/relationships/hyperlink" Target="https://elects-test.glatest.org.uk/im-candidate/statutory-notices-and-elections-timetable" TargetMode="External"/><Relationship Id="rId18" Type="http://schemas.openxmlformats.org/officeDocument/2006/relationships/hyperlink" Target="https://elects-test.glatest.org.uk/londonwide-pr" TargetMode="External"/><Relationship Id="rId39" Type="http://schemas.openxmlformats.org/officeDocument/2006/relationships/hyperlink" Target="http://www.w3.org/WAI/WCAG20/quickre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sqref="A1:D1"/>
    </sheetView>
  </sheetViews>
  <sheetFormatPr defaultColWidth="14.42578125" defaultRowHeight="15" customHeight="1" x14ac:dyDescent="0.2"/>
  <cols>
    <col min="1" max="10" width="9.140625" customWidth="1"/>
    <col min="11" max="26" width="8.7109375" customWidth="1"/>
  </cols>
  <sheetData>
    <row r="1" spans="1:26" ht="47.25" customHeight="1" x14ac:dyDescent="0.2">
      <c r="A1" s="124"/>
      <c r="B1" s="125"/>
      <c r="C1" s="125"/>
      <c r="D1" s="126"/>
      <c r="E1" s="1"/>
      <c r="F1" s="1"/>
      <c r="G1" s="1"/>
      <c r="H1" s="1"/>
      <c r="I1" s="1"/>
      <c r="J1" s="1"/>
      <c r="K1" s="1"/>
      <c r="L1" s="1"/>
      <c r="M1" s="1"/>
      <c r="N1" s="1"/>
      <c r="O1" s="1"/>
      <c r="P1" s="1"/>
      <c r="Q1" s="1"/>
      <c r="R1" s="1"/>
      <c r="S1" s="1"/>
      <c r="T1" s="1"/>
      <c r="U1" s="1"/>
      <c r="V1" s="1"/>
      <c r="W1" s="1"/>
      <c r="X1" s="1"/>
      <c r="Y1" s="1"/>
      <c r="Z1" s="1"/>
    </row>
    <row r="2" spans="1:26" ht="12.7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2.75" customHeight="1" x14ac:dyDescent="0.2">
      <c r="A5" s="1"/>
      <c r="B5" s="1"/>
      <c r="C5" s="1"/>
      <c r="D5" s="1"/>
      <c r="E5" s="1"/>
      <c r="F5" s="1"/>
      <c r="G5" s="1"/>
      <c r="H5" s="1"/>
      <c r="I5" s="1"/>
      <c r="J5" s="1"/>
      <c r="K5" s="1"/>
      <c r="L5" s="1"/>
      <c r="M5" s="1"/>
      <c r="N5" s="1"/>
      <c r="O5" s="1"/>
      <c r="P5" s="1"/>
      <c r="Q5" s="1"/>
      <c r="R5" s="1"/>
      <c r="S5" s="1"/>
      <c r="T5" s="1"/>
      <c r="U5" s="1"/>
      <c r="V5" s="1"/>
      <c r="W5" s="1"/>
      <c r="X5" s="1"/>
      <c r="Y5" s="1"/>
      <c r="Z5" s="1"/>
    </row>
    <row r="6" spans="1:26" ht="12.7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2.75" customHeight="1" x14ac:dyDescent="0.2">
      <c r="A7" s="1"/>
      <c r="B7" s="1"/>
      <c r="C7" s="1"/>
      <c r="D7" s="1"/>
      <c r="E7" s="1"/>
      <c r="F7" s="1"/>
      <c r="G7" s="1"/>
      <c r="H7" s="1"/>
      <c r="I7" s="1"/>
      <c r="J7" s="1"/>
      <c r="K7" s="1"/>
      <c r="L7" s="1"/>
      <c r="M7" s="1"/>
      <c r="N7" s="1"/>
      <c r="O7" s="1"/>
      <c r="P7" s="1"/>
      <c r="Q7" s="1"/>
      <c r="R7" s="1"/>
      <c r="S7" s="1"/>
      <c r="T7" s="1"/>
      <c r="U7" s="1"/>
      <c r="V7" s="1"/>
      <c r="W7" s="1"/>
      <c r="X7" s="1"/>
      <c r="Y7" s="1"/>
      <c r="Z7" s="1"/>
    </row>
    <row r="8" spans="1:26" ht="12.75" customHeight="1" x14ac:dyDescent="0.2">
      <c r="A8" s="1"/>
      <c r="B8" s="1"/>
      <c r="C8" s="1"/>
      <c r="D8" s="1"/>
      <c r="E8" s="1"/>
      <c r="F8" s="1"/>
      <c r="G8" s="1"/>
      <c r="H8" s="1"/>
      <c r="I8" s="1"/>
      <c r="J8" s="1"/>
      <c r="K8" s="1"/>
      <c r="L8" s="1"/>
      <c r="M8" s="1"/>
      <c r="N8" s="1"/>
      <c r="O8" s="1"/>
      <c r="P8" s="1"/>
      <c r="Q8" s="1"/>
      <c r="R8" s="1"/>
      <c r="S8" s="1"/>
      <c r="T8" s="1"/>
      <c r="U8" s="1"/>
      <c r="V8" s="1"/>
      <c r="W8" s="1"/>
      <c r="X8" s="1"/>
      <c r="Y8" s="1"/>
      <c r="Z8" s="1"/>
    </row>
    <row r="9" spans="1:26" ht="12.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2.7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25" right="0.25"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00"/>
  <sheetViews>
    <sheetView workbookViewId="0"/>
  </sheetViews>
  <sheetFormatPr defaultColWidth="14.42578125" defaultRowHeight="15" customHeight="1" x14ac:dyDescent="0.2"/>
  <cols>
    <col min="1" max="1" width="3.28515625" customWidth="1"/>
    <col min="2" max="2" width="32.28515625" customWidth="1"/>
    <col min="3" max="3" width="85.85546875" customWidth="1"/>
    <col min="4" max="6" width="6" customWidth="1"/>
    <col min="7" max="7" width="14" customWidth="1"/>
    <col min="8" max="10" width="6" customWidth="1"/>
    <col min="11" max="11" width="10" customWidth="1"/>
    <col min="12" max="14" width="6.140625" customWidth="1"/>
    <col min="15" max="15" width="10" customWidth="1"/>
    <col min="16" max="18" width="6" customWidth="1"/>
    <col min="19" max="19" width="10" customWidth="1"/>
    <col min="20" max="20" width="9.140625" customWidth="1"/>
    <col min="21" max="23" width="11.28515625" hidden="1" customWidth="1"/>
    <col min="24" max="24" width="11.42578125" hidden="1" customWidth="1"/>
    <col min="25" max="25" width="11.28515625" hidden="1" customWidth="1"/>
    <col min="26" max="26" width="11.42578125" hidden="1" customWidth="1"/>
    <col min="27" max="35" width="9.140625" customWidth="1"/>
  </cols>
  <sheetData>
    <row r="1" spans="1:35" ht="57" customHeight="1" x14ac:dyDescent="0.2">
      <c r="A1" s="132" t="s">
        <v>0</v>
      </c>
      <c r="B1" s="133"/>
      <c r="C1" s="133"/>
      <c r="D1" s="133"/>
      <c r="E1" s="133"/>
      <c r="F1" s="133"/>
      <c r="G1" s="133"/>
      <c r="H1" s="133"/>
      <c r="I1" s="133"/>
      <c r="J1" s="133"/>
      <c r="K1" s="133"/>
      <c r="L1" s="133"/>
      <c r="M1" s="133"/>
      <c r="N1" s="133"/>
      <c r="O1" s="133"/>
      <c r="P1" s="1"/>
      <c r="Q1" s="1"/>
      <c r="R1" s="1"/>
      <c r="S1" s="1"/>
      <c r="T1" s="1"/>
      <c r="U1" s="134" t="s">
        <v>1</v>
      </c>
      <c r="V1" s="125"/>
      <c r="W1" s="125"/>
      <c r="X1" s="125"/>
      <c r="Y1" s="125"/>
      <c r="Z1" s="135"/>
      <c r="AA1" s="1"/>
      <c r="AB1" s="1"/>
      <c r="AC1" s="1"/>
      <c r="AD1" s="1"/>
      <c r="AE1" s="1"/>
      <c r="AF1" s="1"/>
      <c r="AG1" s="1"/>
      <c r="AH1" s="1"/>
      <c r="AI1" s="1"/>
    </row>
    <row r="2" spans="1:35" ht="15.75" customHeight="1" x14ac:dyDescent="0.25">
      <c r="A2" s="2" t="s">
        <v>2</v>
      </c>
      <c r="B2" s="3"/>
      <c r="C2" s="150" t="s">
        <v>3</v>
      </c>
      <c r="D2" s="128"/>
      <c r="E2" s="128"/>
      <c r="F2" s="128"/>
      <c r="G2" s="129"/>
      <c r="H2" s="136" t="s">
        <v>4</v>
      </c>
      <c r="I2" s="125"/>
      <c r="J2" s="125"/>
      <c r="K2" s="126"/>
      <c r="L2" s="4"/>
      <c r="M2" s="4"/>
      <c r="N2" s="4"/>
      <c r="O2" s="4"/>
      <c r="P2" s="1"/>
      <c r="Q2" s="1"/>
      <c r="R2" s="1"/>
      <c r="S2" s="1"/>
      <c r="T2" s="1"/>
      <c r="U2" s="137" t="s">
        <v>5</v>
      </c>
      <c r="V2" s="138"/>
      <c r="W2" s="138"/>
      <c r="X2" s="138"/>
      <c r="Y2" s="138"/>
      <c r="Z2" s="139"/>
      <c r="AA2" s="1"/>
      <c r="AB2" s="1"/>
      <c r="AC2" s="1"/>
      <c r="AD2" s="1"/>
      <c r="AE2" s="1"/>
      <c r="AF2" s="1"/>
      <c r="AG2" s="1"/>
      <c r="AH2" s="1"/>
      <c r="AI2" s="1"/>
    </row>
    <row r="3" spans="1:35" ht="15.75" customHeight="1" x14ac:dyDescent="0.25">
      <c r="A3" s="5" t="s">
        <v>6</v>
      </c>
      <c r="B3" s="6"/>
      <c r="C3" s="150" t="s">
        <v>7</v>
      </c>
      <c r="D3" s="128"/>
      <c r="E3" s="128"/>
      <c r="F3" s="128"/>
      <c r="G3" s="129"/>
      <c r="H3" s="131" t="s">
        <v>8</v>
      </c>
      <c r="I3" s="128"/>
      <c r="J3" s="128"/>
      <c r="K3" s="129"/>
      <c r="L3" s="127" t="s">
        <v>9</v>
      </c>
      <c r="M3" s="128"/>
      <c r="N3" s="128"/>
      <c r="O3" s="129"/>
      <c r="P3" s="1"/>
      <c r="Q3" s="1"/>
      <c r="R3" s="1"/>
      <c r="S3" s="1"/>
      <c r="T3" s="1"/>
      <c r="U3" s="140"/>
      <c r="V3" s="133"/>
      <c r="W3" s="133"/>
      <c r="X3" s="133"/>
      <c r="Y3" s="133"/>
      <c r="Z3" s="141"/>
      <c r="AA3" s="1"/>
      <c r="AB3" s="1"/>
      <c r="AC3" s="1"/>
      <c r="AD3" s="1"/>
      <c r="AE3" s="1"/>
      <c r="AF3" s="1"/>
      <c r="AG3" s="1"/>
      <c r="AH3" s="1"/>
      <c r="AI3" s="1"/>
    </row>
    <row r="4" spans="1:35" ht="12.75" customHeight="1" x14ac:dyDescent="0.25">
      <c r="A4" s="7" t="s">
        <v>10</v>
      </c>
      <c r="B4" s="8"/>
      <c r="C4" s="151" t="s">
        <v>11</v>
      </c>
      <c r="D4" s="128"/>
      <c r="E4" s="128"/>
      <c r="F4" s="128"/>
      <c r="G4" s="129"/>
      <c r="H4" s="131" t="s">
        <v>12</v>
      </c>
      <c r="I4" s="128"/>
      <c r="J4" s="128"/>
      <c r="K4" s="129"/>
      <c r="L4" s="127" t="s">
        <v>13</v>
      </c>
      <c r="M4" s="128"/>
      <c r="N4" s="128"/>
      <c r="O4" s="129"/>
      <c r="P4" s="1"/>
      <c r="Q4" s="1"/>
      <c r="R4" s="1"/>
      <c r="S4" s="1"/>
      <c r="T4" s="1"/>
      <c r="U4" s="140"/>
      <c r="V4" s="133"/>
      <c r="W4" s="133"/>
      <c r="X4" s="133"/>
      <c r="Y4" s="133"/>
      <c r="Z4" s="141"/>
      <c r="AA4" s="1"/>
      <c r="AB4" s="1"/>
      <c r="AC4" s="1"/>
      <c r="AD4" s="1"/>
      <c r="AE4" s="1"/>
      <c r="AF4" s="1"/>
      <c r="AG4" s="1"/>
      <c r="AH4" s="1"/>
      <c r="AI4" s="1"/>
    </row>
    <row r="5" spans="1:35" ht="12.75" customHeight="1" x14ac:dyDescent="0.25">
      <c r="A5" s="7" t="s">
        <v>14</v>
      </c>
      <c r="B5" s="8"/>
      <c r="C5" s="150" t="s">
        <v>15</v>
      </c>
      <c r="D5" s="128"/>
      <c r="E5" s="128"/>
      <c r="F5" s="128"/>
      <c r="G5" s="129"/>
      <c r="H5" s="131" t="s">
        <v>16</v>
      </c>
      <c r="I5" s="128"/>
      <c r="J5" s="128"/>
      <c r="K5" s="129"/>
      <c r="L5" s="127" t="s">
        <v>17</v>
      </c>
      <c r="M5" s="128"/>
      <c r="N5" s="128"/>
      <c r="O5" s="129"/>
      <c r="P5" s="1"/>
      <c r="Q5" s="1"/>
      <c r="R5" s="1"/>
      <c r="S5" s="1"/>
      <c r="T5" s="1"/>
      <c r="U5" s="140"/>
      <c r="V5" s="133"/>
      <c r="W5" s="133"/>
      <c r="X5" s="133"/>
      <c r="Y5" s="133"/>
      <c r="Z5" s="141"/>
      <c r="AA5" s="1"/>
      <c r="AB5" s="1"/>
      <c r="AC5" s="1"/>
      <c r="AD5" s="1"/>
      <c r="AE5" s="1"/>
      <c r="AF5" s="1"/>
      <c r="AG5" s="1"/>
      <c r="AH5" s="1"/>
      <c r="AI5" s="1"/>
    </row>
    <row r="6" spans="1:35" ht="12.75" customHeight="1" x14ac:dyDescent="0.25">
      <c r="A6" s="7" t="s">
        <v>18</v>
      </c>
      <c r="B6" s="8"/>
      <c r="C6" s="150" t="s">
        <v>19</v>
      </c>
      <c r="D6" s="128"/>
      <c r="E6" s="128"/>
      <c r="F6" s="128"/>
      <c r="G6" s="129"/>
      <c r="H6" s="131" t="s">
        <v>20</v>
      </c>
      <c r="I6" s="128"/>
      <c r="J6" s="128"/>
      <c r="K6" s="129"/>
      <c r="L6" s="127" t="s">
        <v>21</v>
      </c>
      <c r="M6" s="128"/>
      <c r="N6" s="128"/>
      <c r="O6" s="129"/>
      <c r="P6" s="1"/>
      <c r="Q6" s="1"/>
      <c r="R6" s="1"/>
      <c r="S6" s="1"/>
      <c r="T6" s="1"/>
      <c r="U6" s="140"/>
      <c r="V6" s="133"/>
      <c r="W6" s="133"/>
      <c r="X6" s="133"/>
      <c r="Y6" s="133"/>
      <c r="Z6" s="141"/>
      <c r="AA6" s="1"/>
      <c r="AB6" s="1"/>
      <c r="AC6" s="1"/>
      <c r="AD6" s="1"/>
      <c r="AE6" s="1"/>
      <c r="AF6" s="1"/>
      <c r="AG6" s="1"/>
      <c r="AH6" s="1"/>
      <c r="AI6" s="1"/>
    </row>
    <row r="7" spans="1:35" ht="12.75" customHeight="1" x14ac:dyDescent="0.25">
      <c r="A7" s="7" t="s">
        <v>22</v>
      </c>
      <c r="B7" s="8"/>
      <c r="C7" s="150" t="s">
        <v>23</v>
      </c>
      <c r="D7" s="128"/>
      <c r="E7" s="128"/>
      <c r="F7" s="128"/>
      <c r="G7" s="129"/>
      <c r="H7" s="131" t="s">
        <v>24</v>
      </c>
      <c r="I7" s="128"/>
      <c r="J7" s="128"/>
      <c r="K7" s="129"/>
      <c r="L7" s="127" t="s">
        <v>25</v>
      </c>
      <c r="M7" s="128"/>
      <c r="N7" s="128"/>
      <c r="O7" s="129"/>
      <c r="P7" s="1"/>
      <c r="Q7" s="1"/>
      <c r="R7" s="1"/>
      <c r="S7" s="1"/>
      <c r="T7" s="1"/>
      <c r="U7" s="140"/>
      <c r="V7" s="133"/>
      <c r="W7" s="133"/>
      <c r="X7" s="133"/>
      <c r="Y7" s="133"/>
      <c r="Z7" s="141"/>
      <c r="AA7" s="1"/>
      <c r="AB7" s="1"/>
      <c r="AC7" s="1"/>
      <c r="AD7" s="1"/>
      <c r="AE7" s="1"/>
      <c r="AF7" s="1"/>
      <c r="AG7" s="1"/>
      <c r="AH7" s="1"/>
      <c r="AI7" s="1"/>
    </row>
    <row r="8" spans="1:35" ht="12.75" customHeight="1" x14ac:dyDescent="0.25">
      <c r="A8" s="9" t="s">
        <v>26</v>
      </c>
      <c r="B8" s="8"/>
      <c r="C8" s="130">
        <v>44034</v>
      </c>
      <c r="D8" s="128"/>
      <c r="E8" s="128"/>
      <c r="F8" s="128"/>
      <c r="G8" s="129"/>
      <c r="H8" s="131" t="s">
        <v>27</v>
      </c>
      <c r="I8" s="128"/>
      <c r="J8" s="128"/>
      <c r="K8" s="129"/>
      <c r="L8" s="127" t="s">
        <v>28</v>
      </c>
      <c r="M8" s="128"/>
      <c r="N8" s="128"/>
      <c r="O8" s="129"/>
      <c r="P8" s="1"/>
      <c r="Q8" s="1"/>
      <c r="R8" s="1"/>
      <c r="S8" s="1"/>
      <c r="T8" s="1"/>
      <c r="U8" s="140"/>
      <c r="V8" s="133"/>
      <c r="W8" s="133"/>
      <c r="X8" s="133"/>
      <c r="Y8" s="133"/>
      <c r="Z8" s="141"/>
      <c r="AA8" s="1"/>
      <c r="AB8" s="1"/>
      <c r="AC8" s="1"/>
      <c r="AD8" s="1"/>
      <c r="AE8" s="1"/>
      <c r="AF8" s="1"/>
      <c r="AG8" s="1"/>
      <c r="AH8" s="1"/>
      <c r="AI8" s="1"/>
    </row>
    <row r="9" spans="1:35" ht="12.75" customHeight="1" x14ac:dyDescent="0.25">
      <c r="A9" s="7"/>
      <c r="B9" s="8"/>
      <c r="C9" s="150"/>
      <c r="D9" s="128"/>
      <c r="E9" s="128"/>
      <c r="F9" s="128"/>
      <c r="G9" s="129"/>
      <c r="H9" s="131" t="s">
        <v>29</v>
      </c>
      <c r="I9" s="128"/>
      <c r="J9" s="128"/>
      <c r="K9" s="129"/>
      <c r="L9" s="127" t="s">
        <v>30</v>
      </c>
      <c r="M9" s="128"/>
      <c r="N9" s="128"/>
      <c r="O9" s="129"/>
      <c r="P9" s="1"/>
      <c r="Q9" s="1"/>
      <c r="R9" s="1"/>
      <c r="S9" s="1"/>
      <c r="T9" s="1"/>
      <c r="U9" s="140"/>
      <c r="V9" s="133"/>
      <c r="W9" s="133"/>
      <c r="X9" s="133"/>
      <c r="Y9" s="133"/>
      <c r="Z9" s="141"/>
      <c r="AA9" s="1"/>
      <c r="AB9" s="1"/>
      <c r="AC9" s="1"/>
      <c r="AD9" s="1"/>
      <c r="AE9" s="1"/>
      <c r="AF9" s="1"/>
      <c r="AG9" s="1"/>
      <c r="AH9" s="1"/>
      <c r="AI9" s="1"/>
    </row>
    <row r="10" spans="1:35" ht="12.75" customHeight="1" x14ac:dyDescent="0.25">
      <c r="A10" s="7"/>
      <c r="B10" s="8"/>
      <c r="C10" s="130"/>
      <c r="D10" s="128"/>
      <c r="E10" s="128"/>
      <c r="F10" s="128"/>
      <c r="G10" s="129"/>
      <c r="H10" s="131" t="s">
        <v>31</v>
      </c>
      <c r="I10" s="128"/>
      <c r="J10" s="128"/>
      <c r="K10" s="129"/>
      <c r="L10" s="127" t="s">
        <v>32</v>
      </c>
      <c r="M10" s="128"/>
      <c r="N10" s="128"/>
      <c r="O10" s="129"/>
      <c r="P10" s="1"/>
      <c r="Q10" s="1"/>
      <c r="R10" s="1"/>
      <c r="S10" s="1"/>
      <c r="T10" s="1"/>
      <c r="U10" s="142"/>
      <c r="V10" s="143"/>
      <c r="W10" s="143"/>
      <c r="X10" s="143"/>
      <c r="Y10" s="143"/>
      <c r="Z10" s="144"/>
      <c r="AA10" s="1"/>
      <c r="AB10" s="1"/>
      <c r="AC10" s="1"/>
      <c r="AD10" s="1"/>
      <c r="AE10" s="1"/>
      <c r="AF10" s="1"/>
      <c r="AG10" s="1"/>
      <c r="AH10" s="1"/>
      <c r="AI10" s="1"/>
    </row>
    <row r="11" spans="1:35" ht="6.75" customHeight="1" x14ac:dyDescent="0.2">
      <c r="A11" s="10"/>
      <c r="B11" s="10"/>
      <c r="C11" s="10"/>
      <c r="D11" s="10"/>
      <c r="E11" s="10"/>
      <c r="F11" s="10"/>
      <c r="G11" s="10"/>
      <c r="H11" s="10"/>
      <c r="I11" s="10"/>
      <c r="J11" s="10"/>
      <c r="K11" s="10"/>
      <c r="L11" s="10"/>
      <c r="M11" s="10"/>
      <c r="N11" s="10"/>
      <c r="O11" s="10"/>
      <c r="P11" s="1"/>
      <c r="Q11" s="1"/>
      <c r="R11" s="1"/>
      <c r="S11" s="1"/>
      <c r="T11" s="1"/>
      <c r="U11" s="11"/>
      <c r="X11" s="12"/>
      <c r="Z11" s="13"/>
      <c r="AA11" s="1"/>
      <c r="AB11" s="1"/>
      <c r="AC11" s="1"/>
      <c r="AD11" s="1"/>
      <c r="AE11" s="1"/>
      <c r="AF11" s="1"/>
      <c r="AG11" s="1"/>
      <c r="AH11" s="1"/>
      <c r="AI11" s="1"/>
    </row>
    <row r="12" spans="1:35" ht="27" customHeight="1" x14ac:dyDescent="0.2">
      <c r="A12" s="149"/>
      <c r="B12" s="128"/>
      <c r="C12" s="129"/>
      <c r="D12" s="145" t="s">
        <v>33</v>
      </c>
      <c r="E12" s="128"/>
      <c r="F12" s="128"/>
      <c r="G12" s="129"/>
      <c r="H12" s="145" t="s">
        <v>34</v>
      </c>
      <c r="I12" s="128"/>
      <c r="J12" s="128"/>
      <c r="K12" s="129"/>
      <c r="L12" s="145" t="s">
        <v>35</v>
      </c>
      <c r="M12" s="128"/>
      <c r="N12" s="128"/>
      <c r="O12" s="129"/>
      <c r="P12" s="145" t="s">
        <v>36</v>
      </c>
      <c r="Q12" s="128"/>
      <c r="R12" s="128"/>
      <c r="S12" s="129"/>
      <c r="T12" s="1"/>
      <c r="U12" s="146" t="s">
        <v>37</v>
      </c>
      <c r="V12" s="147" t="s">
        <v>38</v>
      </c>
      <c r="W12" s="147" t="s">
        <v>39</v>
      </c>
      <c r="X12" s="147" t="s">
        <v>40</v>
      </c>
      <c r="Y12" s="147" t="s">
        <v>41</v>
      </c>
      <c r="Z12" s="148" t="s">
        <v>42</v>
      </c>
      <c r="AA12" s="1"/>
      <c r="AB12" s="1"/>
      <c r="AC12" s="1"/>
      <c r="AD12" s="1"/>
      <c r="AE12" s="1"/>
      <c r="AF12" s="1"/>
      <c r="AG12" s="1"/>
      <c r="AH12" s="1"/>
      <c r="AI12" s="1"/>
    </row>
    <row r="13" spans="1:35" ht="12.75" customHeight="1" x14ac:dyDescent="0.2">
      <c r="A13" s="15" t="s">
        <v>43</v>
      </c>
      <c r="B13" s="15" t="s">
        <v>44</v>
      </c>
      <c r="C13" s="15" t="s">
        <v>45</v>
      </c>
      <c r="D13" s="16" t="s">
        <v>46</v>
      </c>
      <c r="E13" s="16" t="s">
        <v>47</v>
      </c>
      <c r="F13" s="16" t="s">
        <v>32</v>
      </c>
      <c r="G13" s="16" t="s">
        <v>48</v>
      </c>
      <c r="H13" s="16" t="s">
        <v>46</v>
      </c>
      <c r="I13" s="16" t="s">
        <v>47</v>
      </c>
      <c r="J13" s="16" t="s">
        <v>49</v>
      </c>
      <c r="K13" s="16" t="s">
        <v>48</v>
      </c>
      <c r="L13" s="16" t="s">
        <v>46</v>
      </c>
      <c r="M13" s="16" t="s">
        <v>47</v>
      </c>
      <c r="N13" s="16" t="s">
        <v>49</v>
      </c>
      <c r="O13" s="16" t="s">
        <v>48</v>
      </c>
      <c r="P13" s="16" t="s">
        <v>46</v>
      </c>
      <c r="Q13" s="16" t="s">
        <v>47</v>
      </c>
      <c r="R13" s="16" t="s">
        <v>49</v>
      </c>
      <c r="S13" s="16" t="s">
        <v>48</v>
      </c>
      <c r="T13" s="17"/>
      <c r="U13" s="140"/>
      <c r="V13" s="133"/>
      <c r="W13" s="133"/>
      <c r="X13" s="133"/>
      <c r="Y13" s="133"/>
      <c r="Z13" s="141"/>
      <c r="AA13" s="17"/>
      <c r="AB13" s="17"/>
      <c r="AC13" s="17"/>
      <c r="AD13" s="17"/>
      <c r="AE13" s="17"/>
      <c r="AF13" s="17"/>
      <c r="AG13" s="17"/>
      <c r="AH13" s="17"/>
      <c r="AI13" s="17"/>
    </row>
    <row r="14" spans="1:35" ht="12.75" customHeight="1" x14ac:dyDescent="0.25">
      <c r="A14" s="18">
        <v>1</v>
      </c>
      <c r="B14" s="18" t="s">
        <v>50</v>
      </c>
      <c r="C14" s="19"/>
      <c r="D14" s="20">
        <f>SUM(COUNTIF('Success Criteria'!E7:E69,"PASS"),COUNTIF('Success Criteria'!E7:E69,"PASS with comments"))</f>
        <v>15</v>
      </c>
      <c r="E14" s="21">
        <f>COUNTIF('Success Criteria'!E7:E69,"NON COMPLIANT")</f>
        <v>3</v>
      </c>
      <c r="F14" s="22">
        <f>COUNTIF('Success Criteria'!E7:E69,"N/A")</f>
        <v>12</v>
      </c>
      <c r="G14" s="23">
        <f>COUNTIF('Success Criteria'!E7:E69,"not tested")</f>
        <v>0</v>
      </c>
      <c r="H14" s="20">
        <f>SUM(COUNTIF('Success Criteria'!$E73:$E114,"PASS"),COUNTIF('Success Criteria'!$E73:$E114,"PASS with comments"))</f>
        <v>10</v>
      </c>
      <c r="I14" s="21">
        <f>COUNTIF('Success Criteria'!$E73:$E114,"NON COMPLIANT")</f>
        <v>1</v>
      </c>
      <c r="J14" s="22">
        <f>COUNTIF('Success Criteria'!$E73:$E114,"N/A")</f>
        <v>9</v>
      </c>
      <c r="K14" s="23">
        <f>COUNTIF('Success Criteria'!$E73:$E114,"not tested")</f>
        <v>0</v>
      </c>
      <c r="L14" s="20">
        <f>SUM(COUNTIF('Success Criteria'!$E119:$E173,"PASS"),COUNTIF('Success Criteria'!$E119:$E173,"PASS with comments"))</f>
        <v>0</v>
      </c>
      <c r="M14" s="21">
        <f>COUNTIF('Success Criteria'!$E119:$E173,"NON COMPLIANT")</f>
        <v>0</v>
      </c>
      <c r="N14" s="22">
        <f>COUNTIF('Success Criteria'!$E119:$E173,"N/A")</f>
        <v>0</v>
      </c>
      <c r="O14" s="23">
        <f>COUNTIF('Success Criteria'!$E119:$E173,"not tested")</f>
        <v>28</v>
      </c>
      <c r="P14" s="20">
        <f t="shared" ref="P14:S14" si="0">SUM(D14+H14+L14)</f>
        <v>25</v>
      </c>
      <c r="Q14" s="21">
        <f t="shared" si="0"/>
        <v>4</v>
      </c>
      <c r="R14" s="22">
        <f t="shared" si="0"/>
        <v>21</v>
      </c>
      <c r="S14" s="23">
        <f t="shared" si="0"/>
        <v>28</v>
      </c>
      <c r="T14" s="1"/>
      <c r="U14" s="24">
        <f t="shared" ref="U14:U63" si="1">SUM(D14:G14)</f>
        <v>30</v>
      </c>
      <c r="V14" s="25">
        <f t="shared" ref="V14:V63" si="2">IF(U14=30,1,"")</f>
        <v>1</v>
      </c>
      <c r="W14" s="25">
        <f t="shared" ref="W14:W63" si="3">SUM($H14:$K14)</f>
        <v>20</v>
      </c>
      <c r="X14" s="25">
        <f t="shared" ref="X14:X63" si="4">IF(W14=20,1,"")</f>
        <v>1</v>
      </c>
      <c r="Y14" s="25">
        <f t="shared" ref="Y14:Y63" si="5">SUM($L14:$O14)</f>
        <v>28</v>
      </c>
      <c r="Z14" s="26">
        <f t="shared" ref="Z14:Z63" si="6">IF(Y14=28,1,"")</f>
        <v>1</v>
      </c>
      <c r="AA14" s="1"/>
      <c r="AB14" s="1"/>
      <c r="AC14" s="27"/>
      <c r="AD14" s="1"/>
      <c r="AE14" s="1"/>
      <c r="AF14" s="1"/>
      <c r="AG14" s="27"/>
      <c r="AH14" s="1"/>
      <c r="AI14" s="1"/>
    </row>
    <row r="15" spans="1:35" ht="12.75" customHeight="1" x14ac:dyDescent="0.25">
      <c r="A15" s="18">
        <v>2</v>
      </c>
      <c r="B15" s="18" t="s">
        <v>51</v>
      </c>
      <c r="C15" s="19" t="s">
        <v>11</v>
      </c>
      <c r="D15" s="20">
        <f>SUM(COUNTIF('Success Criteria'!F7:F69,"PASS"),COUNTIF('Success Criteria'!F7:F69,"PASS with comments"))</f>
        <v>15</v>
      </c>
      <c r="E15" s="21">
        <f>COUNTIF('Success Criteria'!F7:F69,"NON COMPLIANT")</f>
        <v>3</v>
      </c>
      <c r="F15" s="22">
        <f>COUNTIF('Success Criteria'!F7:F69,"N/A")</f>
        <v>12</v>
      </c>
      <c r="G15" s="23">
        <f>COUNTIF('Success Criteria'!F7:F69,"not tested")</f>
        <v>0</v>
      </c>
      <c r="H15" s="20">
        <f>SUM(COUNTIF('Success Criteria'!$F73:$F114,"PASS"),COUNTIF('Success Criteria'!$F73:$F114,"PASS with comments"))</f>
        <v>12</v>
      </c>
      <c r="I15" s="21">
        <f>COUNTIF('Success Criteria'!$F73:$F114,"NON COMPLIANT")</f>
        <v>0</v>
      </c>
      <c r="J15" s="22">
        <f>COUNTIF('Success Criteria'!$F73:$F114,"N/A")</f>
        <v>8</v>
      </c>
      <c r="K15" s="23">
        <f>COUNTIF('Success Criteria'!$F73:$F114,"not tested")</f>
        <v>0</v>
      </c>
      <c r="L15" s="20">
        <f>SUM(COUNTIF('Success Criteria'!$F119:$F173,"PASS"),COUNTIF('Success Criteria'!$F119:$F173,"PASS with comments"))</f>
        <v>0</v>
      </c>
      <c r="M15" s="21">
        <f>COUNTIF('Success Criteria'!$F119:$F173,"NON COMPLIANT")</f>
        <v>0</v>
      </c>
      <c r="N15" s="22">
        <f>COUNTIF('Success Criteria'!$F119:$F173,"N/A")</f>
        <v>0</v>
      </c>
      <c r="O15" s="23">
        <f>COUNTIF('Success Criteria'!$F119:$F173,"not tested")</f>
        <v>28</v>
      </c>
      <c r="P15" s="20">
        <f t="shared" ref="P15:S15" si="7">SUM(D15+H15+L15)</f>
        <v>27</v>
      </c>
      <c r="Q15" s="21">
        <f t="shared" si="7"/>
        <v>3</v>
      </c>
      <c r="R15" s="22">
        <f t="shared" si="7"/>
        <v>20</v>
      </c>
      <c r="S15" s="23">
        <f t="shared" si="7"/>
        <v>28</v>
      </c>
      <c r="T15" s="1"/>
      <c r="U15" s="24">
        <f t="shared" si="1"/>
        <v>30</v>
      </c>
      <c r="V15" s="25">
        <f t="shared" si="2"/>
        <v>1</v>
      </c>
      <c r="W15" s="25">
        <f t="shared" si="3"/>
        <v>20</v>
      </c>
      <c r="X15" s="25">
        <f t="shared" si="4"/>
        <v>1</v>
      </c>
      <c r="Y15" s="25">
        <f t="shared" si="5"/>
        <v>28</v>
      </c>
      <c r="Z15" s="26">
        <f t="shared" si="6"/>
        <v>1</v>
      </c>
      <c r="AA15" s="1"/>
      <c r="AB15" s="1"/>
      <c r="AC15" s="27"/>
      <c r="AD15" s="1"/>
      <c r="AE15" s="1"/>
      <c r="AF15" s="1"/>
      <c r="AG15" s="27"/>
      <c r="AH15" s="1"/>
      <c r="AI15" s="1"/>
    </row>
    <row r="16" spans="1:35" ht="12.75" customHeight="1" x14ac:dyDescent="0.2">
      <c r="A16" s="18">
        <v>3</v>
      </c>
      <c r="B16" s="18" t="s">
        <v>52</v>
      </c>
      <c r="C16" s="18" t="s">
        <v>53</v>
      </c>
      <c r="D16" s="20">
        <f>SUM(COUNTIF('Success Criteria'!G7:G69,"PASS"),COUNTIF('Success Criteria'!G7:G69,"PASS with comments"))</f>
        <v>15</v>
      </c>
      <c r="E16" s="21">
        <f>COUNTIF('Success Criteria'!G7:G69,"NON COMPLIANT")</f>
        <v>3</v>
      </c>
      <c r="F16" s="22">
        <f>COUNTIF('Success Criteria'!G7:G69,"N/A")</f>
        <v>12</v>
      </c>
      <c r="G16" s="23">
        <f>COUNTIF('Success Criteria'!G7:G69,"not tested")</f>
        <v>0</v>
      </c>
      <c r="H16" s="20">
        <f>SUM(COUNTIF('Success Criteria'!$G73:$G114,"PASS"),COUNTIF('Success Criteria'!$G73:$G114,"PASS with comments"))</f>
        <v>12</v>
      </c>
      <c r="I16" s="21">
        <f>COUNTIF('Success Criteria'!$G73:$G114,"NON COMPLIANT")</f>
        <v>0</v>
      </c>
      <c r="J16" s="22">
        <f>COUNTIF('Success Criteria'!$G73:$G114,"N/A")</f>
        <v>8</v>
      </c>
      <c r="K16" s="23">
        <f>COUNTIF('Success Criteria'!$G73:$G114,"not tested")</f>
        <v>0</v>
      </c>
      <c r="L16" s="20">
        <f>SUM(COUNTIF('Success Criteria'!$G119:$G173,"PASS"),COUNTIF('Success Criteria'!$G119:$G173,"PASS with comments"))</f>
        <v>0</v>
      </c>
      <c r="M16" s="21">
        <f>COUNTIF('Success Criteria'!$G119:$G173,"NON COMPLIANT")</f>
        <v>0</v>
      </c>
      <c r="N16" s="22">
        <f>COUNTIF('Success Criteria'!$G119:$G173,"N/A")</f>
        <v>0</v>
      </c>
      <c r="O16" s="23">
        <f>COUNTIF('Success Criteria'!$G119:$G173,"not tested")</f>
        <v>28</v>
      </c>
      <c r="P16" s="20">
        <f t="shared" ref="P16:S16" si="8">SUM(D16+H16+L16)</f>
        <v>27</v>
      </c>
      <c r="Q16" s="21">
        <f t="shared" si="8"/>
        <v>3</v>
      </c>
      <c r="R16" s="22">
        <f t="shared" si="8"/>
        <v>20</v>
      </c>
      <c r="S16" s="23">
        <f t="shared" si="8"/>
        <v>28</v>
      </c>
      <c r="T16" s="1"/>
      <c r="U16" s="24">
        <f t="shared" si="1"/>
        <v>30</v>
      </c>
      <c r="V16" s="25">
        <f t="shared" si="2"/>
        <v>1</v>
      </c>
      <c r="W16" s="25">
        <f t="shared" si="3"/>
        <v>20</v>
      </c>
      <c r="X16" s="25">
        <f t="shared" si="4"/>
        <v>1</v>
      </c>
      <c r="Y16" s="25">
        <f t="shared" si="5"/>
        <v>28</v>
      </c>
      <c r="Z16" s="26">
        <f t="shared" si="6"/>
        <v>1</v>
      </c>
      <c r="AA16" s="1"/>
      <c r="AB16" s="1"/>
      <c r="AC16" s="27"/>
      <c r="AD16" s="1"/>
      <c r="AE16" s="1"/>
      <c r="AF16" s="1"/>
      <c r="AG16" s="27"/>
      <c r="AH16" s="1"/>
      <c r="AI16" s="1"/>
    </row>
    <row r="17" spans="1:35" ht="12.75" customHeight="1" x14ac:dyDescent="0.2">
      <c r="A17" s="18">
        <v>4</v>
      </c>
      <c r="B17" s="18" t="s">
        <v>54</v>
      </c>
      <c r="C17" s="18" t="s">
        <v>55</v>
      </c>
      <c r="D17" s="20">
        <f>SUM(COUNTIF('Success Criteria'!H7:H69,"PASS"),COUNTIF('Success Criteria'!H7:H69,"PASS with comments"))</f>
        <v>16</v>
      </c>
      <c r="E17" s="21">
        <f>COUNTIF('Success Criteria'!H7:H69,"NON COMPLIANT")</f>
        <v>2</v>
      </c>
      <c r="F17" s="22">
        <f>COUNTIF('Success Criteria'!H7:H69,"N/A")</f>
        <v>12</v>
      </c>
      <c r="G17" s="23">
        <f>COUNTIF('Success Criteria'!H7:H69,"not tested")</f>
        <v>0</v>
      </c>
      <c r="H17" s="20">
        <f>SUM(COUNTIF('Success Criteria'!$H73:$H114,"PASS"),COUNTIF('Success Criteria'!$H73:$H114,"PASS with comments"))</f>
        <v>12</v>
      </c>
      <c r="I17" s="21">
        <f>COUNTIF('Success Criteria'!$H73:$H114,"NON COMPLIANT")</f>
        <v>0</v>
      </c>
      <c r="J17" s="22">
        <f>COUNTIF('Success Criteria'!$H73:$H114,"N/A")</f>
        <v>8</v>
      </c>
      <c r="K17" s="23">
        <f>COUNTIF('Success Criteria'!$H73:$H114,"not tested")</f>
        <v>0</v>
      </c>
      <c r="L17" s="20">
        <f>SUM(COUNTIF('Success Criteria'!$H119:$H173,"PASS"),COUNTIF('Success Criteria'!$H119:$H173,"PASS with comments"))</f>
        <v>0</v>
      </c>
      <c r="M17" s="21">
        <f>COUNTIF('Success Criteria'!$H119:$H173,"NON COMPLIANT")</f>
        <v>0</v>
      </c>
      <c r="N17" s="22">
        <f>COUNTIF('Success Criteria'!$H119:$H173,"N/A")</f>
        <v>0</v>
      </c>
      <c r="O17" s="23">
        <f>COUNTIF('Success Criteria'!$H119:$H173,"not tested")</f>
        <v>28</v>
      </c>
      <c r="P17" s="20">
        <f t="shared" ref="P17:S17" si="9">SUM(D17+H17+L17)</f>
        <v>28</v>
      </c>
      <c r="Q17" s="21">
        <f t="shared" si="9"/>
        <v>2</v>
      </c>
      <c r="R17" s="22">
        <f t="shared" si="9"/>
        <v>20</v>
      </c>
      <c r="S17" s="23">
        <f t="shared" si="9"/>
        <v>28</v>
      </c>
      <c r="T17" s="1"/>
      <c r="U17" s="24">
        <f t="shared" si="1"/>
        <v>30</v>
      </c>
      <c r="V17" s="25">
        <f t="shared" si="2"/>
        <v>1</v>
      </c>
      <c r="W17" s="25">
        <f t="shared" si="3"/>
        <v>20</v>
      </c>
      <c r="X17" s="25">
        <f t="shared" si="4"/>
        <v>1</v>
      </c>
      <c r="Y17" s="25">
        <f t="shared" si="5"/>
        <v>28</v>
      </c>
      <c r="Z17" s="26">
        <f t="shared" si="6"/>
        <v>1</v>
      </c>
      <c r="AA17" s="1"/>
      <c r="AB17" s="1"/>
      <c r="AC17" s="27"/>
      <c r="AD17" s="1"/>
      <c r="AE17" s="1"/>
      <c r="AF17" s="1"/>
      <c r="AG17" s="27"/>
      <c r="AH17" s="1"/>
      <c r="AI17" s="1"/>
    </row>
    <row r="18" spans="1:35" ht="12.75" customHeight="1" x14ac:dyDescent="0.2">
      <c r="A18" s="18">
        <v>5</v>
      </c>
      <c r="B18" s="18" t="s">
        <v>56</v>
      </c>
      <c r="C18" s="18" t="s">
        <v>57</v>
      </c>
      <c r="D18" s="20">
        <f>SUM(COUNTIF('Success Criteria'!I7:I69,"PASS"),COUNTIF('Success Criteria'!I7:I69,"PASS with comments"))</f>
        <v>16</v>
      </c>
      <c r="E18" s="21">
        <f>COUNTIF('Success Criteria'!I7:I69,"NON COMPLIANT")</f>
        <v>2</v>
      </c>
      <c r="F18" s="22">
        <f>COUNTIF('Success Criteria'!I7:I69,"N/A")</f>
        <v>12</v>
      </c>
      <c r="G18" s="23">
        <f>COUNTIF('Success Criteria'!I7:I69,"not tested")</f>
        <v>0</v>
      </c>
      <c r="H18" s="20">
        <f>SUM(COUNTIF('Success Criteria'!$I73:$I114,"PASS"),COUNTIF('Success Criteria'!$I73:$I114,"PASS with comments"))</f>
        <v>11</v>
      </c>
      <c r="I18" s="21">
        <f>COUNTIF('Success Criteria'!$I73:$I114,"NON COMPLIANT")</f>
        <v>1</v>
      </c>
      <c r="J18" s="22">
        <f>COUNTIF('Success Criteria'!$I73:$I114,"N/A")</f>
        <v>8</v>
      </c>
      <c r="K18" s="23">
        <f>COUNTIF('Success Criteria'!$I73:$I114,"not tested")</f>
        <v>0</v>
      </c>
      <c r="L18" s="20">
        <f>SUM(COUNTIF('Success Criteria'!$I119:$I173,"PASS"),COUNTIF('Success Criteria'!$I119:$I173,"PASS with comments"))</f>
        <v>0</v>
      </c>
      <c r="M18" s="21">
        <f>COUNTIF('Success Criteria'!$I119:$I173,"NON COMPLIANT")</f>
        <v>0</v>
      </c>
      <c r="N18" s="22">
        <f>COUNTIF('Success Criteria'!$I119:$I173,"N/A")</f>
        <v>0</v>
      </c>
      <c r="O18" s="23">
        <f>COUNTIF('Success Criteria'!$I119:$I173,"not tested")</f>
        <v>28</v>
      </c>
      <c r="P18" s="20">
        <f t="shared" ref="P18:S18" si="10">SUM(D18+H18+L18)</f>
        <v>27</v>
      </c>
      <c r="Q18" s="21">
        <f t="shared" si="10"/>
        <v>3</v>
      </c>
      <c r="R18" s="22">
        <f t="shared" si="10"/>
        <v>20</v>
      </c>
      <c r="S18" s="23">
        <f t="shared" si="10"/>
        <v>28</v>
      </c>
      <c r="T18" s="1"/>
      <c r="U18" s="24">
        <f t="shared" si="1"/>
        <v>30</v>
      </c>
      <c r="V18" s="25">
        <f t="shared" si="2"/>
        <v>1</v>
      </c>
      <c r="W18" s="25">
        <f t="shared" si="3"/>
        <v>20</v>
      </c>
      <c r="X18" s="25">
        <f t="shared" si="4"/>
        <v>1</v>
      </c>
      <c r="Y18" s="25">
        <f t="shared" si="5"/>
        <v>28</v>
      </c>
      <c r="Z18" s="26">
        <f t="shared" si="6"/>
        <v>1</v>
      </c>
      <c r="AA18" s="1"/>
      <c r="AB18" s="1"/>
      <c r="AC18" s="27"/>
      <c r="AD18" s="1"/>
      <c r="AE18" s="1"/>
      <c r="AF18" s="1"/>
      <c r="AG18" s="27"/>
      <c r="AH18" s="1"/>
      <c r="AI18" s="1"/>
    </row>
    <row r="19" spans="1:35" ht="12.75" customHeight="1" x14ac:dyDescent="0.2">
      <c r="A19" s="18">
        <v>6</v>
      </c>
      <c r="B19" s="18" t="s">
        <v>58</v>
      </c>
      <c r="C19" s="18" t="s">
        <v>59</v>
      </c>
      <c r="D19" s="20">
        <f>SUM(COUNTIF('Success Criteria'!J7:J69,"PASS"),COUNTIF('Success Criteria'!J7:J69,"PASS with comments"))</f>
        <v>17</v>
      </c>
      <c r="E19" s="21">
        <f>COUNTIF('Success Criteria'!J7:J69,"NON COMPLIANT")</f>
        <v>1</v>
      </c>
      <c r="F19" s="22">
        <f>COUNTIF('Success Criteria'!J7:J69,"N/A")</f>
        <v>12</v>
      </c>
      <c r="G19" s="23">
        <f>COUNTIF('Success Criteria'!J7:J69,"not tested")</f>
        <v>0</v>
      </c>
      <c r="H19" s="20">
        <f>SUM(COUNTIF('Success Criteria'!$J73:$J114,"PASS"),COUNTIF('Success Criteria'!$J73:$J114,"PASS with comments"))</f>
        <v>11</v>
      </c>
      <c r="I19" s="21">
        <f>COUNTIF('Success Criteria'!$J73:$J114,"NON COMPLIANT")</f>
        <v>1</v>
      </c>
      <c r="J19" s="22">
        <f>COUNTIF('Success Criteria'!$J73:$J114,"N/A")</f>
        <v>8</v>
      </c>
      <c r="K19" s="23">
        <f>COUNTIF('Success Criteria'!$J73:$J114,"not tested")</f>
        <v>0</v>
      </c>
      <c r="L19" s="20">
        <f>SUM(COUNTIF('Success Criteria'!$J119:$J173,"PASS"),COUNTIF('Success Criteria'!$J119:$J173,"PASS with comments"))</f>
        <v>0</v>
      </c>
      <c r="M19" s="21">
        <f>COUNTIF('Success Criteria'!$J119:$J173,"NON COMPLIANT")</f>
        <v>0</v>
      </c>
      <c r="N19" s="22">
        <f>COUNTIF('Success Criteria'!$J119:$J173,"N/A")</f>
        <v>0</v>
      </c>
      <c r="O19" s="23">
        <f>COUNTIF('Success Criteria'!$J119:$J173,"not tested")</f>
        <v>28</v>
      </c>
      <c r="P19" s="20">
        <f t="shared" ref="P19:S19" si="11">SUM(D19+H19+L19)</f>
        <v>28</v>
      </c>
      <c r="Q19" s="21">
        <f t="shared" si="11"/>
        <v>2</v>
      </c>
      <c r="R19" s="22">
        <f t="shared" si="11"/>
        <v>20</v>
      </c>
      <c r="S19" s="23">
        <f t="shared" si="11"/>
        <v>28</v>
      </c>
      <c r="T19" s="1"/>
      <c r="U19" s="24">
        <f t="shared" si="1"/>
        <v>30</v>
      </c>
      <c r="V19" s="25">
        <f t="shared" si="2"/>
        <v>1</v>
      </c>
      <c r="W19" s="25">
        <f t="shared" si="3"/>
        <v>20</v>
      </c>
      <c r="X19" s="25">
        <f t="shared" si="4"/>
        <v>1</v>
      </c>
      <c r="Y19" s="25">
        <f t="shared" si="5"/>
        <v>28</v>
      </c>
      <c r="Z19" s="26">
        <f t="shared" si="6"/>
        <v>1</v>
      </c>
      <c r="AA19" s="1"/>
      <c r="AB19" s="1"/>
      <c r="AC19" s="27"/>
      <c r="AD19" s="1"/>
      <c r="AE19" s="1"/>
      <c r="AF19" s="1"/>
      <c r="AG19" s="27"/>
      <c r="AH19" s="1"/>
      <c r="AI19" s="1"/>
    </row>
    <row r="20" spans="1:35" ht="12.75" customHeight="1" x14ac:dyDescent="0.2">
      <c r="A20" s="18">
        <v>7</v>
      </c>
      <c r="B20" s="18" t="s">
        <v>60</v>
      </c>
      <c r="C20" s="18" t="s">
        <v>61</v>
      </c>
      <c r="D20" s="20">
        <f>SUM(COUNTIF('Success Criteria'!K7:K69,"PASS"),COUNTIF('Success Criteria'!K7:K69,"PASS with comments"))</f>
        <v>16</v>
      </c>
      <c r="E20" s="21">
        <f>COUNTIF('Success Criteria'!K7:K69,"NON COMPLIANT")</f>
        <v>2</v>
      </c>
      <c r="F20" s="22">
        <f>COUNTIF('Success Criteria'!K7:K69,"N/A")</f>
        <v>12</v>
      </c>
      <c r="G20" s="23">
        <f>COUNTIF('Success Criteria'!K7:K69,"not tested")</f>
        <v>0</v>
      </c>
      <c r="H20" s="20">
        <f>SUM(COUNTIF('Success Criteria'!$K73:$K114,"PASS"),COUNTIF('Success Criteria'!$K73:$K114,"PASS with comments"))</f>
        <v>10</v>
      </c>
      <c r="I20" s="21">
        <f>COUNTIF('Success Criteria'!$K73:$K114,"NON COMPLIANT")</f>
        <v>2</v>
      </c>
      <c r="J20" s="22">
        <f>COUNTIF('Success Criteria'!$K73:$K114,"N/A")</f>
        <v>8</v>
      </c>
      <c r="K20" s="23">
        <f>COUNTIF('Success Criteria'!$K73:$K114,"not tested")</f>
        <v>0</v>
      </c>
      <c r="L20" s="20">
        <f>SUM(COUNTIF('Success Criteria'!$K119:$K173,"PASS"),COUNTIF('Success Criteria'!$K119:$K173,"PASS with comments"))</f>
        <v>0</v>
      </c>
      <c r="M20" s="21">
        <f>COUNTIF('Success Criteria'!$K119:$K173,"NON COMPLIANT")</f>
        <v>0</v>
      </c>
      <c r="N20" s="22">
        <f>COUNTIF('Success Criteria'!$K119:$K173,"N/A")</f>
        <v>0</v>
      </c>
      <c r="O20" s="23">
        <f>COUNTIF('Success Criteria'!$K119:$K173,"not tested")</f>
        <v>28</v>
      </c>
      <c r="P20" s="20">
        <f t="shared" ref="P20:S20" si="12">SUM(D20+H20+L20)</f>
        <v>26</v>
      </c>
      <c r="Q20" s="21">
        <f t="shared" si="12"/>
        <v>4</v>
      </c>
      <c r="R20" s="22">
        <f t="shared" si="12"/>
        <v>20</v>
      </c>
      <c r="S20" s="23">
        <f t="shared" si="12"/>
        <v>28</v>
      </c>
      <c r="T20" s="1"/>
      <c r="U20" s="24">
        <f t="shared" si="1"/>
        <v>30</v>
      </c>
      <c r="V20" s="25">
        <f t="shared" si="2"/>
        <v>1</v>
      </c>
      <c r="W20" s="25">
        <f t="shared" si="3"/>
        <v>20</v>
      </c>
      <c r="X20" s="25">
        <f t="shared" si="4"/>
        <v>1</v>
      </c>
      <c r="Y20" s="25">
        <f t="shared" si="5"/>
        <v>28</v>
      </c>
      <c r="Z20" s="26">
        <f t="shared" si="6"/>
        <v>1</v>
      </c>
      <c r="AA20" s="1"/>
      <c r="AB20" s="1"/>
      <c r="AC20" s="27"/>
      <c r="AD20" s="1"/>
      <c r="AE20" s="1"/>
      <c r="AF20" s="1"/>
      <c r="AG20" s="27"/>
      <c r="AH20" s="1"/>
      <c r="AI20" s="1"/>
    </row>
    <row r="21" spans="1:35" ht="12.75" customHeight="1" x14ac:dyDescent="0.2">
      <c r="A21" s="18">
        <v>8</v>
      </c>
      <c r="B21" s="18" t="s">
        <v>62</v>
      </c>
      <c r="C21" s="18" t="s">
        <v>63</v>
      </c>
      <c r="D21" s="20">
        <f>SUM(COUNTIF('Success Criteria'!L7:L69,"PASS"),COUNTIF('Success Criteria'!L7:L69,"PASS with comments"))</f>
        <v>16</v>
      </c>
      <c r="E21" s="21">
        <f>COUNTIF('Success Criteria'!L7:L69,"NON COMPLIANT")</f>
        <v>2</v>
      </c>
      <c r="F21" s="22">
        <f>COUNTIF('Success Criteria'!L7:L69,"N/A")</f>
        <v>12</v>
      </c>
      <c r="G21" s="23">
        <f>COUNTIF('Success Criteria'!L7:L69,"not tested")</f>
        <v>0</v>
      </c>
      <c r="H21" s="20">
        <f>SUM(COUNTIF('Success Criteria'!$L73:$L114,"PASS"),COUNTIF('Success Criteria'!$L73:$L114,"PASS with comments"))</f>
        <v>11</v>
      </c>
      <c r="I21" s="21">
        <f>COUNTIF('Success Criteria'!$L73:$L114,"NON COMPLIANT")</f>
        <v>1</v>
      </c>
      <c r="J21" s="22">
        <f>COUNTIF('Success Criteria'!$L73:$L114,"N/A")</f>
        <v>8</v>
      </c>
      <c r="K21" s="23">
        <f>COUNTIF('Success Criteria'!$L73:$L114,"not tested")</f>
        <v>0</v>
      </c>
      <c r="L21" s="20">
        <f>SUM(COUNTIF('Success Criteria'!$L119:$L173,"PASS"),COUNTIF('Success Criteria'!$L119:$L173,"PASS with comments"))</f>
        <v>0</v>
      </c>
      <c r="M21" s="21">
        <f>COUNTIF('Success Criteria'!$L119:$L173,"NON COMPLIANT")</f>
        <v>0</v>
      </c>
      <c r="N21" s="22">
        <f>COUNTIF('Success Criteria'!$L119:$L173,"N/A")</f>
        <v>0</v>
      </c>
      <c r="O21" s="23">
        <f>COUNTIF('Success Criteria'!$L119:$L173,"not tested")</f>
        <v>28</v>
      </c>
      <c r="P21" s="20">
        <f t="shared" ref="P21:S21" si="13">SUM(D21+H21+L21)</f>
        <v>27</v>
      </c>
      <c r="Q21" s="21">
        <f t="shared" si="13"/>
        <v>3</v>
      </c>
      <c r="R21" s="22">
        <f t="shared" si="13"/>
        <v>20</v>
      </c>
      <c r="S21" s="23">
        <f t="shared" si="13"/>
        <v>28</v>
      </c>
      <c r="T21" s="1"/>
      <c r="U21" s="24">
        <f t="shared" si="1"/>
        <v>30</v>
      </c>
      <c r="V21" s="25">
        <f t="shared" si="2"/>
        <v>1</v>
      </c>
      <c r="W21" s="25">
        <f t="shared" si="3"/>
        <v>20</v>
      </c>
      <c r="X21" s="25">
        <f t="shared" si="4"/>
        <v>1</v>
      </c>
      <c r="Y21" s="25">
        <f t="shared" si="5"/>
        <v>28</v>
      </c>
      <c r="Z21" s="26">
        <f t="shared" si="6"/>
        <v>1</v>
      </c>
      <c r="AA21" s="1"/>
      <c r="AB21" s="1"/>
      <c r="AC21" s="27"/>
      <c r="AD21" s="1"/>
      <c r="AE21" s="1"/>
      <c r="AF21" s="1"/>
      <c r="AG21" s="27"/>
      <c r="AH21" s="1"/>
      <c r="AI21" s="1"/>
    </row>
    <row r="22" spans="1:35" ht="12.75" customHeight="1" x14ac:dyDescent="0.2">
      <c r="A22" s="18">
        <v>9</v>
      </c>
      <c r="B22" s="18" t="s">
        <v>64</v>
      </c>
      <c r="C22" s="18" t="s">
        <v>65</v>
      </c>
      <c r="D22" s="20">
        <f>SUM(COUNTIF('Success Criteria'!M7:M69,"PASS"),COUNTIF('Success Criteria'!M7:M69,"PASS with comments"))</f>
        <v>17</v>
      </c>
      <c r="E22" s="21">
        <f>COUNTIF('Success Criteria'!M7:M69,"NON COMPLIANT")</f>
        <v>1</v>
      </c>
      <c r="F22" s="22">
        <f>COUNTIF('Success Criteria'!M7:M69,"N/A")</f>
        <v>12</v>
      </c>
      <c r="G22" s="23">
        <f>COUNTIF('Success Criteria'!M7:M69,"not tested")</f>
        <v>0</v>
      </c>
      <c r="H22" s="20">
        <f>SUM(COUNTIF('Success Criteria'!$M73:$M114,"PASS"),COUNTIF('Success Criteria'!$M73:$M114,"PASS with comments"))</f>
        <v>11</v>
      </c>
      <c r="I22" s="21">
        <f>COUNTIF('Success Criteria'!$M73:$M114,"NON COMPLIANT")</f>
        <v>1</v>
      </c>
      <c r="J22" s="22">
        <f>COUNTIF('Success Criteria'!$M73:$M114,"N/A")</f>
        <v>8</v>
      </c>
      <c r="K22" s="23">
        <f>COUNTIF('Success Criteria'!$M73:$M114,"not tested")</f>
        <v>0</v>
      </c>
      <c r="L22" s="20">
        <f>SUM(COUNTIF('Success Criteria'!$M119:$M173,"PASS"),COUNTIF('Success Criteria'!$M119:$M173,"PASS with comments"))</f>
        <v>0</v>
      </c>
      <c r="M22" s="21">
        <f>COUNTIF('Success Criteria'!$M119:$M173,"NON COMPLIANT")</f>
        <v>0</v>
      </c>
      <c r="N22" s="22">
        <f>COUNTIF('Success Criteria'!$M119:$M173,"N/A")</f>
        <v>0</v>
      </c>
      <c r="O22" s="23">
        <f>COUNTIF('Success Criteria'!$M119:$M173,"not tested")</f>
        <v>28</v>
      </c>
      <c r="P22" s="20">
        <f t="shared" ref="P22:S22" si="14">SUM(D22+H22+L22)</f>
        <v>28</v>
      </c>
      <c r="Q22" s="21">
        <f t="shared" si="14"/>
        <v>2</v>
      </c>
      <c r="R22" s="22">
        <f t="shared" si="14"/>
        <v>20</v>
      </c>
      <c r="S22" s="23">
        <f t="shared" si="14"/>
        <v>28</v>
      </c>
      <c r="T22" s="1"/>
      <c r="U22" s="24">
        <f t="shared" si="1"/>
        <v>30</v>
      </c>
      <c r="V22" s="25">
        <f t="shared" si="2"/>
        <v>1</v>
      </c>
      <c r="W22" s="25">
        <f t="shared" si="3"/>
        <v>20</v>
      </c>
      <c r="X22" s="25">
        <f t="shared" si="4"/>
        <v>1</v>
      </c>
      <c r="Y22" s="25">
        <f t="shared" si="5"/>
        <v>28</v>
      </c>
      <c r="Z22" s="26">
        <f t="shared" si="6"/>
        <v>1</v>
      </c>
      <c r="AA22" s="1"/>
      <c r="AB22" s="1"/>
      <c r="AC22" s="27"/>
      <c r="AD22" s="1"/>
      <c r="AE22" s="1"/>
      <c r="AF22" s="1"/>
      <c r="AG22" s="27"/>
      <c r="AH22" s="1"/>
      <c r="AI22" s="1"/>
    </row>
    <row r="23" spans="1:35" ht="12.75" customHeight="1" x14ac:dyDescent="0.2">
      <c r="A23" s="18">
        <v>10</v>
      </c>
      <c r="B23" s="18" t="s">
        <v>66</v>
      </c>
      <c r="C23" s="12" t="s">
        <v>67</v>
      </c>
      <c r="D23" s="20">
        <f>SUM(COUNTIF('Success Criteria'!N7:N69,"PASS"),COUNTIF('Success Criteria'!N7:N69,"PASS with comments"))</f>
        <v>18</v>
      </c>
      <c r="E23" s="21">
        <f>COUNTIF('Success Criteria'!N7:N69,"NON COMPLIANT")</f>
        <v>2</v>
      </c>
      <c r="F23" s="22">
        <f>COUNTIF('Success Criteria'!N7:N69,"N/A")</f>
        <v>10</v>
      </c>
      <c r="G23" s="23">
        <f>COUNTIF('Success Criteria'!N7:N69,"not tested")</f>
        <v>0</v>
      </c>
      <c r="H23" s="20">
        <f>SUM(COUNTIF('Success Criteria'!$N73:$N114,"PASS"),COUNTIF('Success Criteria'!$N73:$N114,"PASS with comments"))</f>
        <v>12</v>
      </c>
      <c r="I23" s="21">
        <f>COUNTIF('Success Criteria'!$N73:$N114,"NON COMPLIANT")</f>
        <v>0</v>
      </c>
      <c r="J23" s="22">
        <f>COUNTIF('Success Criteria'!$N73:$N114,"N/A")</f>
        <v>8</v>
      </c>
      <c r="K23" s="23">
        <f>COUNTIF('Success Criteria'!$N73:$N114,"not tested")</f>
        <v>0</v>
      </c>
      <c r="L23" s="20">
        <f>SUM(COUNTIF('Success Criteria'!$N119:$N173,"PASS"),COUNTIF('Success Criteria'!$N119:$N173,"PASS with comments"))</f>
        <v>0</v>
      </c>
      <c r="M23" s="21">
        <f>COUNTIF('Success Criteria'!$N119:$N173,"NON COMPLIANT")</f>
        <v>0</v>
      </c>
      <c r="N23" s="22">
        <f>COUNTIF('Success Criteria'!$N119:$N173,"N/A")</f>
        <v>0</v>
      </c>
      <c r="O23" s="23">
        <f>COUNTIF('Success Criteria'!$N119:$N173,"not tested")</f>
        <v>28</v>
      </c>
      <c r="P23" s="20">
        <f t="shared" ref="P23:S23" si="15">SUM(D23+H23+L23)</f>
        <v>30</v>
      </c>
      <c r="Q23" s="21">
        <f t="shared" si="15"/>
        <v>2</v>
      </c>
      <c r="R23" s="22">
        <f t="shared" si="15"/>
        <v>18</v>
      </c>
      <c r="S23" s="23">
        <f t="shared" si="15"/>
        <v>28</v>
      </c>
      <c r="T23" s="1"/>
      <c r="U23" s="24">
        <f t="shared" si="1"/>
        <v>30</v>
      </c>
      <c r="V23" s="25">
        <f t="shared" si="2"/>
        <v>1</v>
      </c>
      <c r="W23" s="25">
        <f t="shared" si="3"/>
        <v>20</v>
      </c>
      <c r="X23" s="25">
        <f t="shared" si="4"/>
        <v>1</v>
      </c>
      <c r="Y23" s="25">
        <f t="shared" si="5"/>
        <v>28</v>
      </c>
      <c r="Z23" s="26">
        <f t="shared" si="6"/>
        <v>1</v>
      </c>
      <c r="AA23" s="1"/>
      <c r="AB23" s="1"/>
      <c r="AC23" s="27"/>
      <c r="AD23" s="1"/>
      <c r="AE23" s="1"/>
      <c r="AF23" s="1"/>
      <c r="AG23" s="27"/>
      <c r="AH23" s="1"/>
      <c r="AI23" s="1"/>
    </row>
    <row r="24" spans="1:35" ht="12.75" customHeight="1" x14ac:dyDescent="0.2">
      <c r="A24" s="18">
        <v>11</v>
      </c>
      <c r="B24" s="18" t="s">
        <v>68</v>
      </c>
      <c r="C24" s="18" t="s">
        <v>69</v>
      </c>
      <c r="D24" s="20">
        <f>SUM(COUNTIF('Success Criteria'!O7:O69,"PASS"),COUNTIF('Success Criteria'!O7:O69,"PASS with comments"))</f>
        <v>17</v>
      </c>
      <c r="E24" s="21">
        <f>COUNTIF('Success Criteria'!O7:O69,"NON COMPLIANT")</f>
        <v>3</v>
      </c>
      <c r="F24" s="22">
        <f>COUNTIF('Success Criteria'!O7:O69,"N/A")</f>
        <v>10</v>
      </c>
      <c r="G24" s="23">
        <f>COUNTIF('Success Criteria'!O7:O69,"not tested")</f>
        <v>0</v>
      </c>
      <c r="H24" s="20">
        <f>SUM(COUNTIF('Success Criteria'!$O73:$O114,"PASS"),COUNTIF('Success Criteria'!$O73:$O114,"PASS with comments"))</f>
        <v>11</v>
      </c>
      <c r="I24" s="21">
        <f>COUNTIF('Success Criteria'!$O73:$O114,"NON COMPLIANT")</f>
        <v>1</v>
      </c>
      <c r="J24" s="22">
        <f>COUNTIF('Success Criteria'!$O73:$O114,"N/A")</f>
        <v>8</v>
      </c>
      <c r="K24" s="23">
        <f>COUNTIF('Success Criteria'!$O73:$O114,"not tested")</f>
        <v>0</v>
      </c>
      <c r="L24" s="20">
        <f>SUM(COUNTIF('Success Criteria'!$O119:$O173,"PASS"),COUNTIF('Success Criteria'!$O119:$O173,"PASS with comments"))</f>
        <v>0</v>
      </c>
      <c r="M24" s="21">
        <f>COUNTIF('Success Criteria'!$O119:$O173,"NON COMPLIANT")</f>
        <v>0</v>
      </c>
      <c r="N24" s="22">
        <f>COUNTIF('Success Criteria'!$O119:$O173,"N/A")</f>
        <v>0</v>
      </c>
      <c r="O24" s="23">
        <f>COUNTIF('Success Criteria'!$O119:$O173,"not tested")</f>
        <v>28</v>
      </c>
      <c r="P24" s="20">
        <f t="shared" ref="P24:S24" si="16">SUM(D24+H24+L24)</f>
        <v>28</v>
      </c>
      <c r="Q24" s="21">
        <f t="shared" si="16"/>
        <v>4</v>
      </c>
      <c r="R24" s="22">
        <f t="shared" si="16"/>
        <v>18</v>
      </c>
      <c r="S24" s="23">
        <f t="shared" si="16"/>
        <v>28</v>
      </c>
      <c r="T24" s="1"/>
      <c r="U24" s="24">
        <f t="shared" si="1"/>
        <v>30</v>
      </c>
      <c r="V24" s="25">
        <f t="shared" si="2"/>
        <v>1</v>
      </c>
      <c r="W24" s="25">
        <f t="shared" si="3"/>
        <v>20</v>
      </c>
      <c r="X24" s="25">
        <f t="shared" si="4"/>
        <v>1</v>
      </c>
      <c r="Y24" s="25">
        <f t="shared" si="5"/>
        <v>28</v>
      </c>
      <c r="Z24" s="26">
        <f t="shared" si="6"/>
        <v>1</v>
      </c>
      <c r="AA24" s="1"/>
      <c r="AB24" s="1"/>
      <c r="AC24" s="27"/>
      <c r="AD24" s="1"/>
      <c r="AE24" s="1"/>
      <c r="AF24" s="1"/>
      <c r="AG24" s="27"/>
      <c r="AH24" s="1"/>
      <c r="AI24" s="1"/>
    </row>
    <row r="25" spans="1:35" ht="12.75" customHeight="1" x14ac:dyDescent="0.2">
      <c r="A25" s="18">
        <v>12</v>
      </c>
      <c r="B25" s="18" t="s">
        <v>70</v>
      </c>
      <c r="C25" s="18" t="s">
        <v>71</v>
      </c>
      <c r="D25" s="20">
        <f>SUM(COUNTIF('Success Criteria'!P7:P69,"PASS"),COUNTIF('Success Criteria'!P7:P69,"PASS with comments"))</f>
        <v>17</v>
      </c>
      <c r="E25" s="21">
        <f>COUNTIF('Success Criteria'!P7:P69,"NON COMPLIANT")</f>
        <v>1</v>
      </c>
      <c r="F25" s="22">
        <f>COUNTIF('Success Criteria'!P7:P69,"N/A")</f>
        <v>12</v>
      </c>
      <c r="G25" s="23">
        <f>COUNTIF('Success Criteria'!P7:P69,"not tested")</f>
        <v>0</v>
      </c>
      <c r="H25" s="20">
        <f>SUM(COUNTIF('Success Criteria'!$P73:$P114,"PASS"),COUNTIF('Success Criteria'!$P73:$P114,"PASS with comments"))</f>
        <v>10</v>
      </c>
      <c r="I25" s="21">
        <f>COUNTIF('Success Criteria'!$P73:$P114,"NON COMPLIANT")</f>
        <v>2</v>
      </c>
      <c r="J25" s="22">
        <f>COUNTIF('Success Criteria'!$P73:$P114,"N/A")</f>
        <v>8</v>
      </c>
      <c r="K25" s="23">
        <f>COUNTIF('Success Criteria'!$P73:$P114,"not tested")</f>
        <v>0</v>
      </c>
      <c r="L25" s="20">
        <f>SUM(COUNTIF('Success Criteria'!$P119:$P173,"PASS"),COUNTIF('Success Criteria'!$P119:$P173,"PASS with comments"))</f>
        <v>0</v>
      </c>
      <c r="M25" s="21">
        <f>COUNTIF('Success Criteria'!$P119:$P173,"NON COMPLIANT")</f>
        <v>0</v>
      </c>
      <c r="N25" s="22">
        <f>COUNTIF('Success Criteria'!$P119:$P173,"N/A")</f>
        <v>0</v>
      </c>
      <c r="O25" s="23">
        <f>COUNTIF('Success Criteria'!$P119:$P173,"not tested")</f>
        <v>28</v>
      </c>
      <c r="P25" s="20">
        <f t="shared" ref="P25:S25" si="17">SUM(D25+H25+L25)</f>
        <v>27</v>
      </c>
      <c r="Q25" s="21">
        <f t="shared" si="17"/>
        <v>3</v>
      </c>
      <c r="R25" s="22">
        <f t="shared" si="17"/>
        <v>20</v>
      </c>
      <c r="S25" s="23">
        <f t="shared" si="17"/>
        <v>28</v>
      </c>
      <c r="T25" s="1"/>
      <c r="U25" s="24">
        <f t="shared" si="1"/>
        <v>30</v>
      </c>
      <c r="V25" s="25">
        <f t="shared" si="2"/>
        <v>1</v>
      </c>
      <c r="W25" s="25">
        <f t="shared" si="3"/>
        <v>20</v>
      </c>
      <c r="X25" s="25">
        <f t="shared" si="4"/>
        <v>1</v>
      </c>
      <c r="Y25" s="25">
        <f t="shared" si="5"/>
        <v>28</v>
      </c>
      <c r="Z25" s="26">
        <f t="shared" si="6"/>
        <v>1</v>
      </c>
      <c r="AA25" s="1"/>
      <c r="AB25" s="1"/>
      <c r="AC25" s="27"/>
      <c r="AD25" s="1"/>
      <c r="AE25" s="1"/>
      <c r="AF25" s="1"/>
      <c r="AG25" s="27"/>
      <c r="AH25" s="1"/>
      <c r="AI25" s="1"/>
    </row>
    <row r="26" spans="1:35" ht="12.75" customHeight="1" x14ac:dyDescent="0.2">
      <c r="A26" s="18">
        <v>13</v>
      </c>
      <c r="B26" s="18" t="s">
        <v>72</v>
      </c>
      <c r="C26" s="18" t="s">
        <v>73</v>
      </c>
      <c r="D26" s="20">
        <f>SUM(COUNTIF('Success Criteria'!Q7:Q69,"PASS"),COUNTIF('Success Criteria'!Q7:Q69,"PASS with comments"))</f>
        <v>17</v>
      </c>
      <c r="E26" s="21">
        <f>COUNTIF('Success Criteria'!Q7:Q69,"NON COMPLIANT")</f>
        <v>1</v>
      </c>
      <c r="F26" s="22">
        <f>COUNTIF('Success Criteria'!Q7:Q69,"N/A")</f>
        <v>12</v>
      </c>
      <c r="G26" s="23">
        <f>COUNTIF('Success Criteria'!Q7:Q69,"not tested")</f>
        <v>0</v>
      </c>
      <c r="H26" s="20">
        <f>SUM(COUNTIF('Success Criteria'!$Q73:$Q114,"PASS"),COUNTIF('Success Criteria'!$Q73:$Q114,"PASS with comments"))</f>
        <v>12</v>
      </c>
      <c r="I26" s="21">
        <f>COUNTIF('Success Criteria'!$Q73:$Q114,"NON COMPLIANT")</f>
        <v>0</v>
      </c>
      <c r="J26" s="22">
        <f>COUNTIF('Success Criteria'!$Q73:$Q114,"N/A")</f>
        <v>8</v>
      </c>
      <c r="K26" s="23">
        <f>COUNTIF('Success Criteria'!$Q73:$Q114,"not tested")</f>
        <v>0</v>
      </c>
      <c r="L26" s="20">
        <f>SUM(COUNTIF('Success Criteria'!$Q119:$Q173,"PASS"),COUNTIF('Success Criteria'!$Q119:$Q173,"PASS with comments"))</f>
        <v>0</v>
      </c>
      <c r="M26" s="21">
        <f>COUNTIF('Success Criteria'!$Q119:$Q173,"NON COMPLIANT")</f>
        <v>0</v>
      </c>
      <c r="N26" s="22">
        <f>COUNTIF('Success Criteria'!$Q119:$Q173,"N/A")</f>
        <v>0</v>
      </c>
      <c r="O26" s="23">
        <f>COUNTIF('Success Criteria'!$Q119:$Q173,"not tested")</f>
        <v>28</v>
      </c>
      <c r="P26" s="20">
        <f t="shared" ref="P26:S26" si="18">SUM(D26+H26+L26)</f>
        <v>29</v>
      </c>
      <c r="Q26" s="21">
        <f t="shared" si="18"/>
        <v>1</v>
      </c>
      <c r="R26" s="22">
        <f t="shared" si="18"/>
        <v>20</v>
      </c>
      <c r="S26" s="23">
        <f t="shared" si="18"/>
        <v>28</v>
      </c>
      <c r="T26" s="1"/>
      <c r="U26" s="24">
        <f t="shared" si="1"/>
        <v>30</v>
      </c>
      <c r="V26" s="25">
        <f t="shared" si="2"/>
        <v>1</v>
      </c>
      <c r="W26" s="25">
        <f t="shared" si="3"/>
        <v>20</v>
      </c>
      <c r="X26" s="25">
        <f t="shared" si="4"/>
        <v>1</v>
      </c>
      <c r="Y26" s="25">
        <f t="shared" si="5"/>
        <v>28</v>
      </c>
      <c r="Z26" s="26">
        <f t="shared" si="6"/>
        <v>1</v>
      </c>
      <c r="AA26" s="1"/>
      <c r="AB26" s="1"/>
      <c r="AC26" s="27"/>
      <c r="AD26" s="1"/>
      <c r="AE26" s="1"/>
      <c r="AF26" s="1"/>
      <c r="AG26" s="27"/>
      <c r="AH26" s="1"/>
      <c r="AI26" s="1"/>
    </row>
    <row r="27" spans="1:35" ht="12.75" customHeight="1" x14ac:dyDescent="0.2">
      <c r="A27" s="18">
        <v>14</v>
      </c>
      <c r="B27" s="18" t="s">
        <v>74</v>
      </c>
      <c r="C27" s="18" t="s">
        <v>75</v>
      </c>
      <c r="D27" s="20">
        <f>SUM(COUNTIF('Success Criteria'!R7:R69,"PASS"),COUNTIF('Success Criteria'!R7:R69,"PASS with comments"))</f>
        <v>17</v>
      </c>
      <c r="E27" s="21">
        <f>COUNTIF('Success Criteria'!R7:R69,"NON COMPLIANT")</f>
        <v>1</v>
      </c>
      <c r="F27" s="22">
        <f>COUNTIF('Success Criteria'!R7:R69,"N/A")</f>
        <v>12</v>
      </c>
      <c r="G27" s="23">
        <f>COUNTIF('Success Criteria'!R7:R69,"not tested")</f>
        <v>0</v>
      </c>
      <c r="H27" s="20">
        <f>SUM(COUNTIF('Success Criteria'!$R73:$R114,"PASS"),COUNTIF('Success Criteria'!$R73:$R114,"PASS with comments"))</f>
        <v>11</v>
      </c>
      <c r="I27" s="21">
        <f>COUNTIF('Success Criteria'!$R73:$R114,"NON COMPLIANT")</f>
        <v>1</v>
      </c>
      <c r="J27" s="22">
        <f>COUNTIF('Success Criteria'!$R73:$R114,"N/A")</f>
        <v>8</v>
      </c>
      <c r="K27" s="23">
        <f>COUNTIF('Success Criteria'!$R73:$R114,"not tested")</f>
        <v>0</v>
      </c>
      <c r="L27" s="20">
        <f>SUM(COUNTIF('Success Criteria'!$R119:$R173,"PASS"),COUNTIF('Success Criteria'!$R119:$R173,"PASS with comments"))</f>
        <v>0</v>
      </c>
      <c r="M27" s="21">
        <f>COUNTIF('Success Criteria'!$R119:$R173,"NON COMPLIANT")</f>
        <v>0</v>
      </c>
      <c r="N27" s="22">
        <f>COUNTIF('Success Criteria'!$R119:$R173,"N/A")</f>
        <v>0</v>
      </c>
      <c r="O27" s="23">
        <f>COUNTIF('Success Criteria'!$R119:$R173,"not tested")</f>
        <v>28</v>
      </c>
      <c r="P27" s="20">
        <f t="shared" ref="P27:S27" si="19">SUM(D27+H27+L27)</f>
        <v>28</v>
      </c>
      <c r="Q27" s="21">
        <f t="shared" si="19"/>
        <v>2</v>
      </c>
      <c r="R27" s="22">
        <f t="shared" si="19"/>
        <v>20</v>
      </c>
      <c r="S27" s="23">
        <f t="shared" si="19"/>
        <v>28</v>
      </c>
      <c r="T27" s="1"/>
      <c r="U27" s="24">
        <f t="shared" si="1"/>
        <v>30</v>
      </c>
      <c r="V27" s="25">
        <f t="shared" si="2"/>
        <v>1</v>
      </c>
      <c r="W27" s="25">
        <f t="shared" si="3"/>
        <v>20</v>
      </c>
      <c r="X27" s="25">
        <f t="shared" si="4"/>
        <v>1</v>
      </c>
      <c r="Y27" s="25">
        <f t="shared" si="5"/>
        <v>28</v>
      </c>
      <c r="Z27" s="26">
        <f t="shared" si="6"/>
        <v>1</v>
      </c>
      <c r="AA27" s="1"/>
      <c r="AB27" s="1"/>
      <c r="AC27" s="27"/>
      <c r="AD27" s="1"/>
      <c r="AE27" s="1"/>
      <c r="AF27" s="1"/>
      <c r="AG27" s="27"/>
      <c r="AH27" s="1"/>
      <c r="AI27" s="1"/>
    </row>
    <row r="28" spans="1:35" ht="12.75" customHeight="1" x14ac:dyDescent="0.2">
      <c r="A28" s="18">
        <v>15</v>
      </c>
      <c r="B28" s="18" t="s">
        <v>76</v>
      </c>
      <c r="C28" s="18" t="s">
        <v>77</v>
      </c>
      <c r="D28" s="20">
        <f>SUM(COUNTIF('Success Criteria'!S7:S69,"PASS"),COUNTIF('Success Criteria'!S7:S69,"PASS with comments"))</f>
        <v>16</v>
      </c>
      <c r="E28" s="21">
        <f>COUNTIF('Success Criteria'!S7:S69,"NON COMPLIANT")</f>
        <v>2</v>
      </c>
      <c r="F28" s="22">
        <f>COUNTIF('Success Criteria'!S7:S69,"N/A")</f>
        <v>12</v>
      </c>
      <c r="G28" s="23">
        <f>COUNTIF('Success Criteria'!S7:S69,"not tested")</f>
        <v>0</v>
      </c>
      <c r="H28" s="20">
        <f>SUM(COUNTIF('Success Criteria'!$S73:$S114,"PASS"),COUNTIF('Success Criteria'!$S73:$S114,"PASS with comments"))</f>
        <v>10</v>
      </c>
      <c r="I28" s="21">
        <f>COUNTIF('Success Criteria'!$S73:$S114,"NON COMPLIANT")</f>
        <v>2</v>
      </c>
      <c r="J28" s="22">
        <f>COUNTIF('Success Criteria'!$S73:$S114,"N/A")</f>
        <v>8</v>
      </c>
      <c r="K28" s="23">
        <f>COUNTIF('Success Criteria'!$S73:$S114,"not tested")</f>
        <v>0</v>
      </c>
      <c r="L28" s="20">
        <f>SUM(COUNTIF('Success Criteria'!$S119:$S173,"PASS"),COUNTIF('Success Criteria'!$S119:$S173,"PASS with comments"))</f>
        <v>0</v>
      </c>
      <c r="M28" s="21">
        <f>COUNTIF('Success Criteria'!$S119:$S173,"NON COMPLIANT")</f>
        <v>0</v>
      </c>
      <c r="N28" s="22">
        <f>COUNTIF('Success Criteria'!$S119:$S173,"N/A")</f>
        <v>0</v>
      </c>
      <c r="O28" s="23">
        <f>COUNTIF('Success Criteria'!$S119:$S173,"not tested")</f>
        <v>28</v>
      </c>
      <c r="P28" s="20">
        <f t="shared" ref="P28:S28" si="20">SUM(D28+H28+L28)</f>
        <v>26</v>
      </c>
      <c r="Q28" s="21">
        <f t="shared" si="20"/>
        <v>4</v>
      </c>
      <c r="R28" s="22">
        <f t="shared" si="20"/>
        <v>20</v>
      </c>
      <c r="S28" s="23">
        <f t="shared" si="20"/>
        <v>28</v>
      </c>
      <c r="T28" s="1"/>
      <c r="U28" s="24">
        <f t="shared" si="1"/>
        <v>30</v>
      </c>
      <c r="V28" s="25">
        <f t="shared" si="2"/>
        <v>1</v>
      </c>
      <c r="W28" s="25">
        <f t="shared" si="3"/>
        <v>20</v>
      </c>
      <c r="X28" s="25">
        <f t="shared" si="4"/>
        <v>1</v>
      </c>
      <c r="Y28" s="25">
        <f t="shared" si="5"/>
        <v>28</v>
      </c>
      <c r="Z28" s="26">
        <f t="shared" si="6"/>
        <v>1</v>
      </c>
      <c r="AA28" s="1"/>
      <c r="AB28" s="1"/>
      <c r="AC28" s="27"/>
      <c r="AD28" s="1"/>
      <c r="AE28" s="1"/>
      <c r="AF28" s="1"/>
      <c r="AG28" s="27"/>
      <c r="AH28" s="1"/>
      <c r="AI28" s="1"/>
    </row>
    <row r="29" spans="1:35" ht="12.75" customHeight="1" x14ac:dyDescent="0.2">
      <c r="A29" s="18">
        <v>16</v>
      </c>
      <c r="B29" s="18" t="s">
        <v>78</v>
      </c>
      <c r="C29" s="18" t="s">
        <v>79</v>
      </c>
      <c r="D29" s="20">
        <f>SUM(COUNTIF('Success Criteria'!T7:T69,"PASS"),COUNTIF('Success Criteria'!T7:T69,"PASS with comments"))</f>
        <v>16</v>
      </c>
      <c r="E29" s="21">
        <f>COUNTIF('Success Criteria'!T7:T69,"NON COMPLIANT")</f>
        <v>2</v>
      </c>
      <c r="F29" s="22">
        <f>COUNTIF('Success Criteria'!T7:T69,"N/A")</f>
        <v>12</v>
      </c>
      <c r="G29" s="23">
        <f>COUNTIF('Success Criteria'!T7:T69,"not tested")</f>
        <v>0</v>
      </c>
      <c r="H29" s="20">
        <f>SUM(COUNTIF('Success Criteria'!$T73:$T114,"PASS"),COUNTIF('Success Criteria'!$T73:$T114,"PASS with comments"))</f>
        <v>11</v>
      </c>
      <c r="I29" s="21">
        <f>COUNTIF('Success Criteria'!$T73:$T114,"NON COMPLIANT")</f>
        <v>1</v>
      </c>
      <c r="J29" s="22">
        <f>COUNTIF('Success Criteria'!$T73:$T114,"N/A")</f>
        <v>8</v>
      </c>
      <c r="K29" s="23">
        <f>COUNTIF('Success Criteria'!$T73:$T114,"not tested")</f>
        <v>0</v>
      </c>
      <c r="L29" s="20">
        <f>SUM(COUNTIF('Success Criteria'!$T119:$T173,"PASS"),COUNTIF('Success Criteria'!$T119:$T173,"PASS with comments"))</f>
        <v>0</v>
      </c>
      <c r="M29" s="21">
        <f>COUNTIF('Success Criteria'!$T119:$T173,"NON COMPLIANT")</f>
        <v>0</v>
      </c>
      <c r="N29" s="22">
        <f>COUNTIF('Success Criteria'!$T119:$T173,"N/A")</f>
        <v>0</v>
      </c>
      <c r="O29" s="23">
        <f>COUNTIF('Success Criteria'!$T119:$T173,"not tested")</f>
        <v>28</v>
      </c>
      <c r="P29" s="20">
        <f t="shared" ref="P29:S29" si="21">SUM(D29+H29+L29)</f>
        <v>27</v>
      </c>
      <c r="Q29" s="21">
        <f t="shared" si="21"/>
        <v>3</v>
      </c>
      <c r="R29" s="22">
        <f t="shared" si="21"/>
        <v>20</v>
      </c>
      <c r="S29" s="23">
        <f t="shared" si="21"/>
        <v>28</v>
      </c>
      <c r="T29" s="1"/>
      <c r="U29" s="24">
        <f t="shared" si="1"/>
        <v>30</v>
      </c>
      <c r="V29" s="25">
        <f t="shared" si="2"/>
        <v>1</v>
      </c>
      <c r="W29" s="25">
        <f t="shared" si="3"/>
        <v>20</v>
      </c>
      <c r="X29" s="25">
        <f t="shared" si="4"/>
        <v>1</v>
      </c>
      <c r="Y29" s="25">
        <f t="shared" si="5"/>
        <v>28</v>
      </c>
      <c r="Z29" s="26">
        <f t="shared" si="6"/>
        <v>1</v>
      </c>
      <c r="AA29" s="1"/>
      <c r="AB29" s="1"/>
      <c r="AC29" s="27"/>
      <c r="AD29" s="1"/>
      <c r="AE29" s="1"/>
      <c r="AF29" s="1"/>
      <c r="AG29" s="27"/>
      <c r="AH29" s="1"/>
      <c r="AI29" s="1"/>
    </row>
    <row r="30" spans="1:35" ht="12.75" customHeight="1" x14ac:dyDescent="0.2">
      <c r="A30" s="18">
        <v>17</v>
      </c>
      <c r="B30" s="18" t="s">
        <v>80</v>
      </c>
      <c r="C30" s="18" t="s">
        <v>81</v>
      </c>
      <c r="D30" s="20">
        <f>SUM(COUNTIF('Success Criteria'!U7:U69,"PASS"),COUNTIF('Success Criteria'!U7:U69,"PASS with comments"))</f>
        <v>19</v>
      </c>
      <c r="E30" s="21">
        <f>COUNTIF('Success Criteria'!U7:U69,"NON COMPLIANT")</f>
        <v>1</v>
      </c>
      <c r="F30" s="22">
        <f>COUNTIF('Success Criteria'!U7:U69,"N/A")</f>
        <v>10</v>
      </c>
      <c r="G30" s="23">
        <f>COUNTIF('Success Criteria'!U7:U69,"not tested")</f>
        <v>0</v>
      </c>
      <c r="H30" s="20">
        <f>SUM(COUNTIF('Success Criteria'!$U73:$U114,"PASS"),COUNTIF('Success Criteria'!$U73:$U114,"PASS with comments"))</f>
        <v>11</v>
      </c>
      <c r="I30" s="21">
        <f>COUNTIF('Success Criteria'!$U73:$U114,"NON COMPLIANT")</f>
        <v>2</v>
      </c>
      <c r="J30" s="22">
        <f>COUNTIF('Success Criteria'!$U73:$U114,"N/A")</f>
        <v>7</v>
      </c>
      <c r="K30" s="23">
        <f>COUNTIF('Success Criteria'!$U73:$U114,"not tested")</f>
        <v>0</v>
      </c>
      <c r="L30" s="20">
        <f>SUM(COUNTIF('Success Criteria'!$U119:$U173,"PASS"),COUNTIF('Success Criteria'!$U119:$U173,"PASS with comments"))</f>
        <v>0</v>
      </c>
      <c r="M30" s="21">
        <f>COUNTIF('Success Criteria'!$U119:$U173,"NON COMPLIANT")</f>
        <v>0</v>
      </c>
      <c r="N30" s="22">
        <f>COUNTIF('Success Criteria'!$U119:$U173,"N/A")</f>
        <v>0</v>
      </c>
      <c r="O30" s="23">
        <f>COUNTIF('Success Criteria'!$U119:$U173,"not tested")</f>
        <v>28</v>
      </c>
      <c r="P30" s="20">
        <f t="shared" ref="P30:S30" si="22">SUM(D30+H30+L30)</f>
        <v>30</v>
      </c>
      <c r="Q30" s="21">
        <f t="shared" si="22"/>
        <v>3</v>
      </c>
      <c r="R30" s="22">
        <f t="shared" si="22"/>
        <v>17</v>
      </c>
      <c r="S30" s="23">
        <f t="shared" si="22"/>
        <v>28</v>
      </c>
      <c r="T30" s="1"/>
      <c r="U30" s="24">
        <f t="shared" si="1"/>
        <v>30</v>
      </c>
      <c r="V30" s="25">
        <f t="shared" si="2"/>
        <v>1</v>
      </c>
      <c r="W30" s="25">
        <f t="shared" si="3"/>
        <v>20</v>
      </c>
      <c r="X30" s="25">
        <f t="shared" si="4"/>
        <v>1</v>
      </c>
      <c r="Y30" s="25">
        <f t="shared" si="5"/>
        <v>28</v>
      </c>
      <c r="Z30" s="26">
        <f t="shared" si="6"/>
        <v>1</v>
      </c>
      <c r="AA30" s="1"/>
      <c r="AB30" s="1"/>
      <c r="AC30" s="27"/>
      <c r="AD30" s="1"/>
      <c r="AE30" s="1"/>
      <c r="AF30" s="1"/>
      <c r="AG30" s="27"/>
      <c r="AH30" s="1"/>
      <c r="AI30" s="1"/>
    </row>
    <row r="31" spans="1:35" ht="12.75" customHeight="1" x14ac:dyDescent="0.2">
      <c r="A31" s="18">
        <v>18</v>
      </c>
      <c r="B31" s="18" t="s">
        <v>82</v>
      </c>
      <c r="C31" s="18" t="s">
        <v>83</v>
      </c>
      <c r="D31" s="20">
        <f>SUM(COUNTIF('Success Criteria'!V7:V69,"PASS"),COUNTIF('Success Criteria'!V7:V69,"PASS with comments"))</f>
        <v>17</v>
      </c>
      <c r="E31" s="21">
        <f>COUNTIF('Success Criteria'!V7:V69,"NON COMPLIANT")</f>
        <v>1</v>
      </c>
      <c r="F31" s="22">
        <f>COUNTIF('Success Criteria'!V7:V69,"N/A")</f>
        <v>12</v>
      </c>
      <c r="G31" s="23">
        <f>COUNTIF('Success Criteria'!V7:V69,"not tested")</f>
        <v>0</v>
      </c>
      <c r="H31" s="20">
        <f>SUM(COUNTIF('Success Criteria'!$V73:$V114,"PASS"),COUNTIF('Success Criteria'!$V73:$V114,"PASS with comments"))</f>
        <v>10</v>
      </c>
      <c r="I31" s="21">
        <f>COUNTIF('Success Criteria'!$V73:$V114,"NON COMPLIANT")</f>
        <v>2</v>
      </c>
      <c r="J31" s="22">
        <f>COUNTIF('Success Criteria'!$V73:$V114,"N/A")</f>
        <v>8</v>
      </c>
      <c r="K31" s="23">
        <f>COUNTIF('Success Criteria'!$V73:$V114,"not tested")</f>
        <v>0</v>
      </c>
      <c r="L31" s="20">
        <f>SUM(COUNTIF('Success Criteria'!$V119:$V173,"PASS"),COUNTIF('Success Criteria'!$V119:$V173,"PASS with comments"))</f>
        <v>0</v>
      </c>
      <c r="M31" s="21">
        <f>COUNTIF('Success Criteria'!$V119:$V173,"NON COMPLIANT")</f>
        <v>0</v>
      </c>
      <c r="N31" s="22">
        <f>COUNTIF('Success Criteria'!$V119:$V173,"N/A")</f>
        <v>0</v>
      </c>
      <c r="O31" s="23">
        <f>COUNTIF('Success Criteria'!$V119:$V173,"not tested")</f>
        <v>28</v>
      </c>
      <c r="P31" s="20">
        <f t="shared" ref="P31:S31" si="23">SUM(D31+H31+L31)</f>
        <v>27</v>
      </c>
      <c r="Q31" s="21">
        <f t="shared" si="23"/>
        <v>3</v>
      </c>
      <c r="R31" s="22">
        <f t="shared" si="23"/>
        <v>20</v>
      </c>
      <c r="S31" s="23">
        <f t="shared" si="23"/>
        <v>28</v>
      </c>
      <c r="T31" s="1"/>
      <c r="U31" s="24">
        <f t="shared" si="1"/>
        <v>30</v>
      </c>
      <c r="V31" s="25">
        <f t="shared" si="2"/>
        <v>1</v>
      </c>
      <c r="W31" s="25">
        <f t="shared" si="3"/>
        <v>20</v>
      </c>
      <c r="X31" s="25">
        <f t="shared" si="4"/>
        <v>1</v>
      </c>
      <c r="Y31" s="25">
        <f t="shared" si="5"/>
        <v>28</v>
      </c>
      <c r="Z31" s="26">
        <f t="shared" si="6"/>
        <v>1</v>
      </c>
      <c r="AA31" s="1"/>
      <c r="AB31" s="1"/>
      <c r="AC31" s="27"/>
      <c r="AD31" s="1"/>
      <c r="AE31" s="1"/>
      <c r="AF31" s="1"/>
      <c r="AG31" s="27"/>
      <c r="AH31" s="1"/>
      <c r="AI31" s="1"/>
    </row>
    <row r="32" spans="1:35" ht="12.75" customHeight="1" x14ac:dyDescent="0.2">
      <c r="A32" s="18">
        <v>19</v>
      </c>
      <c r="B32" s="18" t="s">
        <v>84</v>
      </c>
      <c r="C32" s="18" t="s">
        <v>85</v>
      </c>
      <c r="D32" s="20">
        <f>SUM(COUNTIF('Success Criteria'!W7:W69,"PASS"),COUNTIF('Success Criteria'!W7:W69,"PASS with comments"))</f>
        <v>16</v>
      </c>
      <c r="E32" s="21">
        <f>COUNTIF('Success Criteria'!W7:W69,"NON COMPLIANT")</f>
        <v>2</v>
      </c>
      <c r="F32" s="22">
        <f>COUNTIF('Success Criteria'!W7:W69,"N/A")</f>
        <v>12</v>
      </c>
      <c r="G32" s="23">
        <f>COUNTIF('Success Criteria'!W7:W69,"not tested")</f>
        <v>0</v>
      </c>
      <c r="H32" s="20">
        <f>SUM(COUNTIF('Success Criteria'!$W73:$W114,"PASS"),COUNTIF('Success Criteria'!$W73:$W114,"PASS with comments"))</f>
        <v>11</v>
      </c>
      <c r="I32" s="21">
        <f>COUNTIF('Success Criteria'!$W73:$W114,"NON COMPLIANT")</f>
        <v>1</v>
      </c>
      <c r="J32" s="22">
        <f>COUNTIF('Success Criteria'!$W73:$W114,"N/A")</f>
        <v>8</v>
      </c>
      <c r="K32" s="23">
        <f>COUNTIF('Success Criteria'!$W73:$W114,"not tested")</f>
        <v>0</v>
      </c>
      <c r="L32" s="20">
        <f>SUM(COUNTIF('Success Criteria'!$W119:$W173,"PASS"),COUNTIF('Success Criteria'!$W119:$W173,"PASS with comments"))</f>
        <v>0</v>
      </c>
      <c r="M32" s="21">
        <f>COUNTIF('Success Criteria'!$W119:$W173,"NON COMPLIANT")</f>
        <v>0</v>
      </c>
      <c r="N32" s="22">
        <f>COUNTIF('Success Criteria'!$W119:$W173,"N/A")</f>
        <v>0</v>
      </c>
      <c r="O32" s="23">
        <f>COUNTIF('Success Criteria'!$W119:$W173,"not tested")</f>
        <v>28</v>
      </c>
      <c r="P32" s="20">
        <f t="shared" ref="P32:S32" si="24">SUM(D32+H32+L32)</f>
        <v>27</v>
      </c>
      <c r="Q32" s="21">
        <f t="shared" si="24"/>
        <v>3</v>
      </c>
      <c r="R32" s="22">
        <f t="shared" si="24"/>
        <v>20</v>
      </c>
      <c r="S32" s="23">
        <f t="shared" si="24"/>
        <v>28</v>
      </c>
      <c r="T32" s="1"/>
      <c r="U32" s="24">
        <f t="shared" si="1"/>
        <v>30</v>
      </c>
      <c r="V32" s="25">
        <f t="shared" si="2"/>
        <v>1</v>
      </c>
      <c r="W32" s="25">
        <f t="shared" si="3"/>
        <v>20</v>
      </c>
      <c r="X32" s="25">
        <f t="shared" si="4"/>
        <v>1</v>
      </c>
      <c r="Y32" s="25">
        <f t="shared" si="5"/>
        <v>28</v>
      </c>
      <c r="Z32" s="26">
        <f t="shared" si="6"/>
        <v>1</v>
      </c>
      <c r="AA32" s="1"/>
      <c r="AB32" s="1"/>
      <c r="AC32" s="27"/>
      <c r="AD32" s="1"/>
      <c r="AE32" s="1"/>
      <c r="AF32" s="1"/>
      <c r="AG32" s="27"/>
      <c r="AH32" s="1"/>
      <c r="AI32" s="1"/>
    </row>
    <row r="33" spans="1:35" ht="12.75" customHeight="1" x14ac:dyDescent="0.2">
      <c r="A33" s="18">
        <v>20</v>
      </c>
      <c r="B33" s="18" t="s">
        <v>86</v>
      </c>
      <c r="C33" s="18" t="s">
        <v>87</v>
      </c>
      <c r="D33" s="20">
        <f>SUM(COUNTIF('Success Criteria'!X7:X69,"PASS"),COUNTIF('Success Criteria'!X7:X69,"PASS with comments"))</f>
        <v>16</v>
      </c>
      <c r="E33" s="21">
        <f>COUNTIF('Success Criteria'!X7:X69,"NON COMPLIANT")</f>
        <v>2</v>
      </c>
      <c r="F33" s="22">
        <f>COUNTIF('Success Criteria'!X7:X69,"N/A")</f>
        <v>12</v>
      </c>
      <c r="G33" s="23">
        <f>COUNTIF('Success Criteria'!X7:X69,"not tested")</f>
        <v>0</v>
      </c>
      <c r="H33" s="20">
        <f>SUM(COUNTIF('Success Criteria'!$X73:$X114,"PASS"),COUNTIF('Success Criteria'!$X73:$X114,"PASS with comments"))</f>
        <v>11</v>
      </c>
      <c r="I33" s="21">
        <f>COUNTIF('Success Criteria'!$X73:$X114,"NON COMPLIANT")</f>
        <v>1</v>
      </c>
      <c r="J33" s="22">
        <f>COUNTIF('Success Criteria'!$X73:$X114,"N/A")</f>
        <v>8</v>
      </c>
      <c r="K33" s="23">
        <f>COUNTIF('Success Criteria'!$X73:$X114,"not tested")</f>
        <v>0</v>
      </c>
      <c r="L33" s="20">
        <f>SUM(COUNTIF('Success Criteria'!$X119:$X173,"PASS"),COUNTIF('Success Criteria'!$X119:$X173,"PASS with comments"))</f>
        <v>0</v>
      </c>
      <c r="M33" s="21">
        <f>COUNTIF('Success Criteria'!$X119:$X173,"NON COMPLIANT")</f>
        <v>0</v>
      </c>
      <c r="N33" s="22">
        <f>COUNTIF('Success Criteria'!$X119:$X173,"N/A")</f>
        <v>0</v>
      </c>
      <c r="O33" s="23">
        <f>COUNTIF('Success Criteria'!$X119:$X173,"not tested")</f>
        <v>28</v>
      </c>
      <c r="P33" s="20">
        <f t="shared" ref="P33:S33" si="25">SUM(D33+H33+L33)</f>
        <v>27</v>
      </c>
      <c r="Q33" s="21">
        <f t="shared" si="25"/>
        <v>3</v>
      </c>
      <c r="R33" s="22">
        <f t="shared" si="25"/>
        <v>20</v>
      </c>
      <c r="S33" s="23">
        <f t="shared" si="25"/>
        <v>28</v>
      </c>
      <c r="T33" s="1"/>
      <c r="U33" s="24">
        <f t="shared" si="1"/>
        <v>30</v>
      </c>
      <c r="V33" s="25">
        <f t="shared" si="2"/>
        <v>1</v>
      </c>
      <c r="W33" s="25">
        <f t="shared" si="3"/>
        <v>20</v>
      </c>
      <c r="X33" s="25">
        <f t="shared" si="4"/>
        <v>1</v>
      </c>
      <c r="Y33" s="25">
        <f t="shared" si="5"/>
        <v>28</v>
      </c>
      <c r="Z33" s="26">
        <f t="shared" si="6"/>
        <v>1</v>
      </c>
      <c r="AA33" s="1"/>
      <c r="AB33" s="1"/>
      <c r="AC33" s="27"/>
      <c r="AD33" s="1"/>
      <c r="AE33" s="1"/>
      <c r="AF33" s="1"/>
      <c r="AG33" s="27"/>
      <c r="AH33" s="1"/>
      <c r="AI33" s="1"/>
    </row>
    <row r="34" spans="1:35" ht="12.75" x14ac:dyDescent="0.2">
      <c r="A34" s="18">
        <v>21</v>
      </c>
      <c r="B34" s="18" t="s">
        <v>88</v>
      </c>
      <c r="C34" s="18" t="s">
        <v>89</v>
      </c>
      <c r="D34" s="20">
        <f>SUM(COUNTIF('Success Criteria'!Y7:Y69,"PASS"),COUNTIF('Success Criteria'!Y7:Y69,"PASS with comments"))</f>
        <v>16</v>
      </c>
      <c r="E34" s="21">
        <f>COUNTIF('Success Criteria'!Y7:Y69,"NON COMPLIANT")</f>
        <v>2</v>
      </c>
      <c r="F34" s="22">
        <f>COUNTIF('Success Criteria'!Y7:Y69,"N/A")</f>
        <v>12</v>
      </c>
      <c r="G34" s="23">
        <f>COUNTIF('Success Criteria'!Y7:Y69,"not tested")</f>
        <v>0</v>
      </c>
      <c r="H34" s="20">
        <f>SUM(COUNTIF('Success Criteria'!$Y73:$Y114,"PASS"),COUNTIF('Success Criteria'!$Y73:$Y114,"PASS with comments"))</f>
        <v>11</v>
      </c>
      <c r="I34" s="21">
        <f>COUNTIF('Success Criteria'!$Y73:$Y114,"NON COMPLIANT")</f>
        <v>1</v>
      </c>
      <c r="J34" s="22">
        <f>COUNTIF('Success Criteria'!$Y73:$Y114,"N/A")</f>
        <v>8</v>
      </c>
      <c r="K34" s="23">
        <f>COUNTIF('Success Criteria'!$Y73:$Y114,"not tested")</f>
        <v>0</v>
      </c>
      <c r="L34" s="20">
        <f>SUM(COUNTIF('Success Criteria'!$Y119:$Y173,"PASS"),COUNTIF('Success Criteria'!$Y119:$Y173,"PASS with comments"))</f>
        <v>0</v>
      </c>
      <c r="M34" s="21">
        <f>COUNTIF('Success Criteria'!$Y119:$Y173,"NON COMPLIANT")</f>
        <v>0</v>
      </c>
      <c r="N34" s="22">
        <f>COUNTIF('Success Criteria'!$Y119:$Y173,"N/A")</f>
        <v>0</v>
      </c>
      <c r="O34" s="23">
        <f>COUNTIF('Success Criteria'!$Y119:$Y173,"not tested")</f>
        <v>28</v>
      </c>
      <c r="P34" s="20">
        <f t="shared" ref="P34:S34" si="26">SUM(D34+H34+L34)</f>
        <v>27</v>
      </c>
      <c r="Q34" s="21">
        <f t="shared" si="26"/>
        <v>3</v>
      </c>
      <c r="R34" s="22">
        <f t="shared" si="26"/>
        <v>20</v>
      </c>
      <c r="S34" s="23">
        <f t="shared" si="26"/>
        <v>28</v>
      </c>
      <c r="T34" s="1"/>
      <c r="U34" s="24">
        <f t="shared" si="1"/>
        <v>30</v>
      </c>
      <c r="V34" s="25">
        <f t="shared" si="2"/>
        <v>1</v>
      </c>
      <c r="W34" s="25">
        <f t="shared" si="3"/>
        <v>20</v>
      </c>
      <c r="X34" s="25">
        <f t="shared" si="4"/>
        <v>1</v>
      </c>
      <c r="Y34" s="25">
        <f t="shared" si="5"/>
        <v>28</v>
      </c>
      <c r="Z34" s="26">
        <f t="shared" si="6"/>
        <v>1</v>
      </c>
      <c r="AA34" s="1"/>
      <c r="AB34" s="1"/>
      <c r="AC34" s="27"/>
      <c r="AD34" s="1"/>
      <c r="AE34" s="1"/>
      <c r="AF34" s="1"/>
      <c r="AG34" s="27"/>
      <c r="AH34" s="1"/>
      <c r="AI34" s="1"/>
    </row>
    <row r="35" spans="1:35" ht="12.75" customHeight="1" x14ac:dyDescent="0.2">
      <c r="A35" s="18">
        <v>22</v>
      </c>
      <c r="B35" s="18" t="s">
        <v>90</v>
      </c>
      <c r="C35" s="18" t="s">
        <v>91</v>
      </c>
      <c r="D35" s="20">
        <f>SUM(COUNTIF('Success Criteria'!Z7:Z69,"PASS"),COUNTIF('Success Criteria'!Z7:Z69,"PASS with comments"))</f>
        <v>0</v>
      </c>
      <c r="E35" s="21">
        <f>COUNTIF('Success Criteria'!Z7:Z69,"NON COMPLIANT")</f>
        <v>0</v>
      </c>
      <c r="F35" s="22">
        <f>COUNTIF('Success Criteria'!Z7:Z69,"N/A")</f>
        <v>0</v>
      </c>
      <c r="G35" s="23">
        <f>COUNTIF('Success Criteria'!Z7:Z69,"not tested")</f>
        <v>0</v>
      </c>
      <c r="H35" s="20">
        <f>SUM(COUNTIF('Success Criteria'!$Z73:$Z114,"PASS"),COUNTIF('Success Criteria'!$Z73:$Z114,"PASS with comments"))</f>
        <v>0</v>
      </c>
      <c r="I35" s="21">
        <f>COUNTIF('Success Criteria'!$Z73:$Z114,"NON COMPLIANT")</f>
        <v>0</v>
      </c>
      <c r="J35" s="22">
        <f>COUNTIF('Success Criteria'!$Z73:$Z114,"N/A")</f>
        <v>0</v>
      </c>
      <c r="K35" s="23">
        <f>COUNTIF('Success Criteria'!$Z73:$Z114,"not tested")</f>
        <v>0</v>
      </c>
      <c r="L35" s="20">
        <f>SUM(COUNTIF('Success Criteria'!$Z119:$Z173,"PASS"),COUNTIF('Success Criteria'!$Z119:$Z173,"PASS with comments"))</f>
        <v>0</v>
      </c>
      <c r="M35" s="21">
        <f>COUNTIF('Success Criteria'!$Z119:$Z173,"NON COMPLIANT")</f>
        <v>0</v>
      </c>
      <c r="N35" s="22">
        <f>COUNTIF('Success Criteria'!$Z119:$Z173,"N/A")</f>
        <v>0</v>
      </c>
      <c r="O35" s="23">
        <f>COUNTIF('Success Criteria'!$Z119:$Z173,"not tested")</f>
        <v>28</v>
      </c>
      <c r="P35" s="20">
        <f t="shared" ref="P35:S35" si="27">SUM(D35+H35+L35)</f>
        <v>0</v>
      </c>
      <c r="Q35" s="21">
        <f t="shared" si="27"/>
        <v>0</v>
      </c>
      <c r="R35" s="22">
        <f t="shared" si="27"/>
        <v>0</v>
      </c>
      <c r="S35" s="23">
        <f t="shared" si="27"/>
        <v>28</v>
      </c>
      <c r="T35" s="1"/>
      <c r="U35" s="24">
        <f t="shared" si="1"/>
        <v>0</v>
      </c>
      <c r="V35" s="25" t="str">
        <f t="shared" si="2"/>
        <v/>
      </c>
      <c r="W35" s="25">
        <f t="shared" si="3"/>
        <v>0</v>
      </c>
      <c r="X35" s="25" t="str">
        <f t="shared" si="4"/>
        <v/>
      </c>
      <c r="Y35" s="25">
        <f t="shared" si="5"/>
        <v>28</v>
      </c>
      <c r="Z35" s="26">
        <f t="shared" si="6"/>
        <v>1</v>
      </c>
      <c r="AA35" s="1"/>
      <c r="AB35" s="1"/>
      <c r="AC35" s="27"/>
      <c r="AD35" s="1"/>
      <c r="AE35" s="1"/>
      <c r="AF35" s="1"/>
      <c r="AG35" s="27"/>
      <c r="AH35" s="1"/>
      <c r="AI35" s="1"/>
    </row>
    <row r="36" spans="1:35" ht="12.75" customHeight="1" x14ac:dyDescent="0.2">
      <c r="A36" s="18">
        <v>23</v>
      </c>
      <c r="B36" s="18" t="s">
        <v>92</v>
      </c>
      <c r="C36" s="18" t="s">
        <v>93</v>
      </c>
      <c r="D36" s="20">
        <f>SUM(COUNTIF('Success Criteria'!AA7:AA69,"PASS"),COUNTIF('Success Criteria'!AA7:AA69,"PASS with comments"))</f>
        <v>0</v>
      </c>
      <c r="E36" s="21">
        <f>COUNTIF('Success Criteria'!AA7:AA69,"NON COMPLIANT")</f>
        <v>0</v>
      </c>
      <c r="F36" s="22">
        <f>COUNTIF('Success Criteria'!AA7:AA69,"N/A")</f>
        <v>0</v>
      </c>
      <c r="G36" s="23">
        <f>COUNTIF('Success Criteria'!AA7:AA69,"not tested")</f>
        <v>0</v>
      </c>
      <c r="H36" s="20">
        <f>SUM(COUNTIF('Success Criteria'!$AA73:$AA114,"PASS"),COUNTIF('Success Criteria'!$AA73:$AA114,"PASS with comments"))</f>
        <v>0</v>
      </c>
      <c r="I36" s="21">
        <f>COUNTIF('Success Criteria'!$AA73:$AA114,"NON COMPLIANT")</f>
        <v>0</v>
      </c>
      <c r="J36" s="22">
        <f>COUNTIF('Success Criteria'!$AA73:$AA114,"N/A")</f>
        <v>0</v>
      </c>
      <c r="K36" s="23">
        <f>COUNTIF('Success Criteria'!$AA73:$AA114,"not tested")</f>
        <v>0</v>
      </c>
      <c r="L36" s="20">
        <f>SUM(COUNTIF('Success Criteria'!$AA119:$AA173,"PASS"),COUNTIF('Success Criteria'!$AA119:$AA173,"PASS with comments"))</f>
        <v>0</v>
      </c>
      <c r="M36" s="21">
        <f>COUNTIF('Success Criteria'!$AA119:$AA173,"NON COMPLIANT")</f>
        <v>0</v>
      </c>
      <c r="N36" s="22">
        <f>COUNTIF('Success Criteria'!$AA119:$AA173,"N/A")</f>
        <v>0</v>
      </c>
      <c r="O36" s="23">
        <f>COUNTIF('Success Criteria'!$AA119:$AA173,"not tested")</f>
        <v>28</v>
      </c>
      <c r="P36" s="20">
        <f t="shared" ref="P36:S36" si="28">SUM(D36+H36+L36)</f>
        <v>0</v>
      </c>
      <c r="Q36" s="21">
        <f t="shared" si="28"/>
        <v>0</v>
      </c>
      <c r="R36" s="22">
        <f t="shared" si="28"/>
        <v>0</v>
      </c>
      <c r="S36" s="23">
        <f t="shared" si="28"/>
        <v>28</v>
      </c>
      <c r="T36" s="1"/>
      <c r="U36" s="24">
        <f t="shared" si="1"/>
        <v>0</v>
      </c>
      <c r="V36" s="25" t="str">
        <f t="shared" si="2"/>
        <v/>
      </c>
      <c r="W36" s="25">
        <f t="shared" si="3"/>
        <v>0</v>
      </c>
      <c r="X36" s="25" t="str">
        <f t="shared" si="4"/>
        <v/>
      </c>
      <c r="Y36" s="25">
        <f t="shared" si="5"/>
        <v>28</v>
      </c>
      <c r="Z36" s="26">
        <f t="shared" si="6"/>
        <v>1</v>
      </c>
      <c r="AA36" s="1"/>
      <c r="AB36" s="1"/>
      <c r="AC36" s="27"/>
      <c r="AD36" s="1"/>
      <c r="AE36" s="1"/>
      <c r="AF36" s="1"/>
      <c r="AG36" s="27"/>
      <c r="AH36" s="1"/>
      <c r="AI36" s="1"/>
    </row>
    <row r="37" spans="1:35" ht="12.75" customHeight="1" x14ac:dyDescent="0.2">
      <c r="A37" s="18">
        <v>24</v>
      </c>
      <c r="B37" s="18" t="s">
        <v>94</v>
      </c>
      <c r="C37" s="18" t="s">
        <v>95</v>
      </c>
      <c r="D37" s="20">
        <f>SUM(COUNTIF('Success Criteria'!AB7:AB69,"PASS"),COUNTIF('Success Criteria'!AB7:AB69,"PASS with comments"))</f>
        <v>0</v>
      </c>
      <c r="E37" s="21">
        <f>COUNTIF('Success Criteria'!AB7:AB69,"NON COMPLIANT")</f>
        <v>0</v>
      </c>
      <c r="F37" s="22">
        <f>COUNTIF('Success Criteria'!AB7:AB69,"N/A")</f>
        <v>0</v>
      </c>
      <c r="G37" s="23">
        <f>COUNTIF('Success Criteria'!AB7:AB69,"not tested")</f>
        <v>0</v>
      </c>
      <c r="H37" s="20">
        <f>SUM(COUNTIF('Success Criteria'!$AB73:$AB114,"PASS"),COUNTIF('Success Criteria'!$AB73:$AB114,"PASS with comments"))</f>
        <v>0</v>
      </c>
      <c r="I37" s="21">
        <f>COUNTIF('Success Criteria'!$AB73:$AB114,"NON COMPLIANT")</f>
        <v>0</v>
      </c>
      <c r="J37" s="22">
        <f>COUNTIF('Success Criteria'!$AB73:$AB114,"N/A")</f>
        <v>0</v>
      </c>
      <c r="K37" s="23">
        <f>COUNTIF('Success Criteria'!$AB73:$AB114,"not tested")</f>
        <v>0</v>
      </c>
      <c r="L37" s="20">
        <f>SUM(COUNTIF('Success Criteria'!$AB119:$AB173,"PASS"),COUNTIF('Success Criteria'!$AB119:$AB173,"PASS with comments"))</f>
        <v>0</v>
      </c>
      <c r="M37" s="21">
        <f>COUNTIF('Success Criteria'!$AB119:$AB173,"NON COMPLIANT")</f>
        <v>0</v>
      </c>
      <c r="N37" s="22">
        <f>COUNTIF('Success Criteria'!$AB119:$AB173,"N/A")</f>
        <v>0</v>
      </c>
      <c r="O37" s="23">
        <f>COUNTIF('Success Criteria'!$AB119:$AB173,"not tested")</f>
        <v>28</v>
      </c>
      <c r="P37" s="20">
        <f t="shared" ref="P37:S37" si="29">SUM(D37+H37+L37)</f>
        <v>0</v>
      </c>
      <c r="Q37" s="21">
        <f t="shared" si="29"/>
        <v>0</v>
      </c>
      <c r="R37" s="22">
        <f t="shared" si="29"/>
        <v>0</v>
      </c>
      <c r="S37" s="23">
        <f t="shared" si="29"/>
        <v>28</v>
      </c>
      <c r="T37" s="1"/>
      <c r="U37" s="24">
        <f t="shared" si="1"/>
        <v>0</v>
      </c>
      <c r="V37" s="25" t="str">
        <f t="shared" si="2"/>
        <v/>
      </c>
      <c r="W37" s="25">
        <f t="shared" si="3"/>
        <v>0</v>
      </c>
      <c r="X37" s="25" t="str">
        <f t="shared" si="4"/>
        <v/>
      </c>
      <c r="Y37" s="25">
        <f t="shared" si="5"/>
        <v>28</v>
      </c>
      <c r="Z37" s="26">
        <f t="shared" si="6"/>
        <v>1</v>
      </c>
      <c r="AA37" s="1"/>
      <c r="AB37" s="1"/>
      <c r="AC37" s="27"/>
      <c r="AD37" s="1"/>
      <c r="AE37" s="1"/>
      <c r="AF37" s="1"/>
      <c r="AG37" s="27"/>
      <c r="AH37" s="1"/>
      <c r="AI37" s="1"/>
    </row>
    <row r="38" spans="1:35" ht="12.75" customHeight="1" x14ac:dyDescent="0.2">
      <c r="A38" s="18">
        <v>25</v>
      </c>
      <c r="B38" s="18" t="s">
        <v>96</v>
      </c>
      <c r="C38" s="18" t="s">
        <v>97</v>
      </c>
      <c r="D38" s="20">
        <f>SUM(COUNTIF('Success Criteria'!AC7:AC69,"PASS"),COUNTIF('Success Criteria'!AC7:AC69,"PASS with comments"))</f>
        <v>0</v>
      </c>
      <c r="E38" s="21">
        <f>COUNTIF('Success Criteria'!AC7:AC69,"NON COMPLIANT")</f>
        <v>0</v>
      </c>
      <c r="F38" s="22">
        <f>COUNTIF('Success Criteria'!AC7:AC69,"N/A")</f>
        <v>0</v>
      </c>
      <c r="G38" s="23">
        <f>COUNTIF('Success Criteria'!AC7:AC69,"not tested")</f>
        <v>0</v>
      </c>
      <c r="H38" s="20">
        <f>SUM(COUNTIF('Success Criteria'!$AC73:$AC114,"PASS"),COUNTIF('Success Criteria'!$AC73:$AC114,"PASS with comments"))</f>
        <v>0</v>
      </c>
      <c r="I38" s="21">
        <f>COUNTIF('Success Criteria'!$AC73:$AC114,"NON COMPLIANT")</f>
        <v>0</v>
      </c>
      <c r="J38" s="22">
        <f>COUNTIF('Success Criteria'!$AC73:$AC114,"N/A")</f>
        <v>0</v>
      </c>
      <c r="K38" s="23">
        <f>COUNTIF('Success Criteria'!$AC73:$AC114,"not tested")</f>
        <v>0</v>
      </c>
      <c r="L38" s="20">
        <f>SUM(COUNTIF('Success Criteria'!$AC119:$AC173,"PASS"),COUNTIF('Success Criteria'!$AC119:$AC173,"PASS with comments"))</f>
        <v>0</v>
      </c>
      <c r="M38" s="21">
        <f>COUNTIF('Success Criteria'!$AC119:$AC173,"NON COMPLIANT")</f>
        <v>0</v>
      </c>
      <c r="N38" s="22">
        <f>COUNTIF('Success Criteria'!$AC119:$AC173,"N/A")</f>
        <v>0</v>
      </c>
      <c r="O38" s="23">
        <f>COUNTIF('Success Criteria'!$AC119:$AC173,"not tested")</f>
        <v>28</v>
      </c>
      <c r="P38" s="20">
        <f t="shared" ref="P38:S38" si="30">SUM(D38+H38+L38)</f>
        <v>0</v>
      </c>
      <c r="Q38" s="21">
        <f t="shared" si="30"/>
        <v>0</v>
      </c>
      <c r="R38" s="22">
        <f t="shared" si="30"/>
        <v>0</v>
      </c>
      <c r="S38" s="23">
        <f t="shared" si="30"/>
        <v>28</v>
      </c>
      <c r="T38" s="1"/>
      <c r="U38" s="24">
        <f t="shared" si="1"/>
        <v>0</v>
      </c>
      <c r="V38" s="25" t="str">
        <f t="shared" si="2"/>
        <v/>
      </c>
      <c r="W38" s="25">
        <f t="shared" si="3"/>
        <v>0</v>
      </c>
      <c r="X38" s="25" t="str">
        <f t="shared" si="4"/>
        <v/>
      </c>
      <c r="Y38" s="25">
        <f t="shared" si="5"/>
        <v>28</v>
      </c>
      <c r="Z38" s="26">
        <f t="shared" si="6"/>
        <v>1</v>
      </c>
      <c r="AA38" s="1"/>
      <c r="AB38" s="1"/>
      <c r="AC38" s="27"/>
      <c r="AD38" s="1"/>
      <c r="AE38" s="1"/>
      <c r="AF38" s="1"/>
      <c r="AG38" s="27"/>
      <c r="AH38" s="1"/>
      <c r="AI38" s="1"/>
    </row>
    <row r="39" spans="1:35" ht="12.75" customHeight="1" x14ac:dyDescent="0.2">
      <c r="A39" s="18">
        <v>26</v>
      </c>
      <c r="B39" s="18" t="s">
        <v>98</v>
      </c>
      <c r="C39" s="18" t="s">
        <v>99</v>
      </c>
      <c r="D39" s="20">
        <f>SUM(COUNTIF('Success Criteria'!AD7:AD69,"PASS"),COUNTIF('Success Criteria'!AD7:AD69,"PASS with comments"))</f>
        <v>0</v>
      </c>
      <c r="E39" s="21">
        <f>COUNTIF('Success Criteria'!AD7:AD69,"NON COMPLIANT")</f>
        <v>0</v>
      </c>
      <c r="F39" s="22">
        <f>COUNTIF('Success Criteria'!AD7:AD69,"N/A")</f>
        <v>0</v>
      </c>
      <c r="G39" s="23">
        <f>COUNTIF('Success Criteria'!AD7:AD69,"not tested")</f>
        <v>0</v>
      </c>
      <c r="H39" s="20">
        <f>SUM(COUNTIF('Success Criteria'!$AD73:$AD114,"PASS"),COUNTIF('Success Criteria'!$AD73:$AD114,"PASS with comments"))</f>
        <v>0</v>
      </c>
      <c r="I39" s="21">
        <f>COUNTIF('Success Criteria'!$AD73:$AD114,"NON COMPLIANT")</f>
        <v>0</v>
      </c>
      <c r="J39" s="22">
        <f>COUNTIF('Success Criteria'!$AD73:$AD114,"N/A")</f>
        <v>0</v>
      </c>
      <c r="K39" s="23">
        <f>COUNTIF('Success Criteria'!$AD73:$AD114,"not tested")</f>
        <v>0</v>
      </c>
      <c r="L39" s="20">
        <f>SUM(COUNTIF('Success Criteria'!$AD119:$AD173,"PASS"),COUNTIF('Success Criteria'!$AD119:$AD173,"PASS with comments"))</f>
        <v>0</v>
      </c>
      <c r="M39" s="21">
        <f>COUNTIF('Success Criteria'!$AD119:$AD173,"NON COMPLIANT")</f>
        <v>0</v>
      </c>
      <c r="N39" s="22">
        <f>COUNTIF('Success Criteria'!$AD119:$AD173,"N/A")</f>
        <v>0</v>
      </c>
      <c r="O39" s="23">
        <f>COUNTIF('Success Criteria'!$AD119:$AD173,"not tested")</f>
        <v>28</v>
      </c>
      <c r="P39" s="20">
        <f t="shared" ref="P39:S39" si="31">SUM(D39+H39+L39)</f>
        <v>0</v>
      </c>
      <c r="Q39" s="21">
        <f t="shared" si="31"/>
        <v>0</v>
      </c>
      <c r="R39" s="22">
        <f t="shared" si="31"/>
        <v>0</v>
      </c>
      <c r="S39" s="23">
        <f t="shared" si="31"/>
        <v>28</v>
      </c>
      <c r="T39" s="1"/>
      <c r="U39" s="24">
        <f t="shared" si="1"/>
        <v>0</v>
      </c>
      <c r="V39" s="25" t="str">
        <f t="shared" si="2"/>
        <v/>
      </c>
      <c r="W39" s="25">
        <f t="shared" si="3"/>
        <v>0</v>
      </c>
      <c r="X39" s="25" t="str">
        <f t="shared" si="4"/>
        <v/>
      </c>
      <c r="Y39" s="25">
        <f t="shared" si="5"/>
        <v>28</v>
      </c>
      <c r="Z39" s="26">
        <f t="shared" si="6"/>
        <v>1</v>
      </c>
      <c r="AA39" s="1"/>
      <c r="AB39" s="1"/>
      <c r="AC39" s="27"/>
      <c r="AD39" s="1"/>
      <c r="AE39" s="1"/>
      <c r="AF39" s="1"/>
      <c r="AG39" s="27"/>
      <c r="AH39" s="1"/>
      <c r="AI39" s="1"/>
    </row>
    <row r="40" spans="1:35" ht="12.75" customHeight="1" x14ac:dyDescent="0.2">
      <c r="A40" s="18">
        <v>27</v>
      </c>
      <c r="B40" s="18" t="s">
        <v>100</v>
      </c>
      <c r="C40" s="18" t="s">
        <v>101</v>
      </c>
      <c r="D40" s="20">
        <f>SUM(COUNTIF('Success Criteria'!AE7:AE69,"PASS"),COUNTIF('Success Criteria'!AE7:AE69,"PASS with comments"))</f>
        <v>0</v>
      </c>
      <c r="E40" s="21">
        <f>COUNTIF('Success Criteria'!AE7:AE69,"NON COMPLIANT")</f>
        <v>0</v>
      </c>
      <c r="F40" s="22">
        <f>COUNTIF('Success Criteria'!AE7:AE69,"N/A")</f>
        <v>0</v>
      </c>
      <c r="G40" s="23">
        <f>COUNTIF('Success Criteria'!AE7:AE69,"not tested")</f>
        <v>0</v>
      </c>
      <c r="H40" s="20">
        <f>SUM(COUNTIF('Success Criteria'!$AE73:$AE114,"PASS"),COUNTIF('Success Criteria'!$AE73:$AE114,"PASS with comments"))</f>
        <v>0</v>
      </c>
      <c r="I40" s="21">
        <f>COUNTIF('Success Criteria'!$AE73:$AE114,"NON COMPLIANT")</f>
        <v>0</v>
      </c>
      <c r="J40" s="22">
        <f>COUNTIF('Success Criteria'!$AE73:$AE114,"N/A")</f>
        <v>0</v>
      </c>
      <c r="K40" s="23">
        <f>COUNTIF('Success Criteria'!$AE73:$AE114,"not tested")</f>
        <v>0</v>
      </c>
      <c r="L40" s="20">
        <f>SUM(COUNTIF('Success Criteria'!$AE119:$AE173,"PASS"),COUNTIF('Success Criteria'!$AE119:$AE173,"PASS with comments"))</f>
        <v>0</v>
      </c>
      <c r="M40" s="21">
        <f>COUNTIF('Success Criteria'!$AE119:$AE173,"NON COMPLIANT")</f>
        <v>0</v>
      </c>
      <c r="N40" s="22">
        <f>COUNTIF('Success Criteria'!$AE119:$AE173,"N/A")</f>
        <v>0</v>
      </c>
      <c r="O40" s="23">
        <f>COUNTIF('Success Criteria'!$AE119:$AE173,"not tested")</f>
        <v>28</v>
      </c>
      <c r="P40" s="20">
        <f t="shared" ref="P40:S40" si="32">SUM(D40+H40+L40)</f>
        <v>0</v>
      </c>
      <c r="Q40" s="21">
        <f t="shared" si="32"/>
        <v>0</v>
      </c>
      <c r="R40" s="22">
        <f t="shared" si="32"/>
        <v>0</v>
      </c>
      <c r="S40" s="23">
        <f t="shared" si="32"/>
        <v>28</v>
      </c>
      <c r="T40" s="1"/>
      <c r="U40" s="24">
        <f t="shared" si="1"/>
        <v>0</v>
      </c>
      <c r="V40" s="25" t="str">
        <f t="shared" si="2"/>
        <v/>
      </c>
      <c r="W40" s="25">
        <f t="shared" si="3"/>
        <v>0</v>
      </c>
      <c r="X40" s="25" t="str">
        <f t="shared" si="4"/>
        <v/>
      </c>
      <c r="Y40" s="25">
        <f t="shared" si="5"/>
        <v>28</v>
      </c>
      <c r="Z40" s="26">
        <f t="shared" si="6"/>
        <v>1</v>
      </c>
      <c r="AA40" s="1"/>
      <c r="AB40" s="1"/>
      <c r="AC40" s="27"/>
      <c r="AD40" s="1"/>
      <c r="AE40" s="1"/>
      <c r="AF40" s="1"/>
      <c r="AG40" s="27"/>
      <c r="AH40" s="1"/>
      <c r="AI40" s="1"/>
    </row>
    <row r="41" spans="1:35" ht="12.75" customHeight="1" x14ac:dyDescent="0.2">
      <c r="A41" s="18">
        <v>28</v>
      </c>
      <c r="B41" s="18" t="s">
        <v>102</v>
      </c>
      <c r="C41" s="18" t="s">
        <v>103</v>
      </c>
      <c r="D41" s="20">
        <f>SUM(COUNTIF('Success Criteria'!AF7:AF69,"PASS"),COUNTIF('Success Criteria'!AF7:AF69,"PASS with comments"))</f>
        <v>0</v>
      </c>
      <c r="E41" s="21">
        <f>COUNTIF('Success Criteria'!AF7:AF69,"NON COMPLIANT")</f>
        <v>0</v>
      </c>
      <c r="F41" s="22">
        <f>COUNTIF('Success Criteria'!AF7:AF69,"N/A")</f>
        <v>0</v>
      </c>
      <c r="G41" s="23">
        <f>COUNTIF('Success Criteria'!AF7:AF69,"not tested")</f>
        <v>0</v>
      </c>
      <c r="H41" s="20">
        <f>SUM(COUNTIF('Success Criteria'!$AF73:$AF114,"PASS"),COUNTIF('Success Criteria'!$AF73:$AF114,"PASS with comments"))</f>
        <v>0</v>
      </c>
      <c r="I41" s="21">
        <f>COUNTIF('Success Criteria'!$AF73:$AF114,"NON COMPLIANT")</f>
        <v>0</v>
      </c>
      <c r="J41" s="22">
        <f>COUNTIF('Success Criteria'!$AF73:$AF114,"N/A")</f>
        <v>0</v>
      </c>
      <c r="K41" s="23">
        <f>COUNTIF('Success Criteria'!$AF73:$AF114,"not tested")</f>
        <v>0</v>
      </c>
      <c r="L41" s="20">
        <f>SUM(COUNTIF('Success Criteria'!$AF119:$AF173,"PASS"),COUNTIF('Success Criteria'!$AF119:$AF173,"PASS with comments"))</f>
        <v>0</v>
      </c>
      <c r="M41" s="21">
        <f>COUNTIF('Success Criteria'!$AF119:$AF173,"NON COMPLIANT")</f>
        <v>0</v>
      </c>
      <c r="N41" s="22">
        <f>COUNTIF('Success Criteria'!$AF119:$AF173,"N/A")</f>
        <v>0</v>
      </c>
      <c r="O41" s="23">
        <f>COUNTIF('Success Criteria'!$AF119:$AF173,"not tested")</f>
        <v>28</v>
      </c>
      <c r="P41" s="20">
        <f t="shared" ref="P41:S41" si="33">SUM(D41+H41+L41)</f>
        <v>0</v>
      </c>
      <c r="Q41" s="21">
        <f t="shared" si="33"/>
        <v>0</v>
      </c>
      <c r="R41" s="22">
        <f t="shared" si="33"/>
        <v>0</v>
      </c>
      <c r="S41" s="23">
        <f t="shared" si="33"/>
        <v>28</v>
      </c>
      <c r="T41" s="1"/>
      <c r="U41" s="24">
        <f t="shared" si="1"/>
        <v>0</v>
      </c>
      <c r="V41" s="25" t="str">
        <f t="shared" si="2"/>
        <v/>
      </c>
      <c r="W41" s="25">
        <f t="shared" si="3"/>
        <v>0</v>
      </c>
      <c r="X41" s="25" t="str">
        <f t="shared" si="4"/>
        <v/>
      </c>
      <c r="Y41" s="25">
        <f t="shared" si="5"/>
        <v>28</v>
      </c>
      <c r="Z41" s="26">
        <f t="shared" si="6"/>
        <v>1</v>
      </c>
      <c r="AA41" s="1"/>
      <c r="AB41" s="1"/>
      <c r="AC41" s="27"/>
      <c r="AD41" s="1"/>
      <c r="AE41" s="1"/>
      <c r="AF41" s="1"/>
      <c r="AG41" s="27"/>
      <c r="AH41" s="1"/>
      <c r="AI41" s="1"/>
    </row>
    <row r="42" spans="1:35" ht="12.75" customHeight="1" x14ac:dyDescent="0.2">
      <c r="A42" s="18">
        <v>29</v>
      </c>
      <c r="B42" s="18" t="s">
        <v>104</v>
      </c>
      <c r="C42" s="18" t="s">
        <v>105</v>
      </c>
      <c r="D42" s="20">
        <f>SUM(COUNTIF('Success Criteria'!AG7:AG69,"PASS"),COUNTIF('Success Criteria'!AG7:AG69,"PASS with comments"))</f>
        <v>0</v>
      </c>
      <c r="E42" s="21">
        <f>COUNTIF('Success Criteria'!AG7:AG69,"NON COMPLIANT")</f>
        <v>0</v>
      </c>
      <c r="F42" s="22">
        <f>COUNTIF('Success Criteria'!AG7:AG69,"N/A")</f>
        <v>0</v>
      </c>
      <c r="G42" s="23">
        <f>COUNTIF('Success Criteria'!AG7:AG69,"not tested")</f>
        <v>0</v>
      </c>
      <c r="H42" s="20">
        <f>SUM(COUNTIF('Success Criteria'!$AG73:$AG114,"PASS"),COUNTIF('Success Criteria'!$AG73:$AG114,"PASS with comments"))</f>
        <v>0</v>
      </c>
      <c r="I42" s="21">
        <f>COUNTIF('Success Criteria'!$AG73:$AG114,"NON COMPLIANT")</f>
        <v>0</v>
      </c>
      <c r="J42" s="22">
        <f>COUNTIF('Success Criteria'!$AG73:$AG114,"N/A")</f>
        <v>0</v>
      </c>
      <c r="K42" s="23">
        <f>COUNTIF('Success Criteria'!$AG73:$AG114,"not tested")</f>
        <v>0</v>
      </c>
      <c r="L42" s="20">
        <f>SUM(COUNTIF('Success Criteria'!$AG119:$AG173,"PASS"),COUNTIF('Success Criteria'!$AG119:$AG173,"PASS with comments"))</f>
        <v>0</v>
      </c>
      <c r="M42" s="21">
        <f>COUNTIF('Success Criteria'!$AG119:$AG173,"NON COMPLIANT")</f>
        <v>0</v>
      </c>
      <c r="N42" s="22">
        <f>COUNTIF('Success Criteria'!$AG119:$AG173,"N/A")</f>
        <v>0</v>
      </c>
      <c r="O42" s="23">
        <f>COUNTIF('Success Criteria'!$AG119:$AG173,"not tested")</f>
        <v>28</v>
      </c>
      <c r="P42" s="20">
        <f t="shared" ref="P42:S42" si="34">SUM(D42+H42+L42)</f>
        <v>0</v>
      </c>
      <c r="Q42" s="21">
        <f t="shared" si="34"/>
        <v>0</v>
      </c>
      <c r="R42" s="22">
        <f t="shared" si="34"/>
        <v>0</v>
      </c>
      <c r="S42" s="23">
        <f t="shared" si="34"/>
        <v>28</v>
      </c>
      <c r="T42" s="1"/>
      <c r="U42" s="24">
        <f t="shared" si="1"/>
        <v>0</v>
      </c>
      <c r="V42" s="25" t="str">
        <f t="shared" si="2"/>
        <v/>
      </c>
      <c r="W42" s="25">
        <f t="shared" si="3"/>
        <v>0</v>
      </c>
      <c r="X42" s="25" t="str">
        <f t="shared" si="4"/>
        <v/>
      </c>
      <c r="Y42" s="25">
        <f t="shared" si="5"/>
        <v>28</v>
      </c>
      <c r="Z42" s="26">
        <f t="shared" si="6"/>
        <v>1</v>
      </c>
      <c r="AA42" s="1"/>
      <c r="AB42" s="1"/>
      <c r="AC42" s="27"/>
      <c r="AD42" s="1"/>
      <c r="AE42" s="1"/>
      <c r="AF42" s="1"/>
      <c r="AG42" s="27"/>
      <c r="AH42" s="1"/>
      <c r="AI42" s="1"/>
    </row>
    <row r="43" spans="1:35" ht="12.75" customHeight="1" x14ac:dyDescent="0.2">
      <c r="A43" s="18">
        <v>30</v>
      </c>
      <c r="B43" s="18" t="s">
        <v>106</v>
      </c>
      <c r="C43" s="18" t="s">
        <v>107</v>
      </c>
      <c r="D43" s="20">
        <f>SUM(COUNTIF('Success Criteria'!AH7:AH69,"PASS"),COUNTIF('Success Criteria'!AH7:AH69,"PASS with comments"))</f>
        <v>0</v>
      </c>
      <c r="E43" s="21">
        <f>COUNTIF('Success Criteria'!AH7:AH69,"NON COMPLIANT")</f>
        <v>0</v>
      </c>
      <c r="F43" s="22">
        <f>COUNTIF('Success Criteria'!AH7:AH69,"N/A")</f>
        <v>0</v>
      </c>
      <c r="G43" s="23">
        <f>COUNTIF('Success Criteria'!AH7:AH69,"not tested")</f>
        <v>0</v>
      </c>
      <c r="H43" s="20">
        <f>SUM(COUNTIF('Success Criteria'!$AH73:$AH114,"PASS"),COUNTIF('Success Criteria'!$AH73:$AH114,"PASS with comments"))</f>
        <v>0</v>
      </c>
      <c r="I43" s="21">
        <f>COUNTIF('Success Criteria'!$AH73:$AH114,"NON COMPLIANT")</f>
        <v>0</v>
      </c>
      <c r="J43" s="22">
        <f>COUNTIF('Success Criteria'!$AH73:$AH114,"N/A")</f>
        <v>0</v>
      </c>
      <c r="K43" s="23">
        <f>COUNTIF('Success Criteria'!$AH73:$AH114,"not tested")</f>
        <v>0</v>
      </c>
      <c r="L43" s="20">
        <f>SUM(COUNTIF('Success Criteria'!$AH119:$AH173,"PASS"),COUNTIF('Success Criteria'!$AH119:$AH173,"PASS with comments"))</f>
        <v>0</v>
      </c>
      <c r="M43" s="21">
        <f>COUNTIF('Success Criteria'!$AH119:$AH173,"NON COMPLIANT")</f>
        <v>0</v>
      </c>
      <c r="N43" s="22">
        <f>COUNTIF('Success Criteria'!$AH119:$AH173,"N/A")</f>
        <v>0</v>
      </c>
      <c r="O43" s="23">
        <f>COUNTIF('Success Criteria'!$AH119:$AH173,"not tested")</f>
        <v>28</v>
      </c>
      <c r="P43" s="20">
        <f t="shared" ref="P43:S43" si="35">SUM(D43+H43+L43)</f>
        <v>0</v>
      </c>
      <c r="Q43" s="21">
        <f t="shared" si="35"/>
        <v>0</v>
      </c>
      <c r="R43" s="22">
        <f t="shared" si="35"/>
        <v>0</v>
      </c>
      <c r="S43" s="23">
        <f t="shared" si="35"/>
        <v>28</v>
      </c>
      <c r="T43" s="1"/>
      <c r="U43" s="24">
        <f t="shared" si="1"/>
        <v>0</v>
      </c>
      <c r="V43" s="25" t="str">
        <f t="shared" si="2"/>
        <v/>
      </c>
      <c r="W43" s="25">
        <f t="shared" si="3"/>
        <v>0</v>
      </c>
      <c r="X43" s="25" t="str">
        <f t="shared" si="4"/>
        <v/>
      </c>
      <c r="Y43" s="25">
        <f t="shared" si="5"/>
        <v>28</v>
      </c>
      <c r="Z43" s="26">
        <f t="shared" si="6"/>
        <v>1</v>
      </c>
      <c r="AA43" s="1"/>
      <c r="AB43" s="1"/>
      <c r="AC43" s="27"/>
      <c r="AD43" s="1"/>
      <c r="AE43" s="1"/>
      <c r="AF43" s="1"/>
      <c r="AG43" s="27"/>
      <c r="AH43" s="1"/>
      <c r="AI43" s="1"/>
    </row>
    <row r="44" spans="1:35" ht="12.75" customHeight="1" x14ac:dyDescent="0.2">
      <c r="A44" s="18">
        <v>31</v>
      </c>
      <c r="B44" s="18" t="s">
        <v>108</v>
      </c>
      <c r="C44" s="18" t="s">
        <v>109</v>
      </c>
      <c r="D44" s="20">
        <f>SUM(COUNTIF('Success Criteria'!AI7:AI69,"PASS"),COUNTIF('Success Criteria'!AI7:AI69,"PASS with comments"))</f>
        <v>0</v>
      </c>
      <c r="E44" s="21">
        <f>COUNTIF('Success Criteria'!AI7:AI69,"NON COMPLIANT")</f>
        <v>0</v>
      </c>
      <c r="F44" s="22">
        <f>COUNTIF('Success Criteria'!AI7:AI69,"N/A")</f>
        <v>0</v>
      </c>
      <c r="G44" s="23">
        <f>COUNTIF('Success Criteria'!AI7:AI69,"not tested")</f>
        <v>0</v>
      </c>
      <c r="H44" s="20">
        <f>SUM(COUNTIF('Success Criteria'!$AI73:$AI114,"PASS"),COUNTIF('Success Criteria'!$AI73:$AI114,"PASS with comments"))</f>
        <v>0</v>
      </c>
      <c r="I44" s="21">
        <f>COUNTIF('Success Criteria'!$AI73:$AI114,"NON COMPLIANT")</f>
        <v>0</v>
      </c>
      <c r="J44" s="22">
        <f>COUNTIF('Success Criteria'!$AI73:$AI114,"N/A")</f>
        <v>0</v>
      </c>
      <c r="K44" s="23">
        <f>COUNTIF('Success Criteria'!$AI73:$AI114,"not tested")</f>
        <v>0</v>
      </c>
      <c r="L44" s="20">
        <f>SUM(COUNTIF('Success Criteria'!$AI119:$AI173,"PASS"),COUNTIF('Success Criteria'!$AI119:$AI173,"PASS with comments"))</f>
        <v>0</v>
      </c>
      <c r="M44" s="21">
        <f>COUNTIF('Success Criteria'!$AI119:$AI173,"NON COMPLIANT")</f>
        <v>0</v>
      </c>
      <c r="N44" s="22">
        <f>COUNTIF('Success Criteria'!$AI119:$AI173,"N/A")</f>
        <v>0</v>
      </c>
      <c r="O44" s="23">
        <f>COUNTIF('Success Criteria'!$AI119:$AI173,"not tested")</f>
        <v>28</v>
      </c>
      <c r="P44" s="20">
        <f t="shared" ref="P44:S44" si="36">SUM(D44+H44+L44)</f>
        <v>0</v>
      </c>
      <c r="Q44" s="21">
        <f t="shared" si="36"/>
        <v>0</v>
      </c>
      <c r="R44" s="22">
        <f t="shared" si="36"/>
        <v>0</v>
      </c>
      <c r="S44" s="23">
        <f t="shared" si="36"/>
        <v>28</v>
      </c>
      <c r="T44" s="1"/>
      <c r="U44" s="24">
        <f t="shared" si="1"/>
        <v>0</v>
      </c>
      <c r="V44" s="25" t="str">
        <f t="shared" si="2"/>
        <v/>
      </c>
      <c r="W44" s="25">
        <f t="shared" si="3"/>
        <v>0</v>
      </c>
      <c r="X44" s="25" t="str">
        <f t="shared" si="4"/>
        <v/>
      </c>
      <c r="Y44" s="25">
        <f t="shared" si="5"/>
        <v>28</v>
      </c>
      <c r="Z44" s="26">
        <f t="shared" si="6"/>
        <v>1</v>
      </c>
      <c r="AA44" s="1"/>
      <c r="AB44" s="1"/>
      <c r="AC44" s="27"/>
      <c r="AD44" s="1"/>
      <c r="AE44" s="1"/>
      <c r="AF44" s="1"/>
      <c r="AG44" s="27"/>
      <c r="AH44" s="1"/>
      <c r="AI44" s="1"/>
    </row>
    <row r="45" spans="1:35" ht="12.75" customHeight="1" x14ac:dyDescent="0.2">
      <c r="A45" s="18">
        <v>32</v>
      </c>
      <c r="B45" s="18" t="s">
        <v>110</v>
      </c>
      <c r="C45" s="18" t="s">
        <v>111</v>
      </c>
      <c r="D45" s="20">
        <f>SUM(COUNTIF('Success Criteria'!AJ7:AJ69,"PASS"),COUNTIF('Success Criteria'!AJ7:AJ69,"PASS with comments"))</f>
        <v>0</v>
      </c>
      <c r="E45" s="21">
        <f>COUNTIF('Success Criteria'!AJ7:AJ69,"NON COMPLIANT")</f>
        <v>0</v>
      </c>
      <c r="F45" s="22">
        <f>COUNTIF('Success Criteria'!AJ7:AJ69,"N/A")</f>
        <v>0</v>
      </c>
      <c r="G45" s="23">
        <f>COUNTIF('Success Criteria'!AJ7:AJ69,"not tested")</f>
        <v>0</v>
      </c>
      <c r="H45" s="20">
        <f>SUM(COUNTIF('Success Criteria'!$AJ73:$AJ114,"PASS"),COUNTIF('Success Criteria'!$AJ73:$AJ114,"PASS with comments"))</f>
        <v>0</v>
      </c>
      <c r="I45" s="21">
        <f>COUNTIF('Success Criteria'!$AJ73:$AJ114,"NON COMPLIANT")</f>
        <v>0</v>
      </c>
      <c r="J45" s="22">
        <f>COUNTIF('Success Criteria'!$AJ73:$AJ114,"N/A")</f>
        <v>0</v>
      </c>
      <c r="K45" s="23">
        <f>COUNTIF('Success Criteria'!$AJ73:$AJ114,"not tested")</f>
        <v>0</v>
      </c>
      <c r="L45" s="20">
        <f>SUM(COUNTIF('Success Criteria'!$AJ119:$AJ173,"PASS"),COUNTIF('Success Criteria'!$AJ119:$AJ173,"PASS with comments"))</f>
        <v>0</v>
      </c>
      <c r="M45" s="21">
        <f>COUNTIF('Success Criteria'!$AJ119:$AJ173,"NON COMPLIANT")</f>
        <v>0</v>
      </c>
      <c r="N45" s="22">
        <f>COUNTIF('Success Criteria'!$AJ119:$AJ173,"N/A")</f>
        <v>0</v>
      </c>
      <c r="O45" s="23">
        <f>COUNTIF('Success Criteria'!$AJ119:$AJ173,"not tested")</f>
        <v>28</v>
      </c>
      <c r="P45" s="20">
        <f t="shared" ref="P45:S45" si="37">SUM(D45+H45+L45)</f>
        <v>0</v>
      </c>
      <c r="Q45" s="21">
        <f t="shared" si="37"/>
        <v>0</v>
      </c>
      <c r="R45" s="22">
        <f t="shared" si="37"/>
        <v>0</v>
      </c>
      <c r="S45" s="23">
        <f t="shared" si="37"/>
        <v>28</v>
      </c>
      <c r="T45" s="1"/>
      <c r="U45" s="24">
        <f t="shared" si="1"/>
        <v>0</v>
      </c>
      <c r="V45" s="25" t="str">
        <f t="shared" si="2"/>
        <v/>
      </c>
      <c r="W45" s="25">
        <f t="shared" si="3"/>
        <v>0</v>
      </c>
      <c r="X45" s="25" t="str">
        <f t="shared" si="4"/>
        <v/>
      </c>
      <c r="Y45" s="25">
        <f t="shared" si="5"/>
        <v>28</v>
      </c>
      <c r="Z45" s="26">
        <f t="shared" si="6"/>
        <v>1</v>
      </c>
      <c r="AA45" s="1"/>
      <c r="AB45" s="1"/>
      <c r="AC45" s="27"/>
      <c r="AD45" s="1"/>
      <c r="AE45" s="1"/>
      <c r="AF45" s="1"/>
      <c r="AG45" s="27"/>
      <c r="AH45" s="1"/>
      <c r="AI45" s="1"/>
    </row>
    <row r="46" spans="1:35" ht="12.75" customHeight="1" x14ac:dyDescent="0.2">
      <c r="A46" s="18">
        <v>33</v>
      </c>
      <c r="B46" s="18" t="s">
        <v>112</v>
      </c>
      <c r="C46" s="18" t="s">
        <v>113</v>
      </c>
      <c r="D46" s="20">
        <f>SUM(COUNTIF('Success Criteria'!AK7:AK69,"PASS"),COUNTIF('Success Criteria'!AK7:AK69,"PASS with comments"))</f>
        <v>0</v>
      </c>
      <c r="E46" s="21">
        <f>COUNTIF('Success Criteria'!AK7:AK69,"NON COMPLIANT")</f>
        <v>0</v>
      </c>
      <c r="F46" s="22">
        <f>COUNTIF('Success Criteria'!AK7:AK69,"N/A")</f>
        <v>0</v>
      </c>
      <c r="G46" s="23">
        <f>COUNTIF('Success Criteria'!AK7:AK69,"not tested")</f>
        <v>0</v>
      </c>
      <c r="H46" s="20">
        <f>SUM(COUNTIF('Success Criteria'!$AK73:$AK114,"PASS"),COUNTIF('Success Criteria'!$AK73:$AK114,"PASS with comments"))</f>
        <v>0</v>
      </c>
      <c r="I46" s="21">
        <f>COUNTIF('Success Criteria'!$AK73:$AK114,"NON COMPLIANT")</f>
        <v>0</v>
      </c>
      <c r="J46" s="22">
        <f>COUNTIF('Success Criteria'!$AK73:$AK114,"N/A")</f>
        <v>0</v>
      </c>
      <c r="K46" s="23">
        <f>COUNTIF('Success Criteria'!$AK73:$AK114,"not tested")</f>
        <v>0</v>
      </c>
      <c r="L46" s="20">
        <f>SUM(COUNTIF('Success Criteria'!$AK119:$AK173,"PASS"),COUNTIF('Success Criteria'!$AK119:$AK173,"PASS with comments"))</f>
        <v>0</v>
      </c>
      <c r="M46" s="21">
        <f>COUNTIF('Success Criteria'!$AK119:$AK173,"NON COMPLIANT")</f>
        <v>0</v>
      </c>
      <c r="N46" s="22">
        <f>COUNTIF('Success Criteria'!$AK119:$AK173,"N/A")</f>
        <v>0</v>
      </c>
      <c r="O46" s="23">
        <f>COUNTIF('Success Criteria'!$AK119:$AK173,"not tested")</f>
        <v>28</v>
      </c>
      <c r="P46" s="20">
        <f t="shared" ref="P46:S46" si="38">SUM(D46+H46+L46)</f>
        <v>0</v>
      </c>
      <c r="Q46" s="21">
        <f t="shared" si="38"/>
        <v>0</v>
      </c>
      <c r="R46" s="22">
        <f t="shared" si="38"/>
        <v>0</v>
      </c>
      <c r="S46" s="23">
        <f t="shared" si="38"/>
        <v>28</v>
      </c>
      <c r="T46" s="1"/>
      <c r="U46" s="24">
        <f t="shared" si="1"/>
        <v>0</v>
      </c>
      <c r="V46" s="25" t="str">
        <f t="shared" si="2"/>
        <v/>
      </c>
      <c r="W46" s="25">
        <f t="shared" si="3"/>
        <v>0</v>
      </c>
      <c r="X46" s="25" t="str">
        <f t="shared" si="4"/>
        <v/>
      </c>
      <c r="Y46" s="25">
        <f t="shared" si="5"/>
        <v>28</v>
      </c>
      <c r="Z46" s="26">
        <f t="shared" si="6"/>
        <v>1</v>
      </c>
      <c r="AA46" s="1"/>
      <c r="AB46" s="1"/>
      <c r="AC46" s="27"/>
      <c r="AD46" s="1"/>
      <c r="AE46" s="1"/>
      <c r="AF46" s="1"/>
      <c r="AG46" s="27"/>
      <c r="AH46" s="1"/>
      <c r="AI46" s="1"/>
    </row>
    <row r="47" spans="1:35" ht="12.75" customHeight="1" x14ac:dyDescent="0.2">
      <c r="A47" s="18">
        <v>34</v>
      </c>
      <c r="B47" s="18" t="s">
        <v>114</v>
      </c>
      <c r="C47" s="18" t="s">
        <v>115</v>
      </c>
      <c r="D47" s="20">
        <f>SUM(COUNTIF('Success Criteria'!AL7:AL69,"PASS"),COUNTIF('Success Criteria'!AL7:AL69,"PASS with comments"))</f>
        <v>0</v>
      </c>
      <c r="E47" s="21">
        <f>COUNTIF('Success Criteria'!AL7:AL69,"NON COMPLIANT")</f>
        <v>0</v>
      </c>
      <c r="F47" s="22">
        <f>COUNTIF('Success Criteria'!AL7:AL69,"N/A")</f>
        <v>0</v>
      </c>
      <c r="G47" s="23">
        <f>COUNTIF('Success Criteria'!AL7:AL69,"not tested")</f>
        <v>0</v>
      </c>
      <c r="H47" s="20">
        <f>SUM(COUNTIF('Success Criteria'!$AL73:$AL114,"PASS"),COUNTIF('Success Criteria'!$AL73:$AL114,"PASS with comments"))</f>
        <v>0</v>
      </c>
      <c r="I47" s="21">
        <f>COUNTIF('Success Criteria'!$AL73:$AL114,"NON COMPLIANT")</f>
        <v>0</v>
      </c>
      <c r="J47" s="22">
        <f>COUNTIF('Success Criteria'!$AL73:$AL114,"N/A")</f>
        <v>0</v>
      </c>
      <c r="K47" s="23">
        <f>COUNTIF('Success Criteria'!$AL73:$AL114,"not tested")</f>
        <v>0</v>
      </c>
      <c r="L47" s="20">
        <f>SUM(COUNTIF('Success Criteria'!$AL119:$AL173,"PASS"),COUNTIF('Success Criteria'!$AL119:$AL173,"PASS with comments"))</f>
        <v>0</v>
      </c>
      <c r="M47" s="21">
        <f>COUNTIF('Success Criteria'!$AL119:$AL173,"NON COMPLIANT")</f>
        <v>0</v>
      </c>
      <c r="N47" s="22">
        <f>COUNTIF('Success Criteria'!$AL119:$AL173,"N/A")</f>
        <v>0</v>
      </c>
      <c r="O47" s="23">
        <f>COUNTIF('Success Criteria'!$AL119:$AL173,"not tested")</f>
        <v>28</v>
      </c>
      <c r="P47" s="20">
        <f t="shared" ref="P47:S47" si="39">SUM(D47+H47+L47)</f>
        <v>0</v>
      </c>
      <c r="Q47" s="21">
        <f t="shared" si="39"/>
        <v>0</v>
      </c>
      <c r="R47" s="22">
        <f t="shared" si="39"/>
        <v>0</v>
      </c>
      <c r="S47" s="23">
        <f t="shared" si="39"/>
        <v>28</v>
      </c>
      <c r="T47" s="1"/>
      <c r="U47" s="24">
        <f t="shared" si="1"/>
        <v>0</v>
      </c>
      <c r="V47" s="25" t="str">
        <f t="shared" si="2"/>
        <v/>
      </c>
      <c r="W47" s="25">
        <f t="shared" si="3"/>
        <v>0</v>
      </c>
      <c r="X47" s="25" t="str">
        <f t="shared" si="4"/>
        <v/>
      </c>
      <c r="Y47" s="25">
        <f t="shared" si="5"/>
        <v>28</v>
      </c>
      <c r="Z47" s="26">
        <f t="shared" si="6"/>
        <v>1</v>
      </c>
      <c r="AA47" s="1"/>
      <c r="AB47" s="1"/>
      <c r="AC47" s="27"/>
      <c r="AD47" s="1"/>
      <c r="AE47" s="1"/>
      <c r="AF47" s="1"/>
      <c r="AG47" s="27"/>
      <c r="AH47" s="1"/>
      <c r="AI47" s="1"/>
    </row>
    <row r="48" spans="1:35" ht="12.75" customHeight="1" x14ac:dyDescent="0.2">
      <c r="A48" s="18">
        <v>35</v>
      </c>
      <c r="B48" s="18" t="s">
        <v>116</v>
      </c>
      <c r="C48" s="18" t="s">
        <v>117</v>
      </c>
      <c r="D48" s="20">
        <f>SUM(COUNTIF('Success Criteria'!AM7:AM69,"PASS"),COUNTIF('Success Criteria'!AM7:AM69,"PASS with comments"))</f>
        <v>0</v>
      </c>
      <c r="E48" s="21">
        <f>COUNTIF('Success Criteria'!AM7:AM69,"NON COMPLIANT")</f>
        <v>0</v>
      </c>
      <c r="F48" s="22">
        <f>COUNTIF('Success Criteria'!AM7:AM69,"N/A")</f>
        <v>0</v>
      </c>
      <c r="G48" s="23">
        <f>COUNTIF('Success Criteria'!AM7:AM69,"not tested")</f>
        <v>0</v>
      </c>
      <c r="H48" s="20">
        <f>SUM(COUNTIF('Success Criteria'!$AM73:$AM114,"PASS"),COUNTIF('Success Criteria'!$AM73:$AM114,"PASS with comments"))</f>
        <v>0</v>
      </c>
      <c r="I48" s="21">
        <f>COUNTIF('Success Criteria'!$AM73:$AM114,"NON COMPLIANT")</f>
        <v>0</v>
      </c>
      <c r="J48" s="22">
        <f>COUNTIF('Success Criteria'!$AM73:$AM114,"N/A")</f>
        <v>0</v>
      </c>
      <c r="K48" s="23">
        <f>COUNTIF('Success Criteria'!$AM73:$AM114,"not tested")</f>
        <v>0</v>
      </c>
      <c r="L48" s="20">
        <f>SUM(COUNTIF('Success Criteria'!$AM119:$AM173,"PASS"),COUNTIF('Success Criteria'!$AM119:$AM173,"PASS with comments"))</f>
        <v>0</v>
      </c>
      <c r="M48" s="21">
        <f>COUNTIF('Success Criteria'!$AM119:$AM173,"NON COMPLIANT")</f>
        <v>0</v>
      </c>
      <c r="N48" s="22">
        <f>COUNTIF('Success Criteria'!$AM119:$AM173,"N/A")</f>
        <v>0</v>
      </c>
      <c r="O48" s="23">
        <f>COUNTIF('Success Criteria'!$AM119:$AM173,"not tested")</f>
        <v>28</v>
      </c>
      <c r="P48" s="20">
        <f t="shared" ref="P48:S48" si="40">SUM(D48+H48+L48)</f>
        <v>0</v>
      </c>
      <c r="Q48" s="21">
        <f t="shared" si="40"/>
        <v>0</v>
      </c>
      <c r="R48" s="22">
        <f t="shared" si="40"/>
        <v>0</v>
      </c>
      <c r="S48" s="23">
        <f t="shared" si="40"/>
        <v>28</v>
      </c>
      <c r="T48" s="1"/>
      <c r="U48" s="24">
        <f t="shared" si="1"/>
        <v>0</v>
      </c>
      <c r="V48" s="25" t="str">
        <f t="shared" si="2"/>
        <v/>
      </c>
      <c r="W48" s="25">
        <f t="shared" si="3"/>
        <v>0</v>
      </c>
      <c r="X48" s="25" t="str">
        <f t="shared" si="4"/>
        <v/>
      </c>
      <c r="Y48" s="25">
        <f t="shared" si="5"/>
        <v>28</v>
      </c>
      <c r="Z48" s="26">
        <f t="shared" si="6"/>
        <v>1</v>
      </c>
      <c r="AA48" s="1"/>
      <c r="AB48" s="1"/>
      <c r="AC48" s="27"/>
      <c r="AD48" s="1"/>
      <c r="AE48" s="1"/>
      <c r="AF48" s="1"/>
      <c r="AG48" s="27"/>
      <c r="AH48" s="1"/>
      <c r="AI48" s="1"/>
    </row>
    <row r="49" spans="1:35" ht="12.75" customHeight="1" x14ac:dyDescent="0.2">
      <c r="A49" s="18">
        <v>36</v>
      </c>
      <c r="B49" s="18" t="s">
        <v>118</v>
      </c>
      <c r="C49" s="18" t="s">
        <v>119</v>
      </c>
      <c r="D49" s="20">
        <f>SUM(COUNTIF('Success Criteria'!AN7:AN69,"PASS"),COUNTIF('Success Criteria'!AN7:AN69,"PASS with comments"))</f>
        <v>0</v>
      </c>
      <c r="E49" s="21">
        <f>COUNTIF('Success Criteria'!AN7:AN69,"NON COMPLIANT")</f>
        <v>0</v>
      </c>
      <c r="F49" s="22">
        <f>COUNTIF('Success Criteria'!AN7:AN69,"N/A")</f>
        <v>0</v>
      </c>
      <c r="G49" s="23">
        <f>COUNTIF('Success Criteria'!AN7:AN69,"not tested")</f>
        <v>0</v>
      </c>
      <c r="H49" s="20">
        <f>SUM(COUNTIF('Success Criteria'!$AN73:$AN114,"PASS"),COUNTIF('Success Criteria'!$AN73:$AN114,"PASS with comments"))</f>
        <v>0</v>
      </c>
      <c r="I49" s="21">
        <f>COUNTIF('Success Criteria'!$AN73:$AN114,"NON COMPLIANT")</f>
        <v>0</v>
      </c>
      <c r="J49" s="22">
        <f>COUNTIF('Success Criteria'!$AN73:$AN114,"N/A")</f>
        <v>0</v>
      </c>
      <c r="K49" s="23">
        <f>COUNTIF('Success Criteria'!$AN73:$AN114,"not tested")</f>
        <v>0</v>
      </c>
      <c r="L49" s="20">
        <f>SUM(COUNTIF('Success Criteria'!$AN119:$AN173,"PASS"),COUNTIF('Success Criteria'!$AN119:$AN173,"PASS with comments"))</f>
        <v>0</v>
      </c>
      <c r="M49" s="21">
        <f>COUNTIF('Success Criteria'!$AN119:$AN173,"NON COMPLIANT")</f>
        <v>0</v>
      </c>
      <c r="N49" s="22">
        <f>COUNTIF('Success Criteria'!$AN119:$AN173,"N/A")</f>
        <v>0</v>
      </c>
      <c r="O49" s="23">
        <f>COUNTIF('Success Criteria'!$AN119:$AN173,"not tested")</f>
        <v>28</v>
      </c>
      <c r="P49" s="20">
        <f t="shared" ref="P49:S49" si="41">SUM(D49+H49+L49)</f>
        <v>0</v>
      </c>
      <c r="Q49" s="21">
        <f t="shared" si="41"/>
        <v>0</v>
      </c>
      <c r="R49" s="22">
        <f t="shared" si="41"/>
        <v>0</v>
      </c>
      <c r="S49" s="23">
        <f t="shared" si="41"/>
        <v>28</v>
      </c>
      <c r="T49" s="1"/>
      <c r="U49" s="24">
        <f t="shared" si="1"/>
        <v>0</v>
      </c>
      <c r="V49" s="25" t="str">
        <f t="shared" si="2"/>
        <v/>
      </c>
      <c r="W49" s="25">
        <f t="shared" si="3"/>
        <v>0</v>
      </c>
      <c r="X49" s="25" t="str">
        <f t="shared" si="4"/>
        <v/>
      </c>
      <c r="Y49" s="25">
        <f t="shared" si="5"/>
        <v>28</v>
      </c>
      <c r="Z49" s="26">
        <f t="shared" si="6"/>
        <v>1</v>
      </c>
      <c r="AA49" s="1"/>
      <c r="AB49" s="1"/>
      <c r="AC49" s="27"/>
      <c r="AD49" s="1"/>
      <c r="AE49" s="1"/>
      <c r="AF49" s="1"/>
      <c r="AG49" s="27"/>
      <c r="AH49" s="1"/>
      <c r="AI49" s="1"/>
    </row>
    <row r="50" spans="1:35" ht="12.75" customHeight="1" x14ac:dyDescent="0.2">
      <c r="A50" s="18">
        <v>37</v>
      </c>
      <c r="B50" s="18" t="s">
        <v>120</v>
      </c>
      <c r="C50" s="18" t="s">
        <v>121</v>
      </c>
      <c r="D50" s="20">
        <f>SUM(COUNTIF('Success Criteria'!AO7:AO69,"PASS"),COUNTIF('Success Criteria'!AO7:AO69,"PASS with comments"))</f>
        <v>0</v>
      </c>
      <c r="E50" s="21">
        <f>COUNTIF('Success Criteria'!AO7:AO69,"NON COMPLIANT")</f>
        <v>0</v>
      </c>
      <c r="F50" s="22">
        <f>COUNTIF('Success Criteria'!AO7:AO69,"N/A")</f>
        <v>0</v>
      </c>
      <c r="G50" s="23">
        <f>COUNTIF('Success Criteria'!AO7:AO69,"not tested")</f>
        <v>0</v>
      </c>
      <c r="H50" s="20">
        <f>SUM(COUNTIF('Success Criteria'!$AO73:$AO114,"PASS"),COUNTIF('Success Criteria'!$AO73:$AO114,"PASS with comments"))</f>
        <v>0</v>
      </c>
      <c r="I50" s="21">
        <f>COUNTIF('Success Criteria'!$AO73:$AO114,"NON COMPLIANT")</f>
        <v>0</v>
      </c>
      <c r="J50" s="22">
        <f>COUNTIF('Success Criteria'!$AO73:$AO114,"N/A")</f>
        <v>0</v>
      </c>
      <c r="K50" s="23">
        <f>COUNTIF('Success Criteria'!$AO73:$AO114,"not tested")</f>
        <v>0</v>
      </c>
      <c r="L50" s="20">
        <f>SUM(COUNTIF('Success Criteria'!$AO119:$AO173,"PASS"),COUNTIF('Success Criteria'!$AO119:$AO173,"PASS with comments"))</f>
        <v>0</v>
      </c>
      <c r="M50" s="21">
        <f>COUNTIF('Success Criteria'!$AO119:$AO173,"NON COMPLIANT")</f>
        <v>0</v>
      </c>
      <c r="N50" s="22">
        <f>COUNTIF('Success Criteria'!$AO119:$AO173,"N/A")</f>
        <v>0</v>
      </c>
      <c r="O50" s="23">
        <f>COUNTIF('Success Criteria'!$AO119:$AO173,"not tested")</f>
        <v>28</v>
      </c>
      <c r="P50" s="20">
        <f t="shared" ref="P50:S50" si="42">SUM(D50+H50+L50)</f>
        <v>0</v>
      </c>
      <c r="Q50" s="21">
        <f t="shared" si="42"/>
        <v>0</v>
      </c>
      <c r="R50" s="22">
        <f t="shared" si="42"/>
        <v>0</v>
      </c>
      <c r="S50" s="23">
        <f t="shared" si="42"/>
        <v>28</v>
      </c>
      <c r="T50" s="1"/>
      <c r="U50" s="24">
        <f t="shared" si="1"/>
        <v>0</v>
      </c>
      <c r="V50" s="25" t="str">
        <f t="shared" si="2"/>
        <v/>
      </c>
      <c r="W50" s="25">
        <f t="shared" si="3"/>
        <v>0</v>
      </c>
      <c r="X50" s="25" t="str">
        <f t="shared" si="4"/>
        <v/>
      </c>
      <c r="Y50" s="25">
        <f t="shared" si="5"/>
        <v>28</v>
      </c>
      <c r="Z50" s="26">
        <f t="shared" si="6"/>
        <v>1</v>
      </c>
      <c r="AA50" s="1"/>
      <c r="AB50" s="1"/>
      <c r="AC50" s="27"/>
      <c r="AD50" s="1"/>
      <c r="AE50" s="1"/>
      <c r="AF50" s="1"/>
      <c r="AG50" s="27"/>
      <c r="AH50" s="1"/>
      <c r="AI50" s="1"/>
    </row>
    <row r="51" spans="1:35" ht="12.75" customHeight="1" x14ac:dyDescent="0.2">
      <c r="A51" s="18">
        <v>38</v>
      </c>
      <c r="B51" s="18" t="s">
        <v>122</v>
      </c>
      <c r="C51" s="18" t="s">
        <v>123</v>
      </c>
      <c r="D51" s="20">
        <f>SUM(COUNTIF('Success Criteria'!AP7:AP69,"PASS"),COUNTIF('Success Criteria'!AP7:AP69,"PASS with comments"))</f>
        <v>0</v>
      </c>
      <c r="E51" s="21">
        <f>COUNTIF('Success Criteria'!AP7:AP69,"NON COMPLIANT")</f>
        <v>0</v>
      </c>
      <c r="F51" s="22">
        <f>COUNTIF('Success Criteria'!AP7:AP69,"N/A")</f>
        <v>0</v>
      </c>
      <c r="G51" s="23">
        <f>COUNTIF('Success Criteria'!AP7:AP69,"not tested")</f>
        <v>0</v>
      </c>
      <c r="H51" s="20">
        <f>SUM(COUNTIF('Success Criteria'!$AP73:$AP114,"PASS"),COUNTIF('Success Criteria'!$AP73:$AP114,"PASS with comments"))</f>
        <v>0</v>
      </c>
      <c r="I51" s="21">
        <f>COUNTIF('Success Criteria'!$AP73:$AP114,"NON COMPLIANT")</f>
        <v>0</v>
      </c>
      <c r="J51" s="22">
        <f>COUNTIF('Success Criteria'!$AP73:$AP114,"N/A")</f>
        <v>0</v>
      </c>
      <c r="K51" s="23">
        <f>COUNTIF('Success Criteria'!$AP73:$AP114,"not tested")</f>
        <v>0</v>
      </c>
      <c r="L51" s="20">
        <f>SUM(COUNTIF('Success Criteria'!$AP119:$AP173,"PASS"),COUNTIF('Success Criteria'!$AP119:$AP173,"PASS with comments"))</f>
        <v>0</v>
      </c>
      <c r="M51" s="21">
        <f>COUNTIF('Success Criteria'!$AP119:$AP173,"NON COMPLIANT")</f>
        <v>0</v>
      </c>
      <c r="N51" s="22">
        <f>COUNTIF('Success Criteria'!$AP119:$AP173,"N/A")</f>
        <v>0</v>
      </c>
      <c r="O51" s="23">
        <f>COUNTIF('Success Criteria'!$AP119:$AP173,"not tested")</f>
        <v>28</v>
      </c>
      <c r="P51" s="20">
        <f t="shared" ref="P51:S51" si="43">SUM(D51+H51+L51)</f>
        <v>0</v>
      </c>
      <c r="Q51" s="21">
        <f t="shared" si="43"/>
        <v>0</v>
      </c>
      <c r="R51" s="22">
        <f t="shared" si="43"/>
        <v>0</v>
      </c>
      <c r="S51" s="23">
        <f t="shared" si="43"/>
        <v>28</v>
      </c>
      <c r="T51" s="1"/>
      <c r="U51" s="24">
        <f t="shared" si="1"/>
        <v>0</v>
      </c>
      <c r="V51" s="25" t="str">
        <f t="shared" si="2"/>
        <v/>
      </c>
      <c r="W51" s="25">
        <f t="shared" si="3"/>
        <v>0</v>
      </c>
      <c r="X51" s="25" t="str">
        <f t="shared" si="4"/>
        <v/>
      </c>
      <c r="Y51" s="25">
        <f t="shared" si="5"/>
        <v>28</v>
      </c>
      <c r="Z51" s="26">
        <f t="shared" si="6"/>
        <v>1</v>
      </c>
      <c r="AA51" s="1"/>
      <c r="AB51" s="1"/>
      <c r="AC51" s="27"/>
      <c r="AD51" s="1"/>
      <c r="AE51" s="1"/>
      <c r="AF51" s="1"/>
      <c r="AG51" s="27"/>
      <c r="AH51" s="1"/>
      <c r="AI51" s="1"/>
    </row>
    <row r="52" spans="1:35" ht="12.75" customHeight="1" x14ac:dyDescent="0.2">
      <c r="A52" s="18">
        <v>39</v>
      </c>
      <c r="B52" s="18" t="s">
        <v>124</v>
      </c>
      <c r="C52" s="18" t="s">
        <v>125</v>
      </c>
      <c r="D52" s="20">
        <f>SUM(COUNTIF('Success Criteria'!AQ7:AQ69,"PASS"),COUNTIF('Success Criteria'!AQ7:AQ69,"PASS with comments"))</f>
        <v>0</v>
      </c>
      <c r="E52" s="21">
        <f>COUNTIF('Success Criteria'!AQ7:AQ69,"NON COMPLIANT")</f>
        <v>0</v>
      </c>
      <c r="F52" s="22">
        <f>COUNTIF('Success Criteria'!AQ7:AQ69,"N/A")</f>
        <v>0</v>
      </c>
      <c r="G52" s="23">
        <f>COUNTIF('Success Criteria'!AQ7:AQ69,"not tested")</f>
        <v>0</v>
      </c>
      <c r="H52" s="20">
        <f>SUM(COUNTIF('Success Criteria'!$AQ73:$AQ114,"PASS"),COUNTIF('Success Criteria'!$AQ73:$AQ114,"PASS with comments"))</f>
        <v>0</v>
      </c>
      <c r="I52" s="21">
        <f>COUNTIF('Success Criteria'!$AQ73:$AQ114,"NON COMPLIANT")</f>
        <v>0</v>
      </c>
      <c r="J52" s="22">
        <f>COUNTIF('Success Criteria'!$AQ73:$AQ114,"N/A")</f>
        <v>0</v>
      </c>
      <c r="K52" s="23">
        <f>COUNTIF('Success Criteria'!$AQ73:$AQ114,"not tested")</f>
        <v>0</v>
      </c>
      <c r="L52" s="20">
        <f>SUM(COUNTIF('Success Criteria'!$AQ119:$AQ173,"PASS"),COUNTIF('Success Criteria'!$AQ119:$AQ173,"PASS with comments"))</f>
        <v>0</v>
      </c>
      <c r="M52" s="21">
        <f>COUNTIF('Success Criteria'!$AQ119:$AQ173,"NON COMPLIANT")</f>
        <v>0</v>
      </c>
      <c r="N52" s="22">
        <f>COUNTIF('Success Criteria'!$AQ119:$AQ173,"N/A")</f>
        <v>0</v>
      </c>
      <c r="O52" s="23">
        <f>COUNTIF('Success Criteria'!$AQ119:$AQ173,"not tested")</f>
        <v>28</v>
      </c>
      <c r="P52" s="20">
        <f t="shared" ref="P52:S52" si="44">SUM(D52+H52+L52)</f>
        <v>0</v>
      </c>
      <c r="Q52" s="21">
        <f t="shared" si="44"/>
        <v>0</v>
      </c>
      <c r="R52" s="22">
        <f t="shared" si="44"/>
        <v>0</v>
      </c>
      <c r="S52" s="23">
        <f t="shared" si="44"/>
        <v>28</v>
      </c>
      <c r="T52" s="1"/>
      <c r="U52" s="24">
        <f t="shared" si="1"/>
        <v>0</v>
      </c>
      <c r="V52" s="25" t="str">
        <f t="shared" si="2"/>
        <v/>
      </c>
      <c r="W52" s="25">
        <f t="shared" si="3"/>
        <v>0</v>
      </c>
      <c r="X52" s="25" t="str">
        <f t="shared" si="4"/>
        <v/>
      </c>
      <c r="Y52" s="25">
        <f t="shared" si="5"/>
        <v>28</v>
      </c>
      <c r="Z52" s="26">
        <f t="shared" si="6"/>
        <v>1</v>
      </c>
      <c r="AA52" s="1"/>
      <c r="AB52" s="1"/>
      <c r="AC52" s="27"/>
      <c r="AD52" s="1"/>
      <c r="AE52" s="1"/>
      <c r="AF52" s="1"/>
      <c r="AG52" s="27"/>
      <c r="AH52" s="1"/>
      <c r="AI52" s="1"/>
    </row>
    <row r="53" spans="1:35" ht="12.75" customHeight="1" x14ac:dyDescent="0.2">
      <c r="A53" s="18">
        <v>40</v>
      </c>
      <c r="B53" s="18" t="s">
        <v>126</v>
      </c>
      <c r="C53" s="18" t="s">
        <v>127</v>
      </c>
      <c r="D53" s="20">
        <f>SUM(COUNTIF('Success Criteria'!AR7:AR69,"PASS"),COUNTIF('Success Criteria'!AR7:AR69,"PASS with comments"))</f>
        <v>0</v>
      </c>
      <c r="E53" s="21">
        <f>COUNTIF('Success Criteria'!AR7:AR69,"NON COMPLIANT")</f>
        <v>0</v>
      </c>
      <c r="F53" s="22">
        <f>COUNTIF('Success Criteria'!AR7:AR69,"N/A")</f>
        <v>0</v>
      </c>
      <c r="G53" s="23">
        <f>COUNTIF('Success Criteria'!AR7:AR69,"not tested")</f>
        <v>0</v>
      </c>
      <c r="H53" s="20">
        <f>SUM(COUNTIF('Success Criteria'!$AR73:$AR114,"PASS"),COUNTIF('Success Criteria'!$AR73:$AR114,"PASS with comments"))</f>
        <v>0</v>
      </c>
      <c r="I53" s="21">
        <f>COUNTIF('Success Criteria'!$AR73:$AR114,"NON COMPLIANT")</f>
        <v>0</v>
      </c>
      <c r="J53" s="22">
        <f>COUNTIF('Success Criteria'!$AR73:$AR114,"N/A")</f>
        <v>0</v>
      </c>
      <c r="K53" s="23">
        <f>COUNTIF('Success Criteria'!$AR73:$AR114,"not tested")</f>
        <v>0</v>
      </c>
      <c r="L53" s="20">
        <f>SUM(COUNTIF('Success Criteria'!$AR119:$AR173,"PASS"),COUNTIF('Success Criteria'!$AR119:$AR173,"PASS with comments"))</f>
        <v>0</v>
      </c>
      <c r="M53" s="21">
        <f>COUNTIF('Success Criteria'!$AR119:$AR173,"NON COMPLIANT")</f>
        <v>0</v>
      </c>
      <c r="N53" s="22">
        <f>COUNTIF('Success Criteria'!$AR119:$AR173,"N/A")</f>
        <v>0</v>
      </c>
      <c r="O53" s="23">
        <f>COUNTIF('Success Criteria'!$AR119:$AR173,"not tested")</f>
        <v>28</v>
      </c>
      <c r="P53" s="20">
        <f t="shared" ref="P53:S53" si="45">SUM(D53+H53+L53)</f>
        <v>0</v>
      </c>
      <c r="Q53" s="21">
        <f t="shared" si="45"/>
        <v>0</v>
      </c>
      <c r="R53" s="22">
        <f t="shared" si="45"/>
        <v>0</v>
      </c>
      <c r="S53" s="23">
        <f t="shared" si="45"/>
        <v>28</v>
      </c>
      <c r="T53" s="1"/>
      <c r="U53" s="24">
        <f t="shared" si="1"/>
        <v>0</v>
      </c>
      <c r="V53" s="25" t="str">
        <f t="shared" si="2"/>
        <v/>
      </c>
      <c r="W53" s="25">
        <f t="shared" si="3"/>
        <v>0</v>
      </c>
      <c r="X53" s="25" t="str">
        <f t="shared" si="4"/>
        <v/>
      </c>
      <c r="Y53" s="25">
        <f t="shared" si="5"/>
        <v>28</v>
      </c>
      <c r="Z53" s="26">
        <f t="shared" si="6"/>
        <v>1</v>
      </c>
      <c r="AA53" s="1"/>
      <c r="AB53" s="1"/>
      <c r="AC53" s="27"/>
      <c r="AD53" s="1"/>
      <c r="AE53" s="1"/>
      <c r="AF53" s="1"/>
      <c r="AG53" s="27"/>
      <c r="AH53" s="1"/>
      <c r="AI53" s="1"/>
    </row>
    <row r="54" spans="1:35" ht="12.75" customHeight="1" x14ac:dyDescent="0.2">
      <c r="A54" s="18">
        <v>41</v>
      </c>
      <c r="B54" s="18" t="s">
        <v>128</v>
      </c>
      <c r="C54" s="18" t="s">
        <v>129</v>
      </c>
      <c r="D54" s="20">
        <f>SUM(COUNTIF('Success Criteria'!AS7:AS69,"PASS"),COUNTIF('Success Criteria'!AS7:AS69,"PASS with comments"))</f>
        <v>0</v>
      </c>
      <c r="E54" s="21">
        <f>COUNTIF('Success Criteria'!AS7:AS69,"NON COMPLIANT")</f>
        <v>0</v>
      </c>
      <c r="F54" s="22">
        <f>COUNTIF('Success Criteria'!AS7:AS69,"N/A")</f>
        <v>0</v>
      </c>
      <c r="G54" s="23">
        <f>COUNTIF('Success Criteria'!AS7:AS69,"not tested")</f>
        <v>0</v>
      </c>
      <c r="H54" s="20">
        <f>SUM(COUNTIF('Success Criteria'!$AS73:$AS114,"PASS"),COUNTIF('Success Criteria'!$AS73:$AS114,"PASS with comments"))</f>
        <v>0</v>
      </c>
      <c r="I54" s="21">
        <f>COUNTIF('Success Criteria'!$AS73:$AS114,"NON COMPLIANT")</f>
        <v>0</v>
      </c>
      <c r="J54" s="22">
        <f>COUNTIF('Success Criteria'!$AS73:$AS114,"N/A")</f>
        <v>0</v>
      </c>
      <c r="K54" s="23">
        <f>COUNTIF('Success Criteria'!$AS73:$AS114,"not tested")</f>
        <v>0</v>
      </c>
      <c r="L54" s="20">
        <f>SUM(COUNTIF('Success Criteria'!$AS119:$AS173,"PASS"),COUNTIF('Success Criteria'!$AS119:$AS173,"PASS with comments"))</f>
        <v>0</v>
      </c>
      <c r="M54" s="21">
        <f>COUNTIF('Success Criteria'!$AS119:$AS173,"NON COMPLIANT")</f>
        <v>0</v>
      </c>
      <c r="N54" s="22">
        <f>COUNTIF('Success Criteria'!$AS119:$AS173,"N/A")</f>
        <v>0</v>
      </c>
      <c r="O54" s="23">
        <f>COUNTIF('Success Criteria'!$AS119:$AS173,"not tested")</f>
        <v>28</v>
      </c>
      <c r="P54" s="20">
        <f t="shared" ref="P54:S54" si="46">SUM(D54+H54+L54)</f>
        <v>0</v>
      </c>
      <c r="Q54" s="21">
        <f t="shared" si="46"/>
        <v>0</v>
      </c>
      <c r="R54" s="22">
        <f t="shared" si="46"/>
        <v>0</v>
      </c>
      <c r="S54" s="23">
        <f t="shared" si="46"/>
        <v>28</v>
      </c>
      <c r="T54" s="1"/>
      <c r="U54" s="24">
        <f t="shared" si="1"/>
        <v>0</v>
      </c>
      <c r="V54" s="25" t="str">
        <f t="shared" si="2"/>
        <v/>
      </c>
      <c r="W54" s="25">
        <f t="shared" si="3"/>
        <v>0</v>
      </c>
      <c r="X54" s="25" t="str">
        <f t="shared" si="4"/>
        <v/>
      </c>
      <c r="Y54" s="25">
        <f t="shared" si="5"/>
        <v>28</v>
      </c>
      <c r="Z54" s="26">
        <f t="shared" si="6"/>
        <v>1</v>
      </c>
      <c r="AA54" s="1"/>
      <c r="AB54" s="1"/>
      <c r="AC54" s="27"/>
      <c r="AD54" s="1"/>
      <c r="AE54" s="1"/>
      <c r="AF54" s="1"/>
      <c r="AG54" s="27"/>
      <c r="AH54" s="1"/>
      <c r="AI54" s="1"/>
    </row>
    <row r="55" spans="1:35" ht="12.75" customHeight="1" x14ac:dyDescent="0.2">
      <c r="A55" s="18">
        <v>42</v>
      </c>
      <c r="B55" s="18" t="s">
        <v>130</v>
      </c>
      <c r="C55" s="18" t="s">
        <v>131</v>
      </c>
      <c r="D55" s="20">
        <f>SUM(COUNTIF('Success Criteria'!AT7:AT69,"PASS"),COUNTIF('Success Criteria'!AT7:AT69,"PASS with comments"))</f>
        <v>0</v>
      </c>
      <c r="E55" s="21">
        <f>COUNTIF('Success Criteria'!AT7:AT69,"NON COMPLIANT")</f>
        <v>0</v>
      </c>
      <c r="F55" s="22">
        <f>COUNTIF('Success Criteria'!AT7:AT69,"N/A")</f>
        <v>0</v>
      </c>
      <c r="G55" s="23">
        <f>COUNTIF('Success Criteria'!AT7:AT69,"not tested")</f>
        <v>0</v>
      </c>
      <c r="H55" s="20">
        <f>SUM(COUNTIF('Success Criteria'!$AT73:$AT114,"PASS"),COUNTIF('Success Criteria'!$AT73:$AT114,"PASS with comments"))</f>
        <v>0</v>
      </c>
      <c r="I55" s="21">
        <f>COUNTIF('Success Criteria'!$AT73:$AT114,"NON COMPLIANT")</f>
        <v>0</v>
      </c>
      <c r="J55" s="22">
        <f>COUNTIF('Success Criteria'!$AT73:$AT114,"N/A")</f>
        <v>0</v>
      </c>
      <c r="K55" s="23">
        <f>COUNTIF('Success Criteria'!$AT73:$AT114,"not tested")</f>
        <v>0</v>
      </c>
      <c r="L55" s="20">
        <f>SUM(COUNTIF('Success Criteria'!$AT119:$AT173,"PASS"),COUNTIF('Success Criteria'!$AT119:$AT173,"PASS with comments"))</f>
        <v>0</v>
      </c>
      <c r="M55" s="21">
        <f>COUNTIF('Success Criteria'!$AT119:$AT173,"NON COMPLIANT")</f>
        <v>0</v>
      </c>
      <c r="N55" s="22">
        <f>COUNTIF('Success Criteria'!$AT119:$AT173,"N/A")</f>
        <v>0</v>
      </c>
      <c r="O55" s="23">
        <f>COUNTIF('Success Criteria'!$AT119:$AT173,"not tested")</f>
        <v>28</v>
      </c>
      <c r="P55" s="20">
        <f t="shared" ref="P55:S55" si="47">SUM(D55+H55+L55)</f>
        <v>0</v>
      </c>
      <c r="Q55" s="21">
        <f t="shared" si="47"/>
        <v>0</v>
      </c>
      <c r="R55" s="22">
        <f t="shared" si="47"/>
        <v>0</v>
      </c>
      <c r="S55" s="23">
        <f t="shared" si="47"/>
        <v>28</v>
      </c>
      <c r="T55" s="1"/>
      <c r="U55" s="24">
        <f t="shared" si="1"/>
        <v>0</v>
      </c>
      <c r="V55" s="25" t="str">
        <f t="shared" si="2"/>
        <v/>
      </c>
      <c r="W55" s="25">
        <f t="shared" si="3"/>
        <v>0</v>
      </c>
      <c r="X55" s="25" t="str">
        <f t="shared" si="4"/>
        <v/>
      </c>
      <c r="Y55" s="25">
        <f t="shared" si="5"/>
        <v>28</v>
      </c>
      <c r="Z55" s="26">
        <f t="shared" si="6"/>
        <v>1</v>
      </c>
      <c r="AA55" s="1"/>
      <c r="AB55" s="1"/>
      <c r="AC55" s="27"/>
      <c r="AD55" s="1"/>
      <c r="AE55" s="1"/>
      <c r="AF55" s="1"/>
      <c r="AG55" s="27"/>
      <c r="AH55" s="1"/>
      <c r="AI55" s="1"/>
    </row>
    <row r="56" spans="1:35" ht="12.75" customHeight="1" x14ac:dyDescent="0.2">
      <c r="A56" s="18">
        <v>43</v>
      </c>
      <c r="B56" s="18" t="s">
        <v>132</v>
      </c>
      <c r="C56" s="18" t="s">
        <v>133</v>
      </c>
      <c r="D56" s="20">
        <f>SUM(COUNTIF('Success Criteria'!AU7:AU69,"PASS"),COUNTIF('Success Criteria'!AU7:AU69,"PASS with comments"))</f>
        <v>0</v>
      </c>
      <c r="E56" s="21">
        <f>COUNTIF('Success Criteria'!AU7:AU69,"NON COMPLIANT")</f>
        <v>0</v>
      </c>
      <c r="F56" s="22">
        <f>COUNTIF('Success Criteria'!AU7:AU69,"N/A")</f>
        <v>0</v>
      </c>
      <c r="G56" s="23">
        <f>COUNTIF('Success Criteria'!AU7:AU69,"not tested")</f>
        <v>0</v>
      </c>
      <c r="H56" s="20">
        <f>SUM(COUNTIF('Success Criteria'!$AU73:$AU114,"PASS"),COUNTIF('Success Criteria'!$AU73:$AU114,"PASS with comments"))</f>
        <v>0</v>
      </c>
      <c r="I56" s="21">
        <f>COUNTIF('Success Criteria'!$AU73:$AU114,"NON COMPLIANT")</f>
        <v>0</v>
      </c>
      <c r="J56" s="22">
        <f>COUNTIF('Success Criteria'!$AU73:$AU114,"N/A")</f>
        <v>0</v>
      </c>
      <c r="K56" s="23">
        <f>COUNTIF('Success Criteria'!$AU73:$AU114,"not tested")</f>
        <v>0</v>
      </c>
      <c r="L56" s="20">
        <f>SUM(COUNTIF('Success Criteria'!$AU119:$AU173,"PASS"),COUNTIF('Success Criteria'!$AU119:$AU173,"PASS with comments"))</f>
        <v>0</v>
      </c>
      <c r="M56" s="21">
        <f>COUNTIF('Success Criteria'!$AU119:$AU173,"NON COMPLIANT")</f>
        <v>0</v>
      </c>
      <c r="N56" s="22">
        <f>COUNTIF('Success Criteria'!$AU119:$AU173,"N/A")</f>
        <v>0</v>
      </c>
      <c r="O56" s="23">
        <f>COUNTIF('Success Criteria'!$AU119:$AU173,"not tested")</f>
        <v>28</v>
      </c>
      <c r="P56" s="20">
        <f t="shared" ref="P56:S56" si="48">SUM(D56+H56+L56)</f>
        <v>0</v>
      </c>
      <c r="Q56" s="21">
        <f t="shared" si="48"/>
        <v>0</v>
      </c>
      <c r="R56" s="22">
        <f t="shared" si="48"/>
        <v>0</v>
      </c>
      <c r="S56" s="23">
        <f t="shared" si="48"/>
        <v>28</v>
      </c>
      <c r="T56" s="1"/>
      <c r="U56" s="24">
        <f t="shared" si="1"/>
        <v>0</v>
      </c>
      <c r="V56" s="25" t="str">
        <f t="shared" si="2"/>
        <v/>
      </c>
      <c r="W56" s="25">
        <f t="shared" si="3"/>
        <v>0</v>
      </c>
      <c r="X56" s="25" t="str">
        <f t="shared" si="4"/>
        <v/>
      </c>
      <c r="Y56" s="25">
        <f t="shared" si="5"/>
        <v>28</v>
      </c>
      <c r="Z56" s="26">
        <f t="shared" si="6"/>
        <v>1</v>
      </c>
      <c r="AA56" s="1"/>
      <c r="AB56" s="1"/>
      <c r="AC56" s="27"/>
      <c r="AD56" s="1"/>
      <c r="AE56" s="1"/>
      <c r="AF56" s="1"/>
      <c r="AG56" s="27"/>
      <c r="AH56" s="1"/>
      <c r="AI56" s="1"/>
    </row>
    <row r="57" spans="1:35" ht="12.75" customHeight="1" x14ac:dyDescent="0.2">
      <c r="A57" s="18">
        <v>44</v>
      </c>
      <c r="B57" s="18" t="s">
        <v>134</v>
      </c>
      <c r="C57" s="18" t="s">
        <v>135</v>
      </c>
      <c r="D57" s="20">
        <f>SUM(COUNTIF('Success Criteria'!AV7:AV69,"PASS"),COUNTIF('Success Criteria'!AV7:AV69,"PASS with comments"))</f>
        <v>0</v>
      </c>
      <c r="E57" s="21">
        <f>COUNTIF('Success Criteria'!AV7:AV69,"NON COMPLIANT")</f>
        <v>0</v>
      </c>
      <c r="F57" s="22">
        <f>COUNTIF('Success Criteria'!AV7:AV69,"N/A")</f>
        <v>0</v>
      </c>
      <c r="G57" s="23">
        <f>COUNTIF('Success Criteria'!AV7:AV69,"not tested")</f>
        <v>0</v>
      </c>
      <c r="H57" s="20">
        <f>SUM(COUNTIF('Success Criteria'!$AV73:$AV114,"PASS"),COUNTIF('Success Criteria'!$AV73:$AV114,"PASS with comments"))</f>
        <v>0</v>
      </c>
      <c r="I57" s="21">
        <f>COUNTIF('Success Criteria'!$AV73:$AV114,"NON COMPLIANT")</f>
        <v>0</v>
      </c>
      <c r="J57" s="22">
        <f>COUNTIF('Success Criteria'!$AV73:$AV114,"N/A")</f>
        <v>0</v>
      </c>
      <c r="K57" s="23">
        <f>COUNTIF('Success Criteria'!$AV73:$AV114,"not tested")</f>
        <v>0</v>
      </c>
      <c r="L57" s="20">
        <f>SUM(COUNTIF('Success Criteria'!$AV119:$AV173,"PASS"),COUNTIF('Success Criteria'!$AV119:$AV173,"PASS with comments"))</f>
        <v>0</v>
      </c>
      <c r="M57" s="21">
        <f>COUNTIF('Success Criteria'!$AV119:$AV173,"NON COMPLIANT")</f>
        <v>0</v>
      </c>
      <c r="N57" s="22">
        <f>COUNTIF('Success Criteria'!$AV119:$AV173,"N/A")</f>
        <v>0</v>
      </c>
      <c r="O57" s="23">
        <f>COUNTIF('Success Criteria'!$AV119:$AV173,"not tested")</f>
        <v>28</v>
      </c>
      <c r="P57" s="20">
        <f t="shared" ref="P57:S57" si="49">SUM(D57+H57+L57)</f>
        <v>0</v>
      </c>
      <c r="Q57" s="21">
        <f t="shared" si="49"/>
        <v>0</v>
      </c>
      <c r="R57" s="22">
        <f t="shared" si="49"/>
        <v>0</v>
      </c>
      <c r="S57" s="23">
        <f t="shared" si="49"/>
        <v>28</v>
      </c>
      <c r="T57" s="1"/>
      <c r="U57" s="24">
        <f t="shared" si="1"/>
        <v>0</v>
      </c>
      <c r="V57" s="25" t="str">
        <f t="shared" si="2"/>
        <v/>
      </c>
      <c r="W57" s="25">
        <f t="shared" si="3"/>
        <v>0</v>
      </c>
      <c r="X57" s="25" t="str">
        <f t="shared" si="4"/>
        <v/>
      </c>
      <c r="Y57" s="25">
        <f t="shared" si="5"/>
        <v>28</v>
      </c>
      <c r="Z57" s="26">
        <f t="shared" si="6"/>
        <v>1</v>
      </c>
      <c r="AA57" s="1"/>
      <c r="AB57" s="1"/>
      <c r="AC57" s="27"/>
      <c r="AD57" s="1"/>
      <c r="AE57" s="1"/>
      <c r="AF57" s="1"/>
      <c r="AG57" s="27"/>
      <c r="AH57" s="1"/>
      <c r="AI57" s="1"/>
    </row>
    <row r="58" spans="1:35" ht="12.75" customHeight="1" x14ac:dyDescent="0.2">
      <c r="A58" s="18">
        <v>45</v>
      </c>
      <c r="B58" s="18" t="s">
        <v>136</v>
      </c>
      <c r="C58" s="18" t="s">
        <v>137</v>
      </c>
      <c r="D58" s="20">
        <f>SUM(COUNTIF('Success Criteria'!AW7:AW69,"PASS"),COUNTIF('Success Criteria'!AW7:AW69,"PASS with comments"))</f>
        <v>0</v>
      </c>
      <c r="E58" s="21">
        <f>COUNTIF('Success Criteria'!AW7:AW69,"NON COMPLIANT")</f>
        <v>0</v>
      </c>
      <c r="F58" s="22">
        <f>COUNTIF('Success Criteria'!AW7:AW69,"N/A")</f>
        <v>0</v>
      </c>
      <c r="G58" s="23">
        <f>COUNTIF('Success Criteria'!AW7:AW69,"not tested")</f>
        <v>0</v>
      </c>
      <c r="H58" s="20">
        <f>SUM(COUNTIF('Success Criteria'!$AW73:$AW114,"PASS"),COUNTIF('Success Criteria'!$AW73:$AW114,"PASS with comments"))</f>
        <v>0</v>
      </c>
      <c r="I58" s="21">
        <f>COUNTIF('Success Criteria'!$AW73:$AW114,"NON COMPLIANT")</f>
        <v>0</v>
      </c>
      <c r="J58" s="22">
        <f>COUNTIF('Success Criteria'!$AW73:$AW114,"N/A")</f>
        <v>0</v>
      </c>
      <c r="K58" s="23">
        <f>COUNTIF('Success Criteria'!$AW73:$AW114,"not tested")</f>
        <v>0</v>
      </c>
      <c r="L58" s="20">
        <f>SUM(COUNTIF('Success Criteria'!$AW119:$AW173,"PASS"),COUNTIF('Success Criteria'!$AW119:$AW173,"PASS with comments"))</f>
        <v>0</v>
      </c>
      <c r="M58" s="21">
        <f>COUNTIF('Success Criteria'!$AW119:$AW173,"NON COMPLIANT")</f>
        <v>0</v>
      </c>
      <c r="N58" s="22">
        <f>COUNTIF('Success Criteria'!$AW119:$AW173,"N/A")</f>
        <v>0</v>
      </c>
      <c r="O58" s="23">
        <f>COUNTIF('Success Criteria'!$AW119:$AW173,"not tested")</f>
        <v>28</v>
      </c>
      <c r="P58" s="20">
        <f t="shared" ref="P58:S58" si="50">SUM(D58+H58+L58)</f>
        <v>0</v>
      </c>
      <c r="Q58" s="21">
        <f t="shared" si="50"/>
        <v>0</v>
      </c>
      <c r="R58" s="22">
        <f t="shared" si="50"/>
        <v>0</v>
      </c>
      <c r="S58" s="23">
        <f t="shared" si="50"/>
        <v>28</v>
      </c>
      <c r="T58" s="1"/>
      <c r="U58" s="24">
        <f t="shared" si="1"/>
        <v>0</v>
      </c>
      <c r="V58" s="25" t="str">
        <f t="shared" si="2"/>
        <v/>
      </c>
      <c r="W58" s="25">
        <f t="shared" si="3"/>
        <v>0</v>
      </c>
      <c r="X58" s="25" t="str">
        <f t="shared" si="4"/>
        <v/>
      </c>
      <c r="Y58" s="25">
        <f t="shared" si="5"/>
        <v>28</v>
      </c>
      <c r="Z58" s="26">
        <f t="shared" si="6"/>
        <v>1</v>
      </c>
      <c r="AA58" s="1"/>
      <c r="AB58" s="1"/>
      <c r="AC58" s="27"/>
      <c r="AD58" s="1"/>
      <c r="AE58" s="1"/>
      <c r="AF58" s="1"/>
      <c r="AG58" s="27"/>
      <c r="AH58" s="1"/>
      <c r="AI58" s="1"/>
    </row>
    <row r="59" spans="1:35" ht="12.75" customHeight="1" x14ac:dyDescent="0.2">
      <c r="A59" s="18">
        <v>46</v>
      </c>
      <c r="B59" s="18" t="s">
        <v>138</v>
      </c>
      <c r="C59" s="18" t="s">
        <v>139</v>
      </c>
      <c r="D59" s="20">
        <f>SUM(COUNTIF('Success Criteria'!AX7:AX69,"PASS"),COUNTIF('Success Criteria'!AX7:AX69,"PASS with comments"))</f>
        <v>0</v>
      </c>
      <c r="E59" s="21">
        <f>COUNTIF('Success Criteria'!AX7:AX69,"NON COMPLIANT")</f>
        <v>0</v>
      </c>
      <c r="F59" s="22">
        <f>COUNTIF('Success Criteria'!AX7:AX69,"N/A")</f>
        <v>0</v>
      </c>
      <c r="G59" s="23">
        <f>COUNTIF('Success Criteria'!AX7:AX69,"not tested")</f>
        <v>0</v>
      </c>
      <c r="H59" s="20">
        <f>SUM(COUNTIF('Success Criteria'!$AX73:$AX114,"PASS"),COUNTIF('Success Criteria'!$AX73:$AX114,"PASS with comments"))</f>
        <v>0</v>
      </c>
      <c r="I59" s="21">
        <f>COUNTIF('Success Criteria'!$AX73:$AX114,"NON COMPLIANT")</f>
        <v>0</v>
      </c>
      <c r="J59" s="22">
        <f>COUNTIF('Success Criteria'!$AX73:$AX114,"N/A")</f>
        <v>0</v>
      </c>
      <c r="K59" s="23">
        <f>COUNTIF('Success Criteria'!$AX73:$AX114,"not tested")</f>
        <v>0</v>
      </c>
      <c r="L59" s="20">
        <f>SUM(COUNTIF('Success Criteria'!$AX119:$AX173,"PASS"),COUNTIF('Success Criteria'!$AX119:$AX173,"PASS with comments"))</f>
        <v>0</v>
      </c>
      <c r="M59" s="21">
        <f>COUNTIF('Success Criteria'!$AX119:$AX173,"NON COMPLIANT")</f>
        <v>0</v>
      </c>
      <c r="N59" s="22">
        <f>COUNTIF('Success Criteria'!$AX119:$AX173,"N/A")</f>
        <v>0</v>
      </c>
      <c r="O59" s="23">
        <f>COUNTIF('Success Criteria'!$AX119:$AX173,"not tested")</f>
        <v>28</v>
      </c>
      <c r="P59" s="20">
        <f t="shared" ref="P59:S59" si="51">SUM(D59+H59+L59)</f>
        <v>0</v>
      </c>
      <c r="Q59" s="21">
        <f t="shared" si="51"/>
        <v>0</v>
      </c>
      <c r="R59" s="22">
        <f t="shared" si="51"/>
        <v>0</v>
      </c>
      <c r="S59" s="23">
        <f t="shared" si="51"/>
        <v>28</v>
      </c>
      <c r="T59" s="1"/>
      <c r="U59" s="24">
        <f t="shared" si="1"/>
        <v>0</v>
      </c>
      <c r="V59" s="25" t="str">
        <f t="shared" si="2"/>
        <v/>
      </c>
      <c r="W59" s="25">
        <f t="shared" si="3"/>
        <v>0</v>
      </c>
      <c r="X59" s="25" t="str">
        <f t="shared" si="4"/>
        <v/>
      </c>
      <c r="Y59" s="25">
        <f t="shared" si="5"/>
        <v>28</v>
      </c>
      <c r="Z59" s="26">
        <f t="shared" si="6"/>
        <v>1</v>
      </c>
      <c r="AA59" s="1"/>
      <c r="AB59" s="1"/>
      <c r="AC59" s="27"/>
      <c r="AD59" s="1"/>
      <c r="AE59" s="1"/>
      <c r="AF59" s="1"/>
      <c r="AG59" s="27"/>
      <c r="AH59" s="1"/>
      <c r="AI59" s="1"/>
    </row>
    <row r="60" spans="1:35" ht="12.75" customHeight="1" x14ac:dyDescent="0.2">
      <c r="A60" s="18">
        <v>47</v>
      </c>
      <c r="B60" s="18" t="s">
        <v>140</v>
      </c>
      <c r="C60" s="18" t="s">
        <v>141</v>
      </c>
      <c r="D60" s="20">
        <f>SUM(COUNTIF('Success Criteria'!AY7:AY69,"PASS"),COUNTIF('Success Criteria'!AY7:AY69,"PASS with comments"))</f>
        <v>0</v>
      </c>
      <c r="E60" s="21">
        <f>COUNTIF('Success Criteria'!AY7:AY69,"NON COMPLIANT")</f>
        <v>0</v>
      </c>
      <c r="F60" s="22">
        <f>COUNTIF('Success Criteria'!AY7:AY69,"N/A")</f>
        <v>0</v>
      </c>
      <c r="G60" s="23">
        <f>COUNTIF('Success Criteria'!AY7:AY69,"not tested")</f>
        <v>0</v>
      </c>
      <c r="H60" s="20">
        <f>SUM(COUNTIF('Success Criteria'!$AY73:$AY114,"PASS"),COUNTIF('Success Criteria'!$AY73:$AY114,"PASS with comments"))</f>
        <v>0</v>
      </c>
      <c r="I60" s="21">
        <f>COUNTIF('Success Criteria'!$AY73:$AY114,"NON COMPLIANT")</f>
        <v>0</v>
      </c>
      <c r="J60" s="22">
        <f>COUNTIF('Success Criteria'!$AY73:$AY114,"N/A")</f>
        <v>0</v>
      </c>
      <c r="K60" s="23">
        <f>COUNTIF('Success Criteria'!$AY73:$AY114,"not tested")</f>
        <v>0</v>
      </c>
      <c r="L60" s="20">
        <f>SUM(COUNTIF('Success Criteria'!$AY119:$AY173,"PASS"),COUNTIF('Success Criteria'!$AY119:$AY173,"PASS with comments"))</f>
        <v>0</v>
      </c>
      <c r="M60" s="21">
        <f>COUNTIF('Success Criteria'!$AY119:$AY173,"NON COMPLIANT")</f>
        <v>0</v>
      </c>
      <c r="N60" s="22">
        <f>COUNTIF('Success Criteria'!$AY119:$AY173,"N/A")</f>
        <v>0</v>
      </c>
      <c r="O60" s="23">
        <f>COUNTIF('Success Criteria'!$AY119:$AY173,"not tested")</f>
        <v>28</v>
      </c>
      <c r="P60" s="20">
        <f t="shared" ref="P60:S60" si="52">SUM(D60+H60+L60)</f>
        <v>0</v>
      </c>
      <c r="Q60" s="21">
        <f t="shared" si="52"/>
        <v>0</v>
      </c>
      <c r="R60" s="22">
        <f t="shared" si="52"/>
        <v>0</v>
      </c>
      <c r="S60" s="23">
        <f t="shared" si="52"/>
        <v>28</v>
      </c>
      <c r="T60" s="1"/>
      <c r="U60" s="24">
        <f t="shared" si="1"/>
        <v>0</v>
      </c>
      <c r="V60" s="25" t="str">
        <f t="shared" si="2"/>
        <v/>
      </c>
      <c r="W60" s="25">
        <f t="shared" si="3"/>
        <v>0</v>
      </c>
      <c r="X60" s="25" t="str">
        <f t="shared" si="4"/>
        <v/>
      </c>
      <c r="Y60" s="25">
        <f t="shared" si="5"/>
        <v>28</v>
      </c>
      <c r="Z60" s="26">
        <f t="shared" si="6"/>
        <v>1</v>
      </c>
      <c r="AA60" s="1"/>
      <c r="AB60" s="1"/>
      <c r="AC60" s="27"/>
      <c r="AD60" s="1"/>
      <c r="AE60" s="1"/>
      <c r="AF60" s="1"/>
      <c r="AG60" s="27"/>
      <c r="AH60" s="1"/>
      <c r="AI60" s="1"/>
    </row>
    <row r="61" spans="1:35" ht="12.75" customHeight="1" x14ac:dyDescent="0.2">
      <c r="A61" s="18">
        <v>48</v>
      </c>
      <c r="B61" s="18" t="s">
        <v>142</v>
      </c>
      <c r="C61" s="18" t="s">
        <v>143</v>
      </c>
      <c r="D61" s="20">
        <f>SUM(COUNTIF('Success Criteria'!AZ7:AZ69,"PASS"),COUNTIF('Success Criteria'!AZ7:AZ69,"PASS with comments"))</f>
        <v>0</v>
      </c>
      <c r="E61" s="21">
        <f>COUNTIF('Success Criteria'!AZ7:AZ69,"NON COMPLIANT")</f>
        <v>0</v>
      </c>
      <c r="F61" s="22">
        <f>COUNTIF('Success Criteria'!AZ7:AZ69,"N/A")</f>
        <v>0</v>
      </c>
      <c r="G61" s="23">
        <f>COUNTIF('Success Criteria'!AZ7:AZ69,"not tested")</f>
        <v>0</v>
      </c>
      <c r="H61" s="20">
        <f>SUM(COUNTIF('Success Criteria'!$AZ73:$AZ114,"PASS"),COUNTIF('Success Criteria'!$AZ73:$AZ114,"PASS with comments"))</f>
        <v>0</v>
      </c>
      <c r="I61" s="21">
        <f>COUNTIF('Success Criteria'!$AZ73:$AZ114,"NON COMPLIANT")</f>
        <v>0</v>
      </c>
      <c r="J61" s="22">
        <f>COUNTIF('Success Criteria'!$AZ73:$AZ114,"N/A")</f>
        <v>0</v>
      </c>
      <c r="K61" s="23">
        <f>COUNTIF('Success Criteria'!$AZ73:$AZ114,"not tested")</f>
        <v>0</v>
      </c>
      <c r="L61" s="20">
        <f>SUM(COUNTIF('Success Criteria'!$AZ119:$AZ173,"PASS"),COUNTIF('Success Criteria'!$AZ119:$AZ173,"PASS with comments"))</f>
        <v>0</v>
      </c>
      <c r="M61" s="21">
        <f>COUNTIF('Success Criteria'!$AZ119:$AZ173,"NON COMPLIANT")</f>
        <v>0</v>
      </c>
      <c r="N61" s="22">
        <f>COUNTIF('Success Criteria'!$AZ119:$AZ173,"N/A")</f>
        <v>0</v>
      </c>
      <c r="O61" s="23">
        <f>COUNTIF('Success Criteria'!$AZ119:$AZ173,"not tested")</f>
        <v>28</v>
      </c>
      <c r="P61" s="20">
        <f t="shared" ref="P61:S61" si="53">SUM(D61+H61+L61)</f>
        <v>0</v>
      </c>
      <c r="Q61" s="21">
        <f t="shared" si="53"/>
        <v>0</v>
      </c>
      <c r="R61" s="22">
        <f t="shared" si="53"/>
        <v>0</v>
      </c>
      <c r="S61" s="23">
        <f t="shared" si="53"/>
        <v>28</v>
      </c>
      <c r="T61" s="1"/>
      <c r="U61" s="24">
        <f t="shared" si="1"/>
        <v>0</v>
      </c>
      <c r="V61" s="25" t="str">
        <f t="shared" si="2"/>
        <v/>
      </c>
      <c r="W61" s="25">
        <f t="shared" si="3"/>
        <v>0</v>
      </c>
      <c r="X61" s="25" t="str">
        <f t="shared" si="4"/>
        <v/>
      </c>
      <c r="Y61" s="25">
        <f t="shared" si="5"/>
        <v>28</v>
      </c>
      <c r="Z61" s="26">
        <f t="shared" si="6"/>
        <v>1</v>
      </c>
      <c r="AA61" s="1"/>
      <c r="AB61" s="1"/>
      <c r="AC61" s="27"/>
      <c r="AD61" s="1"/>
      <c r="AE61" s="1"/>
      <c r="AF61" s="1"/>
      <c r="AG61" s="27"/>
      <c r="AH61" s="1"/>
      <c r="AI61" s="1"/>
    </row>
    <row r="62" spans="1:35" ht="12.75" customHeight="1" x14ac:dyDescent="0.2">
      <c r="A62" s="18">
        <v>49</v>
      </c>
      <c r="B62" s="18" t="s">
        <v>144</v>
      </c>
      <c r="C62" s="18" t="s">
        <v>145</v>
      </c>
      <c r="D62" s="20">
        <f>SUM(COUNTIF('Success Criteria'!BA7:BA69,"PASS"),COUNTIF('Success Criteria'!BA7:BA69,"PASS with comments"))</f>
        <v>0</v>
      </c>
      <c r="E62" s="21">
        <f>COUNTIF('Success Criteria'!BA7:BA69,"NON COMPLIANT")</f>
        <v>0</v>
      </c>
      <c r="F62" s="22">
        <f>COUNTIF('Success Criteria'!BA7:BA69,"N/A")</f>
        <v>0</v>
      </c>
      <c r="G62" s="23">
        <f>COUNTIF('Success Criteria'!BA7:BA69,"not tested")</f>
        <v>0</v>
      </c>
      <c r="H62" s="20">
        <f>SUM(COUNTIF('Success Criteria'!$BA73:$BA114,"PASS"),COUNTIF('Success Criteria'!$BA73:$BA114,"PASS with comments"))</f>
        <v>0</v>
      </c>
      <c r="I62" s="21">
        <f>COUNTIF('Success Criteria'!$BA73:$BA114,"NON COMPLIANT")</f>
        <v>0</v>
      </c>
      <c r="J62" s="22">
        <f>COUNTIF('Success Criteria'!$BA73:$BA114,"N/A")</f>
        <v>0</v>
      </c>
      <c r="K62" s="23">
        <f>COUNTIF('Success Criteria'!$BA73:$BA114,"not tested")</f>
        <v>0</v>
      </c>
      <c r="L62" s="20">
        <f>SUM(COUNTIF('Success Criteria'!$BA119:$BA173,"PASS"),COUNTIF('Success Criteria'!$BA119:$BA173,"PASS with comments"))</f>
        <v>0</v>
      </c>
      <c r="M62" s="21">
        <f>COUNTIF('Success Criteria'!$BA119:$BA173,"NON COMPLIANT")</f>
        <v>0</v>
      </c>
      <c r="N62" s="22">
        <f>COUNTIF('Success Criteria'!$BA119:$BA173,"N/A")</f>
        <v>0</v>
      </c>
      <c r="O62" s="23">
        <f>COUNTIF('Success Criteria'!$BA119:$BA173,"not tested")</f>
        <v>28</v>
      </c>
      <c r="P62" s="20">
        <f t="shared" ref="P62:S62" si="54">SUM(D62+H62+L62)</f>
        <v>0</v>
      </c>
      <c r="Q62" s="21">
        <f t="shared" si="54"/>
        <v>0</v>
      </c>
      <c r="R62" s="22">
        <f t="shared" si="54"/>
        <v>0</v>
      </c>
      <c r="S62" s="23">
        <f t="shared" si="54"/>
        <v>28</v>
      </c>
      <c r="T62" s="1"/>
      <c r="U62" s="24">
        <f t="shared" si="1"/>
        <v>0</v>
      </c>
      <c r="V62" s="25" t="str">
        <f t="shared" si="2"/>
        <v/>
      </c>
      <c r="W62" s="25">
        <f t="shared" si="3"/>
        <v>0</v>
      </c>
      <c r="X62" s="25" t="str">
        <f t="shared" si="4"/>
        <v/>
      </c>
      <c r="Y62" s="25">
        <f t="shared" si="5"/>
        <v>28</v>
      </c>
      <c r="Z62" s="26">
        <f t="shared" si="6"/>
        <v>1</v>
      </c>
      <c r="AA62" s="1"/>
      <c r="AB62" s="1"/>
      <c r="AC62" s="27"/>
      <c r="AD62" s="1"/>
      <c r="AE62" s="1"/>
      <c r="AF62" s="1"/>
      <c r="AG62" s="27"/>
      <c r="AH62" s="1"/>
      <c r="AI62" s="1"/>
    </row>
    <row r="63" spans="1:35" ht="12.75" customHeight="1" x14ac:dyDescent="0.2">
      <c r="A63" s="18">
        <v>50</v>
      </c>
      <c r="B63" s="18" t="s">
        <v>146</v>
      </c>
      <c r="C63" s="18" t="s">
        <v>147</v>
      </c>
      <c r="D63" s="20">
        <f>SUM(COUNTIF('Success Criteria'!BB7:BB69,"PASS"),COUNTIF('Success Criteria'!BB7:BB69,"PASS with comments"))</f>
        <v>0</v>
      </c>
      <c r="E63" s="21">
        <f>COUNTIF('Success Criteria'!BB7:BB69,"NON COMPLIANT")</f>
        <v>0</v>
      </c>
      <c r="F63" s="22">
        <f>COUNTIF('Success Criteria'!BB7:BB69,"N/A")</f>
        <v>0</v>
      </c>
      <c r="G63" s="23">
        <f>COUNTIF('Success Criteria'!BB7:BB69,"not tested")</f>
        <v>0</v>
      </c>
      <c r="H63" s="20">
        <f>SUM(COUNTIF('Success Criteria'!$BB73:$BB114,"PASS"),COUNTIF('Success Criteria'!$BB73:$BB114,"PASS with comments"))</f>
        <v>0</v>
      </c>
      <c r="I63" s="21">
        <f>COUNTIF('Success Criteria'!$BB73:$BB114,"NON COMPLIANT")</f>
        <v>0</v>
      </c>
      <c r="J63" s="22">
        <f>COUNTIF('Success Criteria'!$BB73:$BB114,"N/A")</f>
        <v>0</v>
      </c>
      <c r="K63" s="23">
        <f>COUNTIF('Success Criteria'!$BB73:$BB114,"not tested")</f>
        <v>0</v>
      </c>
      <c r="L63" s="20">
        <f>SUM(COUNTIF('Success Criteria'!$BB119:$BB173,"PASS"),COUNTIF('Success Criteria'!$BB119:$BB173,"PASS with comments"))</f>
        <v>0</v>
      </c>
      <c r="M63" s="21">
        <f>COUNTIF('Success Criteria'!$BB119:$BB173,"NON COMPLIANT")</f>
        <v>0</v>
      </c>
      <c r="N63" s="22">
        <f>COUNTIF('Success Criteria'!$BB119:$BB173,"N/A")</f>
        <v>0</v>
      </c>
      <c r="O63" s="23">
        <f>COUNTIF('Success Criteria'!$BB119:$BB173,"not tested")</f>
        <v>28</v>
      </c>
      <c r="P63" s="20">
        <f t="shared" ref="P63:S63" si="55">SUM(D63+H63+L63)</f>
        <v>0</v>
      </c>
      <c r="Q63" s="21">
        <f t="shared" si="55"/>
        <v>0</v>
      </c>
      <c r="R63" s="22">
        <f t="shared" si="55"/>
        <v>0</v>
      </c>
      <c r="S63" s="23">
        <f t="shared" si="55"/>
        <v>28</v>
      </c>
      <c r="T63" s="1"/>
      <c r="U63" s="24">
        <f t="shared" si="1"/>
        <v>0</v>
      </c>
      <c r="V63" s="25" t="str">
        <f t="shared" si="2"/>
        <v/>
      </c>
      <c r="W63" s="25">
        <f t="shared" si="3"/>
        <v>0</v>
      </c>
      <c r="X63" s="25" t="str">
        <f t="shared" si="4"/>
        <v/>
      </c>
      <c r="Y63" s="25">
        <f t="shared" si="5"/>
        <v>28</v>
      </c>
      <c r="Z63" s="26">
        <f t="shared" si="6"/>
        <v>1</v>
      </c>
      <c r="AA63" s="1"/>
      <c r="AB63" s="1"/>
      <c r="AC63" s="27"/>
      <c r="AD63" s="1"/>
      <c r="AE63" s="1"/>
      <c r="AF63" s="1"/>
      <c r="AG63" s="27"/>
      <c r="AH63" s="1"/>
      <c r="AI63" s="1"/>
    </row>
    <row r="64" spans="1:35" ht="12.75" customHeight="1" x14ac:dyDescent="0.2">
      <c r="A64" s="12"/>
      <c r="B64" s="12"/>
      <c r="C64" s="12"/>
      <c r="D64" s="28"/>
      <c r="E64" s="29"/>
      <c r="F64" s="30"/>
      <c r="G64" s="31"/>
      <c r="H64" s="28"/>
      <c r="I64" s="29"/>
      <c r="J64" s="30"/>
      <c r="K64" s="31"/>
      <c r="L64" s="28"/>
      <c r="M64" s="29"/>
      <c r="N64" s="30"/>
      <c r="O64" s="31"/>
      <c r="P64" s="28"/>
      <c r="Q64" s="29"/>
      <c r="R64" s="30"/>
      <c r="S64" s="31"/>
      <c r="T64" s="1"/>
      <c r="U64" s="24"/>
      <c r="V64" s="25" t="s">
        <v>36</v>
      </c>
      <c r="W64" s="25"/>
      <c r="X64" s="25" t="s">
        <v>36</v>
      </c>
      <c r="Y64" s="25"/>
      <c r="Z64" s="26" t="s">
        <v>36</v>
      </c>
      <c r="AA64" s="1"/>
      <c r="AB64" s="1"/>
      <c r="AC64" s="1"/>
      <c r="AD64" s="1"/>
      <c r="AE64" s="1"/>
      <c r="AF64" s="1"/>
      <c r="AG64" s="1"/>
      <c r="AH64" s="1"/>
      <c r="AI64" s="1"/>
    </row>
    <row r="65" spans="1:35" ht="12.75" customHeight="1" x14ac:dyDescent="0.2">
      <c r="A65" s="25"/>
      <c r="B65" s="25"/>
      <c r="C65" s="25"/>
      <c r="D65" s="152" t="s">
        <v>33</v>
      </c>
      <c r="E65" s="128"/>
      <c r="F65" s="128"/>
      <c r="G65" s="129"/>
      <c r="H65" s="152" t="s">
        <v>34</v>
      </c>
      <c r="I65" s="128"/>
      <c r="J65" s="128"/>
      <c r="K65" s="129"/>
      <c r="L65" s="152" t="s">
        <v>35</v>
      </c>
      <c r="M65" s="128"/>
      <c r="N65" s="128"/>
      <c r="O65" s="129"/>
      <c r="P65" s="152" t="s">
        <v>36</v>
      </c>
      <c r="Q65" s="128"/>
      <c r="R65" s="128"/>
      <c r="S65" s="129"/>
      <c r="T65" s="1"/>
      <c r="U65" s="32"/>
      <c r="V65" s="25">
        <f>SUM(V14:V64)</f>
        <v>21</v>
      </c>
      <c r="W65" s="25"/>
      <c r="X65" s="25">
        <f>SUM(X14:X64)</f>
        <v>21</v>
      </c>
      <c r="Y65" s="25"/>
      <c r="Z65" s="26">
        <f>SUM(Z14:Z64)</f>
        <v>50</v>
      </c>
      <c r="AA65" s="1"/>
      <c r="AB65" s="1"/>
      <c r="AC65" s="1"/>
      <c r="AD65" s="1"/>
      <c r="AE65" s="1"/>
      <c r="AF65" s="1"/>
      <c r="AG65" s="1"/>
      <c r="AH65" s="1"/>
      <c r="AI65" s="1"/>
    </row>
    <row r="66" spans="1:35" ht="12.75" customHeight="1" x14ac:dyDescent="0.2">
      <c r="A66" s="33"/>
      <c r="B66" s="33"/>
      <c r="C66" s="33"/>
      <c r="D66" s="16" t="s">
        <v>46</v>
      </c>
      <c r="E66" s="16" t="s">
        <v>47</v>
      </c>
      <c r="F66" s="16" t="s">
        <v>32</v>
      </c>
      <c r="G66" s="16" t="s">
        <v>48</v>
      </c>
      <c r="H66" s="16" t="s">
        <v>46</v>
      </c>
      <c r="I66" s="16" t="s">
        <v>47</v>
      </c>
      <c r="J66" s="16" t="s">
        <v>49</v>
      </c>
      <c r="K66" s="16" t="s">
        <v>48</v>
      </c>
      <c r="L66" s="16" t="s">
        <v>46</v>
      </c>
      <c r="M66" s="16" t="s">
        <v>47</v>
      </c>
      <c r="N66" s="16" t="s">
        <v>49</v>
      </c>
      <c r="O66" s="16" t="s">
        <v>48</v>
      </c>
      <c r="P66" s="16" t="s">
        <v>46</v>
      </c>
      <c r="Q66" s="16" t="s">
        <v>47</v>
      </c>
      <c r="R66" s="16" t="s">
        <v>49</v>
      </c>
      <c r="S66" s="16" t="s">
        <v>48</v>
      </c>
      <c r="T66" s="1"/>
      <c r="U66" s="11"/>
      <c r="X66" s="12"/>
      <c r="Z66" s="13"/>
      <c r="AA66" s="1"/>
      <c r="AB66" s="1"/>
      <c r="AC66" s="1"/>
      <c r="AD66" s="1"/>
      <c r="AE66" s="1"/>
      <c r="AF66" s="1"/>
      <c r="AG66" s="1"/>
      <c r="AH66" s="1"/>
      <c r="AI66" s="1"/>
    </row>
    <row r="67" spans="1:35" ht="12.75" customHeight="1" x14ac:dyDescent="0.2">
      <c r="A67" s="153" t="s">
        <v>36</v>
      </c>
      <c r="B67" s="128"/>
      <c r="C67" s="129"/>
      <c r="D67" s="34">
        <f t="shared" ref="D67:S67" si="56">SUM(D14:D63)</f>
        <v>345</v>
      </c>
      <c r="E67" s="35">
        <f t="shared" si="56"/>
        <v>39</v>
      </c>
      <c r="F67" s="36">
        <f t="shared" si="56"/>
        <v>246</v>
      </c>
      <c r="G67" s="36">
        <f t="shared" si="56"/>
        <v>0</v>
      </c>
      <c r="H67" s="34">
        <f t="shared" si="56"/>
        <v>231</v>
      </c>
      <c r="I67" s="35">
        <f t="shared" si="56"/>
        <v>21</v>
      </c>
      <c r="J67" s="36">
        <f t="shared" si="56"/>
        <v>168</v>
      </c>
      <c r="K67" s="36">
        <f t="shared" si="56"/>
        <v>0</v>
      </c>
      <c r="L67" s="34">
        <f t="shared" si="56"/>
        <v>0</v>
      </c>
      <c r="M67" s="35">
        <f t="shared" si="56"/>
        <v>0</v>
      </c>
      <c r="N67" s="36">
        <f t="shared" si="56"/>
        <v>0</v>
      </c>
      <c r="O67" s="36">
        <f t="shared" si="56"/>
        <v>1400</v>
      </c>
      <c r="P67" s="34">
        <f t="shared" si="56"/>
        <v>576</v>
      </c>
      <c r="Q67" s="35">
        <f t="shared" si="56"/>
        <v>60</v>
      </c>
      <c r="R67" s="36">
        <f t="shared" si="56"/>
        <v>414</v>
      </c>
      <c r="S67" s="36">
        <f t="shared" si="56"/>
        <v>1400</v>
      </c>
      <c r="T67" s="1"/>
      <c r="U67" s="11"/>
      <c r="X67" s="12"/>
      <c r="Z67" s="13"/>
      <c r="AA67" s="1"/>
      <c r="AB67" s="1"/>
      <c r="AC67" s="1"/>
      <c r="AD67" s="1"/>
      <c r="AE67" s="1"/>
      <c r="AF67" s="1"/>
      <c r="AG67" s="1"/>
      <c r="AH67" s="1"/>
      <c r="AI67" s="1"/>
    </row>
    <row r="68" spans="1:35" ht="12.75" customHeight="1" x14ac:dyDescent="0.2">
      <c r="A68" s="153" t="s">
        <v>148</v>
      </c>
      <c r="B68" s="128"/>
      <c r="C68" s="129"/>
      <c r="D68" s="37">
        <f t="shared" ref="D68:G68" si="57">D67/$V$65</f>
        <v>16.428571428571427</v>
      </c>
      <c r="E68" s="38">
        <f t="shared" si="57"/>
        <v>1.8571428571428572</v>
      </c>
      <c r="F68" s="39">
        <f t="shared" si="57"/>
        <v>11.714285714285714</v>
      </c>
      <c r="G68" s="39">
        <f t="shared" si="57"/>
        <v>0</v>
      </c>
      <c r="H68" s="37">
        <f t="shared" ref="H68:K68" si="58">H67/$X$65</f>
        <v>11</v>
      </c>
      <c r="I68" s="38">
        <f t="shared" si="58"/>
        <v>1</v>
      </c>
      <c r="J68" s="39">
        <f t="shared" si="58"/>
        <v>8</v>
      </c>
      <c r="K68" s="39">
        <f t="shared" si="58"/>
        <v>0</v>
      </c>
      <c r="L68" s="37">
        <f t="shared" ref="L68:O68" si="59">L67/$Z$65</f>
        <v>0</v>
      </c>
      <c r="M68" s="38">
        <f t="shared" si="59"/>
        <v>0</v>
      </c>
      <c r="N68" s="39">
        <f t="shared" si="59"/>
        <v>0</v>
      </c>
      <c r="O68" s="39">
        <f t="shared" si="59"/>
        <v>28</v>
      </c>
      <c r="P68" s="37">
        <f t="shared" ref="P68:S68" si="60">D68+H68+L68</f>
        <v>27.428571428571427</v>
      </c>
      <c r="Q68" s="38">
        <f t="shared" si="60"/>
        <v>2.8571428571428572</v>
      </c>
      <c r="R68" s="39">
        <f t="shared" si="60"/>
        <v>19.714285714285715</v>
      </c>
      <c r="S68" s="39">
        <f t="shared" si="60"/>
        <v>28</v>
      </c>
      <c r="T68" s="1"/>
      <c r="U68" s="11"/>
      <c r="X68" s="12"/>
      <c r="Z68" s="13"/>
      <c r="AA68" s="1"/>
      <c r="AB68" s="1"/>
      <c r="AC68" s="1"/>
      <c r="AD68" s="1"/>
      <c r="AE68" s="1"/>
      <c r="AF68" s="1"/>
      <c r="AG68" s="1"/>
      <c r="AH68" s="1"/>
      <c r="AI68" s="1"/>
    </row>
    <row r="69" spans="1:35" ht="12.75" customHeight="1" x14ac:dyDescent="0.2">
      <c r="A69" s="1"/>
      <c r="B69" s="1"/>
      <c r="C69" s="1"/>
      <c r="D69" s="1"/>
      <c r="E69" s="1"/>
      <c r="F69" s="1"/>
      <c r="G69" s="1"/>
      <c r="H69" s="1"/>
      <c r="I69" s="1"/>
      <c r="J69" s="1"/>
      <c r="K69" s="1"/>
      <c r="L69" s="1"/>
      <c r="M69" s="1"/>
      <c r="N69" s="1"/>
      <c r="O69" s="1"/>
      <c r="P69" s="1"/>
      <c r="Q69" s="1"/>
      <c r="R69" s="1"/>
      <c r="S69" s="1"/>
      <c r="T69" s="1"/>
      <c r="U69" s="40"/>
      <c r="V69" s="1"/>
      <c r="W69" s="1"/>
      <c r="X69" s="1"/>
      <c r="Y69" s="1"/>
      <c r="Z69" s="41"/>
      <c r="AA69" s="1"/>
      <c r="AB69" s="1"/>
      <c r="AC69" s="1"/>
      <c r="AD69" s="1"/>
      <c r="AE69" s="1"/>
      <c r="AF69" s="1"/>
      <c r="AG69" s="1"/>
      <c r="AH69" s="1"/>
      <c r="AI69" s="1"/>
    </row>
    <row r="70" spans="1:35" ht="12.75" customHeight="1" x14ac:dyDescent="0.2">
      <c r="A70" s="1"/>
      <c r="B70" s="1"/>
      <c r="C70" s="1"/>
      <c r="D70" s="1"/>
      <c r="E70" s="1"/>
      <c r="F70" s="1"/>
      <c r="G70" s="1"/>
      <c r="H70" s="1"/>
      <c r="I70" s="1"/>
      <c r="J70" s="1"/>
      <c r="K70" s="1"/>
      <c r="L70" s="1"/>
      <c r="M70" s="1"/>
      <c r="N70" s="1"/>
      <c r="O70" s="1"/>
      <c r="P70" s="1"/>
      <c r="Q70" s="1"/>
      <c r="R70" s="1"/>
      <c r="S70" s="1"/>
      <c r="T70" s="1"/>
      <c r="U70" s="40"/>
      <c r="V70" s="1"/>
      <c r="W70" s="1"/>
      <c r="X70" s="1"/>
      <c r="Y70" s="1"/>
      <c r="Z70" s="41"/>
      <c r="AA70" s="1"/>
      <c r="AB70" s="1"/>
      <c r="AC70" s="1"/>
      <c r="AD70" s="1"/>
      <c r="AE70" s="1"/>
      <c r="AF70" s="1"/>
      <c r="AG70" s="1"/>
      <c r="AH70" s="1"/>
      <c r="AI70" s="1"/>
    </row>
    <row r="71" spans="1:35" ht="12.75" customHeight="1" x14ac:dyDescent="0.2">
      <c r="A71" s="1"/>
      <c r="B71" s="1"/>
      <c r="C71" s="1"/>
      <c r="D71" s="1"/>
      <c r="E71" s="1"/>
      <c r="F71" s="1"/>
      <c r="G71" s="1"/>
      <c r="H71" s="1"/>
      <c r="I71" s="1"/>
      <c r="J71" s="1"/>
      <c r="K71" s="1"/>
      <c r="L71" s="1"/>
      <c r="M71" s="1"/>
      <c r="N71" s="1"/>
      <c r="O71" s="1"/>
      <c r="P71" s="1"/>
      <c r="Q71" s="1"/>
      <c r="R71" s="1"/>
      <c r="S71" s="1"/>
      <c r="T71" s="1"/>
      <c r="U71" s="40"/>
      <c r="V71" s="1"/>
      <c r="W71" s="1"/>
      <c r="X71" s="1"/>
      <c r="Y71" s="1"/>
      <c r="Z71" s="41"/>
      <c r="AA71" s="1"/>
      <c r="AB71" s="1"/>
      <c r="AC71" s="1"/>
      <c r="AD71" s="1"/>
      <c r="AE71" s="1"/>
      <c r="AF71" s="1"/>
      <c r="AG71" s="1"/>
      <c r="AH71" s="1"/>
      <c r="AI71" s="1"/>
    </row>
    <row r="72" spans="1:35" ht="12.75" customHeight="1" x14ac:dyDescent="0.2">
      <c r="A72" s="1"/>
      <c r="B72" s="1"/>
      <c r="C72" s="1"/>
      <c r="D72" s="1"/>
      <c r="E72" s="1"/>
      <c r="F72" s="1"/>
      <c r="G72" s="1"/>
      <c r="H72" s="1"/>
      <c r="I72" s="1"/>
      <c r="J72" s="1"/>
      <c r="K72" s="1"/>
      <c r="L72" s="1"/>
      <c r="M72" s="1"/>
      <c r="N72" s="1"/>
      <c r="O72" s="1"/>
      <c r="P72" s="1"/>
      <c r="Q72" s="1"/>
      <c r="R72" s="1"/>
      <c r="S72" s="1"/>
      <c r="T72" s="1"/>
      <c r="U72" s="40"/>
      <c r="V72" s="1"/>
      <c r="W72" s="1"/>
      <c r="X72" s="1"/>
      <c r="Y72" s="1"/>
      <c r="Z72" s="41"/>
      <c r="AA72" s="1"/>
      <c r="AB72" s="1"/>
      <c r="AC72" s="1"/>
      <c r="AD72" s="1"/>
      <c r="AE72" s="1"/>
      <c r="AF72" s="1"/>
      <c r="AG72" s="1"/>
      <c r="AH72" s="1"/>
      <c r="AI72" s="1"/>
    </row>
    <row r="73" spans="1:35" ht="12.75" customHeight="1" x14ac:dyDescent="0.2">
      <c r="A73" s="1"/>
      <c r="B73" s="1"/>
      <c r="C73" s="1"/>
      <c r="D73" s="1"/>
      <c r="E73" s="1"/>
      <c r="F73" s="1"/>
      <c r="G73" s="1"/>
      <c r="H73" s="1"/>
      <c r="I73" s="1"/>
      <c r="J73" s="1"/>
      <c r="K73" s="1"/>
      <c r="L73" s="1"/>
      <c r="M73" s="1"/>
      <c r="N73" s="1"/>
      <c r="O73" s="1"/>
      <c r="P73" s="1"/>
      <c r="Q73" s="1"/>
      <c r="R73" s="1"/>
      <c r="S73" s="1"/>
      <c r="T73" s="1"/>
      <c r="U73" s="40"/>
      <c r="V73" s="1"/>
      <c r="W73" s="1"/>
      <c r="X73" s="1"/>
      <c r="Y73" s="1"/>
      <c r="Z73" s="41"/>
      <c r="AA73" s="1"/>
      <c r="AB73" s="1"/>
      <c r="AC73" s="1"/>
      <c r="AD73" s="1"/>
      <c r="AE73" s="1"/>
      <c r="AF73" s="1"/>
      <c r="AG73" s="1"/>
      <c r="AH73" s="1"/>
      <c r="AI73" s="1"/>
    </row>
    <row r="74" spans="1:35" ht="12.75" customHeight="1" x14ac:dyDescent="0.2">
      <c r="A74" s="1"/>
      <c r="B74" s="1"/>
      <c r="C74" s="1"/>
      <c r="D74" s="1"/>
      <c r="E74" s="1"/>
      <c r="F74" s="1"/>
      <c r="G74" s="1"/>
      <c r="H74" s="1"/>
      <c r="I74" s="1"/>
      <c r="J74" s="1"/>
      <c r="K74" s="1"/>
      <c r="L74" s="1"/>
      <c r="M74" s="1"/>
      <c r="N74" s="1"/>
      <c r="O74" s="1"/>
      <c r="P74" s="1"/>
      <c r="Q74" s="1"/>
      <c r="R74" s="1"/>
      <c r="S74" s="1"/>
      <c r="T74" s="1"/>
      <c r="U74" s="40"/>
      <c r="V74" s="1"/>
      <c r="W74" s="1"/>
      <c r="X74" s="1"/>
      <c r="Y74" s="1"/>
      <c r="Z74" s="41"/>
      <c r="AA74" s="1"/>
      <c r="AB74" s="1"/>
      <c r="AC74" s="1"/>
      <c r="AD74" s="1"/>
      <c r="AE74" s="1"/>
      <c r="AF74" s="1"/>
      <c r="AG74" s="1"/>
      <c r="AH74" s="1"/>
      <c r="AI74" s="1"/>
    </row>
    <row r="75" spans="1:35" ht="12.75" customHeight="1" x14ac:dyDescent="0.2">
      <c r="A75" s="1"/>
      <c r="B75" s="1"/>
      <c r="C75" s="1"/>
      <c r="D75" s="1"/>
      <c r="E75" s="1"/>
      <c r="F75" s="1"/>
      <c r="G75" s="1"/>
      <c r="H75" s="1"/>
      <c r="I75" s="1"/>
      <c r="J75" s="1"/>
      <c r="K75" s="1"/>
      <c r="L75" s="1"/>
      <c r="M75" s="1"/>
      <c r="N75" s="1"/>
      <c r="O75" s="1"/>
      <c r="P75" s="1"/>
      <c r="Q75" s="1"/>
      <c r="R75" s="1"/>
      <c r="S75" s="1"/>
      <c r="T75" s="1"/>
      <c r="U75" s="40"/>
      <c r="V75" s="1"/>
      <c r="W75" s="1"/>
      <c r="X75" s="1"/>
      <c r="Y75" s="1"/>
      <c r="Z75" s="41"/>
      <c r="AA75" s="1"/>
      <c r="AB75" s="1"/>
      <c r="AC75" s="1"/>
      <c r="AD75" s="1"/>
      <c r="AE75" s="1"/>
      <c r="AF75" s="1"/>
      <c r="AG75" s="1"/>
      <c r="AH75" s="1"/>
      <c r="AI75" s="1"/>
    </row>
    <row r="76" spans="1:35" ht="12.75" customHeight="1" x14ac:dyDescent="0.2">
      <c r="A76" s="1"/>
      <c r="B76" s="1"/>
      <c r="C76" s="1"/>
      <c r="D76" s="1"/>
      <c r="E76" s="1"/>
      <c r="F76" s="1"/>
      <c r="G76" s="1"/>
      <c r="H76" s="1"/>
      <c r="I76" s="1"/>
      <c r="J76" s="1"/>
      <c r="K76" s="1"/>
      <c r="L76" s="1"/>
      <c r="M76" s="1"/>
      <c r="N76" s="1"/>
      <c r="O76" s="1"/>
      <c r="P76" s="1"/>
      <c r="Q76" s="1"/>
      <c r="R76" s="1"/>
      <c r="S76" s="1"/>
      <c r="T76" s="1"/>
      <c r="U76" s="40"/>
      <c r="V76" s="1"/>
      <c r="W76" s="1"/>
      <c r="X76" s="1"/>
      <c r="Y76" s="1"/>
      <c r="Z76" s="41"/>
      <c r="AA76" s="1"/>
      <c r="AB76" s="1"/>
      <c r="AC76" s="1"/>
      <c r="AD76" s="1"/>
      <c r="AE76" s="1"/>
      <c r="AF76" s="1"/>
      <c r="AG76" s="1"/>
      <c r="AH76" s="1"/>
      <c r="AI76" s="1"/>
    </row>
    <row r="77" spans="1:35" ht="12.75" customHeight="1" x14ac:dyDescent="0.2">
      <c r="A77" s="1"/>
      <c r="B77" s="1"/>
      <c r="C77" s="1"/>
      <c r="D77" s="1"/>
      <c r="E77" s="1"/>
      <c r="F77" s="1"/>
      <c r="G77" s="1"/>
      <c r="H77" s="1"/>
      <c r="I77" s="1"/>
      <c r="J77" s="1"/>
      <c r="K77" s="1"/>
      <c r="L77" s="1"/>
      <c r="M77" s="1"/>
      <c r="N77" s="1"/>
      <c r="O77" s="1"/>
      <c r="P77" s="1"/>
      <c r="Q77" s="1"/>
      <c r="R77" s="1"/>
      <c r="S77" s="1"/>
      <c r="T77" s="1"/>
      <c r="U77" s="40"/>
      <c r="V77" s="1"/>
      <c r="W77" s="1"/>
      <c r="X77" s="1"/>
      <c r="Y77" s="1"/>
      <c r="Z77" s="41"/>
      <c r="AA77" s="1"/>
      <c r="AB77" s="1"/>
      <c r="AC77" s="1"/>
      <c r="AD77" s="1"/>
      <c r="AE77" s="1"/>
      <c r="AF77" s="1"/>
      <c r="AG77" s="1"/>
      <c r="AH77" s="1"/>
      <c r="AI77" s="1"/>
    </row>
    <row r="78" spans="1:35" ht="12.75" customHeight="1" x14ac:dyDescent="0.2">
      <c r="A78" s="1"/>
      <c r="B78" s="1"/>
      <c r="C78" s="1"/>
      <c r="D78" s="1"/>
      <c r="E78" s="1"/>
      <c r="F78" s="1"/>
      <c r="G78" s="1"/>
      <c r="H78" s="1"/>
      <c r="I78" s="1"/>
      <c r="J78" s="1"/>
      <c r="K78" s="1"/>
      <c r="L78" s="1"/>
      <c r="M78" s="1"/>
      <c r="N78" s="1"/>
      <c r="O78" s="1"/>
      <c r="P78" s="1"/>
      <c r="Q78" s="1"/>
      <c r="R78" s="1"/>
      <c r="S78" s="1"/>
      <c r="T78" s="1"/>
      <c r="U78" s="40"/>
      <c r="V78" s="1"/>
      <c r="W78" s="1"/>
      <c r="X78" s="1"/>
      <c r="Y78" s="1"/>
      <c r="Z78" s="41"/>
      <c r="AA78" s="1"/>
      <c r="AB78" s="1"/>
      <c r="AC78" s="1"/>
      <c r="AD78" s="1"/>
      <c r="AE78" s="1"/>
      <c r="AF78" s="1"/>
      <c r="AG78" s="1"/>
      <c r="AH78" s="1"/>
      <c r="AI78" s="1"/>
    </row>
    <row r="79" spans="1:35" ht="12.75" customHeight="1" x14ac:dyDescent="0.2">
      <c r="A79" s="1"/>
      <c r="B79" s="1"/>
      <c r="C79" s="1"/>
      <c r="D79" s="1"/>
      <c r="E79" s="1"/>
      <c r="F79" s="1"/>
      <c r="G79" s="1"/>
      <c r="H79" s="1"/>
      <c r="I79" s="1"/>
      <c r="J79" s="1"/>
      <c r="K79" s="1"/>
      <c r="L79" s="1"/>
      <c r="M79" s="1"/>
      <c r="N79" s="1"/>
      <c r="O79" s="1"/>
      <c r="P79" s="1"/>
      <c r="Q79" s="1"/>
      <c r="R79" s="1"/>
      <c r="S79" s="1"/>
      <c r="T79" s="1"/>
      <c r="U79" s="40"/>
      <c r="V79" s="1"/>
      <c r="W79" s="1"/>
      <c r="X79" s="1"/>
      <c r="Y79" s="1"/>
      <c r="Z79" s="41"/>
      <c r="AA79" s="1"/>
      <c r="AB79" s="1"/>
      <c r="AC79" s="1"/>
      <c r="AD79" s="1"/>
      <c r="AE79" s="1"/>
      <c r="AF79" s="1"/>
      <c r="AG79" s="1"/>
      <c r="AH79" s="1"/>
      <c r="AI79" s="1"/>
    </row>
    <row r="80" spans="1:35" ht="12.75" customHeight="1" x14ac:dyDescent="0.2">
      <c r="A80" s="1"/>
      <c r="B80" s="1"/>
      <c r="C80" s="1"/>
      <c r="D80" s="1"/>
      <c r="E80" s="1"/>
      <c r="F80" s="1"/>
      <c r="G80" s="1"/>
      <c r="H80" s="1"/>
      <c r="I80" s="1"/>
      <c r="J80" s="1"/>
      <c r="K80" s="1"/>
      <c r="L80" s="1"/>
      <c r="M80" s="1"/>
      <c r="N80" s="1"/>
      <c r="O80" s="1"/>
      <c r="P80" s="1"/>
      <c r="Q80" s="1"/>
      <c r="R80" s="1"/>
      <c r="S80" s="1"/>
      <c r="T80" s="1"/>
      <c r="U80" s="40"/>
      <c r="V80" s="1"/>
      <c r="W80" s="1"/>
      <c r="X80" s="1"/>
      <c r="Y80" s="1"/>
      <c r="Z80" s="41"/>
      <c r="AA80" s="1"/>
      <c r="AB80" s="1"/>
      <c r="AC80" s="1"/>
      <c r="AD80" s="1"/>
      <c r="AE80" s="1"/>
      <c r="AF80" s="1"/>
      <c r="AG80" s="1"/>
      <c r="AH80" s="1"/>
      <c r="AI80" s="1"/>
    </row>
    <row r="81" spans="1:35" ht="12.75" customHeight="1" x14ac:dyDescent="0.2">
      <c r="A81" s="1"/>
      <c r="B81" s="1"/>
      <c r="C81" s="1"/>
      <c r="D81" s="1"/>
      <c r="E81" s="1"/>
      <c r="F81" s="1"/>
      <c r="G81" s="1"/>
      <c r="H81" s="1"/>
      <c r="I81" s="1"/>
      <c r="J81" s="1"/>
      <c r="K81" s="1"/>
      <c r="L81" s="1"/>
      <c r="M81" s="1"/>
      <c r="N81" s="1"/>
      <c r="O81" s="1"/>
      <c r="P81" s="1"/>
      <c r="Q81" s="1"/>
      <c r="R81" s="1"/>
      <c r="S81" s="1"/>
      <c r="T81" s="1"/>
      <c r="U81" s="40"/>
      <c r="V81" s="1"/>
      <c r="W81" s="1"/>
      <c r="X81" s="1"/>
      <c r="Y81" s="1"/>
      <c r="Z81" s="41"/>
      <c r="AA81" s="1"/>
      <c r="AB81" s="1"/>
      <c r="AC81" s="1"/>
      <c r="AD81" s="1"/>
      <c r="AE81" s="1"/>
      <c r="AF81" s="1"/>
      <c r="AG81" s="1"/>
      <c r="AH81" s="1"/>
      <c r="AI81" s="1"/>
    </row>
    <row r="82" spans="1:35" ht="12.75" customHeight="1" x14ac:dyDescent="0.2">
      <c r="A82" s="1"/>
      <c r="B82" s="1"/>
      <c r="C82" s="1"/>
      <c r="D82" s="1"/>
      <c r="E82" s="1"/>
      <c r="F82" s="1"/>
      <c r="G82" s="1"/>
      <c r="H82" s="1"/>
      <c r="I82" s="1"/>
      <c r="J82" s="1"/>
      <c r="K82" s="1"/>
      <c r="L82" s="1"/>
      <c r="M82" s="1"/>
      <c r="N82" s="1"/>
      <c r="O82" s="1"/>
      <c r="P82" s="1"/>
      <c r="Q82" s="1"/>
      <c r="R82" s="1"/>
      <c r="S82" s="1"/>
      <c r="T82" s="1"/>
      <c r="U82" s="40"/>
      <c r="V82" s="1"/>
      <c r="W82" s="1"/>
      <c r="X82" s="1"/>
      <c r="Y82" s="1"/>
      <c r="Z82" s="41"/>
      <c r="AA82" s="1"/>
      <c r="AB82" s="1"/>
      <c r="AC82" s="1"/>
      <c r="AD82" s="1"/>
      <c r="AE82" s="1"/>
      <c r="AF82" s="1"/>
      <c r="AG82" s="1"/>
      <c r="AH82" s="1"/>
      <c r="AI82" s="1"/>
    </row>
    <row r="83" spans="1:35" ht="12.75" customHeight="1" x14ac:dyDescent="0.2">
      <c r="A83" s="1"/>
      <c r="B83" s="1"/>
      <c r="C83" s="1"/>
      <c r="D83" s="1"/>
      <c r="E83" s="1"/>
      <c r="F83" s="1"/>
      <c r="G83" s="1"/>
      <c r="H83" s="1"/>
      <c r="I83" s="1"/>
      <c r="J83" s="1"/>
      <c r="K83" s="1"/>
      <c r="L83" s="1"/>
      <c r="M83" s="1"/>
      <c r="N83" s="1"/>
      <c r="O83" s="1"/>
      <c r="P83" s="1"/>
      <c r="Q83" s="1"/>
      <c r="R83" s="1"/>
      <c r="S83" s="1"/>
      <c r="T83" s="1"/>
      <c r="U83" s="40"/>
      <c r="V83" s="1"/>
      <c r="W83" s="1"/>
      <c r="X83" s="1"/>
      <c r="Y83" s="1"/>
      <c r="Z83" s="41"/>
      <c r="AA83" s="1"/>
      <c r="AB83" s="1"/>
      <c r="AC83" s="1"/>
      <c r="AD83" s="1"/>
      <c r="AE83" s="1"/>
      <c r="AF83" s="1"/>
      <c r="AG83" s="1"/>
      <c r="AH83" s="1"/>
      <c r="AI83" s="1"/>
    </row>
    <row r="84" spans="1:35" ht="12.75" customHeight="1" x14ac:dyDescent="0.2">
      <c r="A84" s="1"/>
      <c r="B84" s="1"/>
      <c r="C84" s="1"/>
      <c r="D84" s="1"/>
      <c r="E84" s="1"/>
      <c r="F84" s="1"/>
      <c r="G84" s="1"/>
      <c r="H84" s="1"/>
      <c r="I84" s="1"/>
      <c r="J84" s="1"/>
      <c r="K84" s="1"/>
      <c r="L84" s="1"/>
      <c r="M84" s="1"/>
      <c r="N84" s="1"/>
      <c r="O84" s="1"/>
      <c r="P84" s="1"/>
      <c r="Q84" s="1"/>
      <c r="R84" s="1"/>
      <c r="S84" s="1"/>
      <c r="T84" s="1"/>
      <c r="U84" s="40"/>
      <c r="V84" s="1"/>
      <c r="W84" s="1"/>
      <c r="X84" s="1"/>
      <c r="Y84" s="1"/>
      <c r="Z84" s="41"/>
      <c r="AA84" s="1"/>
      <c r="AB84" s="1"/>
      <c r="AC84" s="1"/>
      <c r="AD84" s="1"/>
      <c r="AE84" s="1"/>
      <c r="AF84" s="1"/>
      <c r="AG84" s="1"/>
      <c r="AH84" s="1"/>
      <c r="AI84" s="1"/>
    </row>
    <row r="85" spans="1:35" ht="12.75" customHeight="1" x14ac:dyDescent="0.2">
      <c r="A85" s="1"/>
      <c r="B85" s="1"/>
      <c r="C85" s="1"/>
      <c r="D85" s="1"/>
      <c r="E85" s="1"/>
      <c r="F85" s="1"/>
      <c r="G85" s="1"/>
      <c r="H85" s="1"/>
      <c r="I85" s="1"/>
      <c r="J85" s="1"/>
      <c r="K85" s="1"/>
      <c r="L85" s="1"/>
      <c r="M85" s="1"/>
      <c r="N85" s="1"/>
      <c r="O85" s="1"/>
      <c r="P85" s="1"/>
      <c r="Q85" s="1"/>
      <c r="R85" s="1"/>
      <c r="S85" s="1"/>
      <c r="T85" s="1"/>
      <c r="U85" s="40"/>
      <c r="V85" s="1"/>
      <c r="W85" s="1"/>
      <c r="X85" s="1"/>
      <c r="Y85" s="1"/>
      <c r="Z85" s="41"/>
      <c r="AA85" s="1"/>
      <c r="AB85" s="1"/>
      <c r="AC85" s="1"/>
      <c r="AD85" s="1"/>
      <c r="AE85" s="1"/>
      <c r="AF85" s="1"/>
      <c r="AG85" s="1"/>
      <c r="AH85" s="1"/>
      <c r="AI85" s="1"/>
    </row>
    <row r="86" spans="1:35" ht="12.75" customHeight="1" x14ac:dyDescent="0.2">
      <c r="A86" s="1"/>
      <c r="B86" s="1"/>
      <c r="C86" s="1"/>
      <c r="D86" s="1"/>
      <c r="E86" s="1"/>
      <c r="F86" s="1"/>
      <c r="G86" s="1"/>
      <c r="H86" s="1"/>
      <c r="I86" s="1"/>
      <c r="J86" s="1"/>
      <c r="K86" s="1"/>
      <c r="L86" s="1"/>
      <c r="M86" s="1"/>
      <c r="N86" s="1"/>
      <c r="O86" s="1"/>
      <c r="P86" s="1"/>
      <c r="Q86" s="1"/>
      <c r="R86" s="1"/>
      <c r="S86" s="1"/>
      <c r="T86" s="1"/>
      <c r="U86" s="40"/>
      <c r="V86" s="1"/>
      <c r="W86" s="1"/>
      <c r="X86" s="1"/>
      <c r="Y86" s="1"/>
      <c r="Z86" s="41"/>
      <c r="AA86" s="1"/>
      <c r="AB86" s="1"/>
      <c r="AC86" s="1"/>
      <c r="AD86" s="1"/>
      <c r="AE86" s="1"/>
      <c r="AF86" s="1"/>
      <c r="AG86" s="1"/>
      <c r="AH86" s="1"/>
      <c r="AI86" s="1"/>
    </row>
    <row r="87" spans="1:35" ht="12.75" customHeight="1" x14ac:dyDescent="0.2">
      <c r="A87" s="1"/>
      <c r="B87" s="1"/>
      <c r="C87" s="1"/>
      <c r="D87" s="1"/>
      <c r="E87" s="1"/>
      <c r="F87" s="1"/>
      <c r="G87" s="1"/>
      <c r="H87" s="1"/>
      <c r="I87" s="1"/>
      <c r="J87" s="1"/>
      <c r="K87" s="1"/>
      <c r="L87" s="1"/>
      <c r="M87" s="1"/>
      <c r="N87" s="1"/>
      <c r="O87" s="1"/>
      <c r="P87" s="1"/>
      <c r="Q87" s="1"/>
      <c r="R87" s="1"/>
      <c r="S87" s="1"/>
      <c r="T87" s="1"/>
      <c r="U87" s="40"/>
      <c r="V87" s="1"/>
      <c r="W87" s="1"/>
      <c r="X87" s="1"/>
      <c r="Y87" s="1"/>
      <c r="Z87" s="41"/>
      <c r="AA87" s="1"/>
      <c r="AB87" s="1"/>
      <c r="AC87" s="1"/>
      <c r="AD87" s="1"/>
      <c r="AE87" s="1"/>
      <c r="AF87" s="1"/>
      <c r="AG87" s="1"/>
      <c r="AH87" s="1"/>
      <c r="AI87" s="1"/>
    </row>
    <row r="88" spans="1:35" ht="12.75" customHeight="1" x14ac:dyDescent="0.2">
      <c r="A88" s="1"/>
      <c r="B88" s="1"/>
      <c r="C88" s="1"/>
      <c r="D88" s="1"/>
      <c r="E88" s="1"/>
      <c r="F88" s="1"/>
      <c r="G88" s="1"/>
      <c r="H88" s="1"/>
      <c r="I88" s="1"/>
      <c r="J88" s="1"/>
      <c r="K88" s="1"/>
      <c r="L88" s="1"/>
      <c r="M88" s="1"/>
      <c r="N88" s="1"/>
      <c r="O88" s="1"/>
      <c r="P88" s="1"/>
      <c r="Q88" s="1"/>
      <c r="R88" s="1"/>
      <c r="S88" s="1"/>
      <c r="T88" s="1"/>
      <c r="U88" s="40"/>
      <c r="V88" s="1"/>
      <c r="W88" s="1"/>
      <c r="X88" s="1"/>
      <c r="Y88" s="1"/>
      <c r="Z88" s="41"/>
      <c r="AA88" s="1"/>
      <c r="AB88" s="1"/>
      <c r="AC88" s="1"/>
      <c r="AD88" s="1"/>
      <c r="AE88" s="1"/>
      <c r="AF88" s="1"/>
      <c r="AG88" s="1"/>
      <c r="AH88" s="1"/>
      <c r="AI88" s="1"/>
    </row>
    <row r="89" spans="1:35" ht="12.75" customHeight="1" x14ac:dyDescent="0.2">
      <c r="A89" s="1"/>
      <c r="B89" s="1"/>
      <c r="C89" s="1"/>
      <c r="D89" s="1"/>
      <c r="E89" s="1"/>
      <c r="F89" s="1"/>
      <c r="G89" s="1"/>
      <c r="H89" s="1"/>
      <c r="I89" s="1"/>
      <c r="J89" s="1"/>
      <c r="K89" s="1"/>
      <c r="L89" s="1"/>
      <c r="M89" s="1"/>
      <c r="N89" s="1"/>
      <c r="O89" s="1"/>
      <c r="P89" s="1"/>
      <c r="Q89" s="1"/>
      <c r="R89" s="1"/>
      <c r="S89" s="1"/>
      <c r="T89" s="1"/>
      <c r="U89" s="40"/>
      <c r="V89" s="1"/>
      <c r="W89" s="1"/>
      <c r="X89" s="1"/>
      <c r="Y89" s="1"/>
      <c r="Z89" s="41"/>
      <c r="AA89" s="1"/>
      <c r="AB89" s="1"/>
      <c r="AC89" s="1"/>
      <c r="AD89" s="1"/>
      <c r="AE89" s="1"/>
      <c r="AF89" s="1"/>
      <c r="AG89" s="1"/>
      <c r="AH89" s="1"/>
      <c r="AI89" s="1"/>
    </row>
    <row r="90" spans="1:35" ht="12.75" customHeight="1" x14ac:dyDescent="0.2">
      <c r="A90" s="1"/>
      <c r="B90" s="1"/>
      <c r="C90" s="1"/>
      <c r="D90" s="1"/>
      <c r="E90" s="1"/>
      <c r="F90" s="1"/>
      <c r="G90" s="1"/>
      <c r="H90" s="1"/>
      <c r="I90" s="1"/>
      <c r="J90" s="1"/>
      <c r="K90" s="1"/>
      <c r="L90" s="1"/>
      <c r="M90" s="1"/>
      <c r="N90" s="1"/>
      <c r="O90" s="1"/>
      <c r="P90" s="1"/>
      <c r="Q90" s="1"/>
      <c r="R90" s="1"/>
      <c r="S90" s="1"/>
      <c r="T90" s="1"/>
      <c r="U90" s="40"/>
      <c r="V90" s="1"/>
      <c r="W90" s="1"/>
      <c r="X90" s="1"/>
      <c r="Y90" s="1"/>
      <c r="Z90" s="41"/>
      <c r="AA90" s="1"/>
      <c r="AB90" s="1"/>
      <c r="AC90" s="1"/>
      <c r="AD90" s="1"/>
      <c r="AE90" s="1"/>
      <c r="AF90" s="1"/>
      <c r="AG90" s="1"/>
      <c r="AH90" s="1"/>
      <c r="AI90" s="1"/>
    </row>
    <row r="91" spans="1:35" ht="12.75" customHeight="1" x14ac:dyDescent="0.2">
      <c r="A91" s="1"/>
      <c r="B91" s="1"/>
      <c r="C91" s="1"/>
      <c r="D91" s="1"/>
      <c r="E91" s="1"/>
      <c r="F91" s="1"/>
      <c r="G91" s="1"/>
      <c r="H91" s="1"/>
      <c r="I91" s="1"/>
      <c r="J91" s="1"/>
      <c r="K91" s="1"/>
      <c r="L91" s="1"/>
      <c r="M91" s="1"/>
      <c r="N91" s="1"/>
      <c r="O91" s="1"/>
      <c r="P91" s="1"/>
      <c r="Q91" s="1"/>
      <c r="R91" s="1"/>
      <c r="S91" s="1"/>
      <c r="T91" s="1"/>
      <c r="U91" s="40"/>
      <c r="V91" s="1"/>
      <c r="W91" s="1"/>
      <c r="X91" s="1"/>
      <c r="Y91" s="1"/>
      <c r="Z91" s="41"/>
      <c r="AA91" s="1"/>
      <c r="AB91" s="1"/>
      <c r="AC91" s="1"/>
      <c r="AD91" s="1"/>
      <c r="AE91" s="1"/>
      <c r="AF91" s="1"/>
      <c r="AG91" s="1"/>
      <c r="AH91" s="1"/>
      <c r="AI91" s="1"/>
    </row>
    <row r="92" spans="1:35" ht="12.75" customHeight="1" x14ac:dyDescent="0.2">
      <c r="A92" s="1"/>
      <c r="B92" s="1"/>
      <c r="C92" s="1"/>
      <c r="D92" s="1"/>
      <c r="E92" s="1"/>
      <c r="F92" s="1"/>
      <c r="G92" s="1"/>
      <c r="H92" s="1"/>
      <c r="I92" s="1"/>
      <c r="J92" s="1"/>
      <c r="K92" s="1"/>
      <c r="L92" s="1"/>
      <c r="M92" s="1"/>
      <c r="N92" s="1"/>
      <c r="O92" s="1"/>
      <c r="P92" s="1"/>
      <c r="Q92" s="1"/>
      <c r="R92" s="1"/>
      <c r="S92" s="1"/>
      <c r="T92" s="1"/>
      <c r="U92" s="40"/>
      <c r="V92" s="1"/>
      <c r="W92" s="1"/>
      <c r="X92" s="1"/>
      <c r="Y92" s="1"/>
      <c r="Z92" s="41"/>
      <c r="AA92" s="1"/>
      <c r="AB92" s="1"/>
      <c r="AC92" s="1"/>
      <c r="AD92" s="1"/>
      <c r="AE92" s="1"/>
      <c r="AF92" s="1"/>
      <c r="AG92" s="1"/>
      <c r="AH92" s="1"/>
      <c r="AI92" s="1"/>
    </row>
    <row r="93" spans="1:35" ht="12.75" customHeight="1" x14ac:dyDescent="0.2">
      <c r="A93" s="1"/>
      <c r="B93" s="1"/>
      <c r="C93" s="1"/>
      <c r="D93" s="1"/>
      <c r="E93" s="1"/>
      <c r="F93" s="1"/>
      <c r="G93" s="1"/>
      <c r="H93" s="1"/>
      <c r="I93" s="1"/>
      <c r="J93" s="1"/>
      <c r="K93" s="1"/>
      <c r="L93" s="1"/>
      <c r="M93" s="1"/>
      <c r="N93" s="1"/>
      <c r="O93" s="1"/>
      <c r="P93" s="1"/>
      <c r="Q93" s="1"/>
      <c r="R93" s="1"/>
      <c r="S93" s="1"/>
      <c r="T93" s="1"/>
      <c r="U93" s="40"/>
      <c r="V93" s="1"/>
      <c r="W93" s="1"/>
      <c r="X93" s="1"/>
      <c r="Y93" s="1"/>
      <c r="Z93" s="41"/>
      <c r="AA93" s="1"/>
      <c r="AB93" s="1"/>
      <c r="AC93" s="1"/>
      <c r="AD93" s="1"/>
      <c r="AE93" s="1"/>
      <c r="AF93" s="1"/>
      <c r="AG93" s="1"/>
      <c r="AH93" s="1"/>
      <c r="AI93" s="1"/>
    </row>
    <row r="94" spans="1:35" ht="12.75" customHeight="1" x14ac:dyDescent="0.2">
      <c r="A94" s="1"/>
      <c r="B94" s="1"/>
      <c r="C94" s="1"/>
      <c r="D94" s="1"/>
      <c r="E94" s="1"/>
      <c r="F94" s="1"/>
      <c r="G94" s="1"/>
      <c r="H94" s="1"/>
      <c r="I94" s="1"/>
      <c r="J94" s="1"/>
      <c r="K94" s="1"/>
      <c r="L94" s="1"/>
      <c r="M94" s="1"/>
      <c r="N94" s="1"/>
      <c r="O94" s="1"/>
      <c r="P94" s="1"/>
      <c r="Q94" s="1"/>
      <c r="R94" s="1"/>
      <c r="S94" s="1"/>
      <c r="T94" s="1"/>
      <c r="U94" s="40"/>
      <c r="V94" s="1"/>
      <c r="W94" s="1"/>
      <c r="X94" s="1"/>
      <c r="Y94" s="1"/>
      <c r="Z94" s="41"/>
      <c r="AA94" s="1"/>
      <c r="AB94" s="1"/>
      <c r="AC94" s="1"/>
      <c r="AD94" s="1"/>
      <c r="AE94" s="1"/>
      <c r="AF94" s="1"/>
      <c r="AG94" s="1"/>
      <c r="AH94" s="1"/>
      <c r="AI94" s="1"/>
    </row>
    <row r="95" spans="1:35" ht="12.75" customHeight="1" x14ac:dyDescent="0.2">
      <c r="P95" s="1"/>
      <c r="Q95" s="1"/>
      <c r="R95" s="1"/>
      <c r="S95" s="1"/>
      <c r="T95" s="1"/>
      <c r="U95" s="11"/>
      <c r="X95" s="12"/>
      <c r="Z95" s="13"/>
      <c r="AA95" s="1"/>
      <c r="AB95" s="1"/>
      <c r="AC95" s="1"/>
      <c r="AD95" s="1"/>
      <c r="AE95" s="1"/>
      <c r="AF95" s="1"/>
      <c r="AG95" s="1"/>
      <c r="AH95" s="1"/>
      <c r="AI95" s="1"/>
    </row>
    <row r="96" spans="1:35" ht="12.75" customHeight="1" x14ac:dyDescent="0.2">
      <c r="P96" s="1"/>
      <c r="Q96" s="1"/>
      <c r="R96" s="1"/>
      <c r="S96" s="1"/>
      <c r="T96" s="1"/>
      <c r="U96" s="11"/>
      <c r="X96" s="12"/>
      <c r="Z96" s="13"/>
      <c r="AA96" s="1"/>
      <c r="AB96" s="1"/>
      <c r="AC96" s="1"/>
      <c r="AD96" s="1"/>
      <c r="AE96" s="1"/>
      <c r="AF96" s="1"/>
      <c r="AG96" s="1"/>
      <c r="AH96" s="1"/>
      <c r="AI96" s="1"/>
    </row>
    <row r="97" spans="16:35" ht="12.75" customHeight="1" x14ac:dyDescent="0.2">
      <c r="P97" s="1"/>
      <c r="Q97" s="1"/>
      <c r="R97" s="1"/>
      <c r="S97" s="1"/>
      <c r="T97" s="1"/>
      <c r="U97" s="11"/>
      <c r="X97" s="12"/>
      <c r="Z97" s="13"/>
      <c r="AA97" s="1"/>
      <c r="AB97" s="1"/>
      <c r="AC97" s="1"/>
      <c r="AD97" s="1"/>
      <c r="AE97" s="1"/>
      <c r="AF97" s="1"/>
      <c r="AG97" s="1"/>
      <c r="AH97" s="1"/>
      <c r="AI97" s="1"/>
    </row>
    <row r="98" spans="16:35" ht="12.75" customHeight="1" x14ac:dyDescent="0.2">
      <c r="P98" s="1"/>
      <c r="Q98" s="1"/>
      <c r="R98" s="1"/>
      <c r="S98" s="1"/>
      <c r="T98" s="1"/>
      <c r="U98" s="11"/>
      <c r="X98" s="12"/>
      <c r="Z98" s="13"/>
      <c r="AA98" s="1"/>
      <c r="AB98" s="1"/>
      <c r="AC98" s="1"/>
      <c r="AD98" s="1"/>
      <c r="AE98" s="1"/>
      <c r="AF98" s="1"/>
      <c r="AG98" s="1"/>
      <c r="AH98" s="1"/>
      <c r="AI98" s="1"/>
    </row>
    <row r="99" spans="16:35" ht="12.75" customHeight="1" x14ac:dyDescent="0.2">
      <c r="P99" s="1"/>
      <c r="Q99" s="1"/>
      <c r="R99" s="1"/>
      <c r="S99" s="1"/>
      <c r="T99" s="1"/>
      <c r="U99" s="11"/>
      <c r="X99" s="12"/>
      <c r="Z99" s="13"/>
      <c r="AA99" s="1"/>
      <c r="AB99" s="1"/>
      <c r="AC99" s="1"/>
      <c r="AD99" s="1"/>
      <c r="AE99" s="1"/>
      <c r="AF99" s="1"/>
      <c r="AG99" s="1"/>
      <c r="AH99" s="1"/>
      <c r="AI99" s="1"/>
    </row>
    <row r="100" spans="16:35" ht="12.75" customHeight="1" x14ac:dyDescent="0.2">
      <c r="P100" s="1"/>
      <c r="Q100" s="1"/>
      <c r="R100" s="1"/>
      <c r="S100" s="1"/>
      <c r="T100" s="1"/>
      <c r="U100" s="11"/>
      <c r="X100" s="12"/>
      <c r="Z100" s="13"/>
      <c r="AA100" s="1"/>
      <c r="AB100" s="1"/>
      <c r="AC100" s="1"/>
      <c r="AD100" s="1"/>
      <c r="AE100" s="1"/>
      <c r="AF100" s="1"/>
      <c r="AG100" s="1"/>
      <c r="AH100" s="1"/>
      <c r="AI100" s="1"/>
    </row>
    <row r="101" spans="16:35" ht="12.75" customHeight="1" x14ac:dyDescent="0.2">
      <c r="P101" s="1"/>
      <c r="Q101" s="1"/>
      <c r="R101" s="1"/>
      <c r="S101" s="1"/>
      <c r="T101" s="1"/>
      <c r="U101" s="11"/>
      <c r="X101" s="12"/>
      <c r="Z101" s="13"/>
      <c r="AA101" s="1"/>
      <c r="AB101" s="1"/>
      <c r="AC101" s="1"/>
      <c r="AD101" s="1"/>
      <c r="AE101" s="1"/>
      <c r="AF101" s="1"/>
      <c r="AG101" s="1"/>
      <c r="AH101" s="1"/>
      <c r="AI101" s="1"/>
    </row>
    <row r="102" spans="16:35" ht="12.75" customHeight="1" x14ac:dyDescent="0.2">
      <c r="P102" s="1"/>
      <c r="Q102" s="1"/>
      <c r="R102" s="1"/>
      <c r="S102" s="1"/>
      <c r="T102" s="1"/>
      <c r="U102" s="11"/>
      <c r="X102" s="12"/>
      <c r="Z102" s="13"/>
      <c r="AA102" s="1"/>
      <c r="AB102" s="1"/>
      <c r="AC102" s="1"/>
      <c r="AD102" s="1"/>
      <c r="AE102" s="1"/>
      <c r="AF102" s="1"/>
      <c r="AG102" s="1"/>
      <c r="AH102" s="1"/>
      <c r="AI102" s="1"/>
    </row>
    <row r="103" spans="16:35" ht="12.75" customHeight="1" x14ac:dyDescent="0.2">
      <c r="P103" s="1"/>
      <c r="Q103" s="1"/>
      <c r="R103" s="1"/>
      <c r="S103" s="1"/>
      <c r="T103" s="1"/>
      <c r="U103" s="11"/>
      <c r="X103" s="12"/>
      <c r="Z103" s="13"/>
      <c r="AA103" s="1"/>
      <c r="AB103" s="1"/>
      <c r="AC103" s="1"/>
      <c r="AD103" s="1"/>
      <c r="AE103" s="1"/>
      <c r="AF103" s="1"/>
      <c r="AG103" s="1"/>
      <c r="AH103" s="1"/>
      <c r="AI103" s="1"/>
    </row>
    <row r="104" spans="16:35" ht="12.75" customHeight="1" x14ac:dyDescent="0.2">
      <c r="P104" s="1"/>
      <c r="Q104" s="1"/>
      <c r="R104" s="1"/>
      <c r="S104" s="1"/>
      <c r="T104" s="1"/>
      <c r="U104" s="11"/>
      <c r="X104" s="12"/>
      <c r="Z104" s="13"/>
      <c r="AA104" s="1"/>
      <c r="AB104" s="1"/>
      <c r="AC104" s="1"/>
      <c r="AD104" s="1"/>
      <c r="AE104" s="1"/>
      <c r="AF104" s="1"/>
      <c r="AG104" s="1"/>
      <c r="AH104" s="1"/>
      <c r="AI104" s="1"/>
    </row>
    <row r="105" spans="16:35" ht="12.75" customHeight="1" x14ac:dyDescent="0.2">
      <c r="P105" s="1"/>
      <c r="Q105" s="1"/>
      <c r="R105" s="1"/>
      <c r="S105" s="1"/>
      <c r="T105" s="1"/>
      <c r="U105" s="11"/>
      <c r="X105" s="12"/>
      <c r="Z105" s="13"/>
      <c r="AA105" s="1"/>
      <c r="AB105" s="1"/>
      <c r="AC105" s="1"/>
      <c r="AD105" s="1"/>
      <c r="AE105" s="1"/>
      <c r="AF105" s="1"/>
      <c r="AG105" s="1"/>
      <c r="AH105" s="1"/>
      <c r="AI105" s="1"/>
    </row>
    <row r="106" spans="16:35" ht="12.75" customHeight="1" x14ac:dyDescent="0.2">
      <c r="P106" s="1"/>
      <c r="Q106" s="1"/>
      <c r="R106" s="1"/>
      <c r="S106" s="1"/>
      <c r="T106" s="1"/>
      <c r="U106" s="11"/>
      <c r="X106" s="12"/>
      <c r="Z106" s="13"/>
      <c r="AA106" s="1"/>
      <c r="AB106" s="1"/>
      <c r="AC106" s="1"/>
      <c r="AD106" s="1"/>
      <c r="AE106" s="1"/>
      <c r="AF106" s="1"/>
      <c r="AG106" s="1"/>
      <c r="AH106" s="1"/>
      <c r="AI106" s="1"/>
    </row>
    <row r="107" spans="16:35" ht="12.75" customHeight="1" x14ac:dyDescent="0.2">
      <c r="P107" s="1"/>
      <c r="Q107" s="1"/>
      <c r="R107" s="1"/>
      <c r="S107" s="1"/>
      <c r="T107" s="1"/>
      <c r="U107" s="11"/>
      <c r="X107" s="12"/>
      <c r="Z107" s="13"/>
      <c r="AA107" s="1"/>
      <c r="AB107" s="1"/>
      <c r="AC107" s="1"/>
      <c r="AD107" s="1"/>
      <c r="AE107" s="1"/>
      <c r="AF107" s="1"/>
      <c r="AG107" s="1"/>
      <c r="AH107" s="1"/>
      <c r="AI107" s="1"/>
    </row>
    <row r="108" spans="16:35" ht="12.75" customHeight="1" x14ac:dyDescent="0.2">
      <c r="P108" s="1"/>
      <c r="Q108" s="1"/>
      <c r="R108" s="1"/>
      <c r="S108" s="1"/>
      <c r="T108" s="1"/>
      <c r="U108" s="11"/>
      <c r="X108" s="12"/>
      <c r="Z108" s="13"/>
      <c r="AA108" s="1"/>
      <c r="AB108" s="1"/>
      <c r="AC108" s="1"/>
      <c r="AD108" s="1"/>
      <c r="AE108" s="1"/>
      <c r="AF108" s="1"/>
      <c r="AG108" s="1"/>
      <c r="AH108" s="1"/>
      <c r="AI108" s="1"/>
    </row>
    <row r="109" spans="16:35" ht="12.75" customHeight="1" x14ac:dyDescent="0.2">
      <c r="P109" s="1"/>
      <c r="Q109" s="1"/>
      <c r="R109" s="1"/>
      <c r="S109" s="1"/>
      <c r="T109" s="1"/>
      <c r="U109" s="11"/>
      <c r="X109" s="12"/>
      <c r="Z109" s="13"/>
      <c r="AA109" s="1"/>
      <c r="AB109" s="1"/>
      <c r="AC109" s="1"/>
      <c r="AD109" s="1"/>
      <c r="AE109" s="1"/>
      <c r="AF109" s="1"/>
      <c r="AG109" s="1"/>
      <c r="AH109" s="1"/>
      <c r="AI109" s="1"/>
    </row>
    <row r="110" spans="16:35" ht="12.75" customHeight="1" x14ac:dyDescent="0.2">
      <c r="P110" s="1"/>
      <c r="Q110" s="1"/>
      <c r="R110" s="1"/>
      <c r="S110" s="1"/>
      <c r="T110" s="1"/>
      <c r="U110" s="11"/>
      <c r="X110" s="12"/>
      <c r="Z110" s="13"/>
      <c r="AA110" s="1"/>
      <c r="AB110" s="1"/>
      <c r="AC110" s="1"/>
      <c r="AD110" s="1"/>
      <c r="AE110" s="1"/>
      <c r="AF110" s="1"/>
      <c r="AG110" s="1"/>
      <c r="AH110" s="1"/>
      <c r="AI110" s="1"/>
    </row>
    <row r="111" spans="16:35" ht="12.75" customHeight="1" x14ac:dyDescent="0.2">
      <c r="P111" s="1"/>
      <c r="Q111" s="1"/>
      <c r="R111" s="1"/>
      <c r="S111" s="1"/>
      <c r="T111" s="1"/>
      <c r="U111" s="11"/>
      <c r="X111" s="12"/>
      <c r="Z111" s="13"/>
      <c r="AA111" s="1"/>
      <c r="AB111" s="1"/>
      <c r="AC111" s="1"/>
      <c r="AD111" s="1"/>
      <c r="AE111" s="1"/>
      <c r="AF111" s="1"/>
      <c r="AG111" s="1"/>
      <c r="AH111" s="1"/>
      <c r="AI111" s="1"/>
    </row>
    <row r="112" spans="16:35" ht="12.75" customHeight="1" x14ac:dyDescent="0.2">
      <c r="P112" s="1"/>
      <c r="Q112" s="1"/>
      <c r="R112" s="1"/>
      <c r="S112" s="1"/>
      <c r="T112" s="1"/>
      <c r="U112" s="11"/>
      <c r="X112" s="12"/>
      <c r="Z112" s="13"/>
      <c r="AA112" s="1"/>
      <c r="AB112" s="1"/>
      <c r="AC112" s="1"/>
      <c r="AD112" s="1"/>
      <c r="AE112" s="1"/>
      <c r="AF112" s="1"/>
      <c r="AG112" s="1"/>
      <c r="AH112" s="1"/>
      <c r="AI112" s="1"/>
    </row>
    <row r="113" spans="16:35" ht="12.75" customHeight="1" x14ac:dyDescent="0.2">
      <c r="P113" s="1"/>
      <c r="Q113" s="1"/>
      <c r="R113" s="1"/>
      <c r="S113" s="1"/>
      <c r="T113" s="1"/>
      <c r="U113" s="11"/>
      <c r="X113" s="12"/>
      <c r="Z113" s="13"/>
      <c r="AA113" s="1"/>
      <c r="AB113" s="1"/>
      <c r="AC113" s="1"/>
      <c r="AD113" s="1"/>
      <c r="AE113" s="1"/>
      <c r="AF113" s="1"/>
      <c r="AG113" s="1"/>
      <c r="AH113" s="1"/>
      <c r="AI113" s="1"/>
    </row>
    <row r="114" spans="16:35" ht="12.75" customHeight="1" x14ac:dyDescent="0.2">
      <c r="P114" s="1"/>
      <c r="Q114" s="1"/>
      <c r="R114" s="1"/>
      <c r="S114" s="1"/>
      <c r="T114" s="1"/>
      <c r="U114" s="11"/>
      <c r="X114" s="12"/>
      <c r="Z114" s="13"/>
      <c r="AA114" s="1"/>
      <c r="AB114" s="1"/>
      <c r="AC114" s="1"/>
      <c r="AD114" s="1"/>
      <c r="AE114" s="1"/>
      <c r="AF114" s="1"/>
      <c r="AG114" s="1"/>
      <c r="AH114" s="1"/>
      <c r="AI114" s="1"/>
    </row>
    <row r="115" spans="16:35" ht="12.75" customHeight="1" x14ac:dyDescent="0.2">
      <c r="P115" s="1"/>
      <c r="Q115" s="1"/>
      <c r="R115" s="1"/>
      <c r="S115" s="1"/>
      <c r="T115" s="1"/>
      <c r="U115" s="11"/>
      <c r="X115" s="12"/>
      <c r="Z115" s="13"/>
      <c r="AA115" s="1"/>
      <c r="AB115" s="1"/>
      <c r="AC115" s="1"/>
      <c r="AD115" s="1"/>
      <c r="AE115" s="1"/>
      <c r="AF115" s="1"/>
      <c r="AG115" s="1"/>
      <c r="AH115" s="1"/>
      <c r="AI115" s="1"/>
    </row>
    <row r="116" spans="16:35" ht="12.75" customHeight="1" x14ac:dyDescent="0.2">
      <c r="P116" s="1"/>
      <c r="Q116" s="1"/>
      <c r="R116" s="1"/>
      <c r="S116" s="1"/>
      <c r="T116" s="1"/>
      <c r="U116" s="11"/>
      <c r="X116" s="12"/>
      <c r="Z116" s="13"/>
      <c r="AA116" s="1"/>
      <c r="AB116" s="1"/>
      <c r="AC116" s="1"/>
      <c r="AD116" s="1"/>
      <c r="AE116" s="1"/>
      <c r="AF116" s="1"/>
      <c r="AG116" s="1"/>
      <c r="AH116" s="1"/>
      <c r="AI116" s="1"/>
    </row>
    <row r="117" spans="16:35" ht="12.75" customHeight="1" x14ac:dyDescent="0.2">
      <c r="P117" s="1"/>
      <c r="Q117" s="1"/>
      <c r="R117" s="1"/>
      <c r="S117" s="1"/>
      <c r="T117" s="1"/>
      <c r="U117" s="11"/>
      <c r="X117" s="12"/>
      <c r="Z117" s="13"/>
      <c r="AA117" s="1"/>
      <c r="AB117" s="1"/>
      <c r="AC117" s="1"/>
      <c r="AD117" s="1"/>
      <c r="AE117" s="1"/>
      <c r="AF117" s="1"/>
      <c r="AG117" s="1"/>
      <c r="AH117" s="1"/>
      <c r="AI117" s="1"/>
    </row>
    <row r="118" spans="16:35" ht="12.75" customHeight="1" x14ac:dyDescent="0.2">
      <c r="P118" s="1"/>
      <c r="Q118" s="1"/>
      <c r="R118" s="1"/>
      <c r="S118" s="1"/>
      <c r="T118" s="1"/>
      <c r="U118" s="11"/>
      <c r="X118" s="12"/>
      <c r="Z118" s="13"/>
      <c r="AA118" s="1"/>
      <c r="AB118" s="1"/>
      <c r="AC118" s="1"/>
      <c r="AD118" s="1"/>
      <c r="AE118" s="1"/>
      <c r="AF118" s="1"/>
      <c r="AG118" s="1"/>
      <c r="AH118" s="1"/>
      <c r="AI118" s="1"/>
    </row>
    <row r="119" spans="16:35" ht="12.75" customHeight="1" x14ac:dyDescent="0.2">
      <c r="P119" s="1"/>
      <c r="Q119" s="1"/>
      <c r="R119" s="1"/>
      <c r="S119" s="1"/>
      <c r="T119" s="1"/>
      <c r="U119" s="11"/>
      <c r="X119" s="12"/>
      <c r="Z119" s="13"/>
      <c r="AA119" s="1"/>
      <c r="AB119" s="1"/>
      <c r="AC119" s="1"/>
      <c r="AD119" s="1"/>
      <c r="AE119" s="1"/>
      <c r="AF119" s="1"/>
      <c r="AG119" s="1"/>
      <c r="AH119" s="1"/>
      <c r="AI119" s="1"/>
    </row>
    <row r="120" spans="16:35" ht="12.75" customHeight="1" x14ac:dyDescent="0.2">
      <c r="P120" s="1"/>
      <c r="Q120" s="1"/>
      <c r="R120" s="1"/>
      <c r="S120" s="1"/>
      <c r="T120" s="1"/>
      <c r="U120" s="11"/>
      <c r="X120" s="12"/>
      <c r="Z120" s="13"/>
      <c r="AA120" s="1"/>
      <c r="AB120" s="1"/>
      <c r="AC120" s="1"/>
      <c r="AD120" s="1"/>
      <c r="AE120" s="1"/>
      <c r="AF120" s="1"/>
      <c r="AG120" s="1"/>
      <c r="AH120" s="1"/>
      <c r="AI120" s="1"/>
    </row>
    <row r="121" spans="16:35" ht="12.75" customHeight="1" x14ac:dyDescent="0.2">
      <c r="P121" s="1"/>
      <c r="Q121" s="1"/>
      <c r="R121" s="1"/>
      <c r="S121" s="1"/>
      <c r="T121" s="1"/>
      <c r="U121" s="11"/>
      <c r="X121" s="12"/>
      <c r="Z121" s="13"/>
      <c r="AA121" s="1"/>
      <c r="AB121" s="1"/>
      <c r="AC121" s="1"/>
      <c r="AD121" s="1"/>
      <c r="AE121" s="1"/>
      <c r="AF121" s="1"/>
      <c r="AG121" s="1"/>
      <c r="AH121" s="1"/>
      <c r="AI121" s="1"/>
    </row>
    <row r="122" spans="16:35" ht="12.75" customHeight="1" x14ac:dyDescent="0.2">
      <c r="P122" s="1"/>
      <c r="Q122" s="1"/>
      <c r="R122" s="1"/>
      <c r="S122" s="1"/>
      <c r="T122" s="1"/>
      <c r="U122" s="11"/>
      <c r="X122" s="12"/>
      <c r="Z122" s="13"/>
      <c r="AA122" s="1"/>
      <c r="AB122" s="1"/>
      <c r="AC122" s="1"/>
      <c r="AD122" s="1"/>
      <c r="AE122" s="1"/>
      <c r="AF122" s="1"/>
      <c r="AG122" s="1"/>
      <c r="AH122" s="1"/>
      <c r="AI122" s="1"/>
    </row>
    <row r="123" spans="16:35" ht="12.75" customHeight="1" x14ac:dyDescent="0.2">
      <c r="P123" s="1"/>
      <c r="Q123" s="1"/>
      <c r="R123" s="1"/>
      <c r="S123" s="1"/>
      <c r="T123" s="1"/>
      <c r="U123" s="11"/>
      <c r="X123" s="12"/>
      <c r="Z123" s="13"/>
      <c r="AA123" s="1"/>
      <c r="AB123" s="1"/>
      <c r="AC123" s="1"/>
      <c r="AD123" s="1"/>
      <c r="AE123" s="1"/>
      <c r="AF123" s="1"/>
      <c r="AG123" s="1"/>
      <c r="AH123" s="1"/>
      <c r="AI123" s="1"/>
    </row>
    <row r="124" spans="16:35" ht="12.75" customHeight="1" x14ac:dyDescent="0.2">
      <c r="P124" s="1"/>
      <c r="Q124" s="1"/>
      <c r="R124" s="1"/>
      <c r="S124" s="1"/>
      <c r="T124" s="1"/>
      <c r="U124" s="11"/>
      <c r="X124" s="12"/>
      <c r="Z124" s="13"/>
      <c r="AA124" s="1"/>
      <c r="AB124" s="1"/>
      <c r="AC124" s="1"/>
      <c r="AD124" s="1"/>
      <c r="AE124" s="1"/>
      <c r="AF124" s="1"/>
      <c r="AG124" s="1"/>
      <c r="AH124" s="1"/>
      <c r="AI124" s="1"/>
    </row>
    <row r="125" spans="16:35" ht="12.75" customHeight="1" x14ac:dyDescent="0.2">
      <c r="P125" s="1"/>
      <c r="Q125" s="1"/>
      <c r="R125" s="1"/>
      <c r="S125" s="1"/>
      <c r="T125" s="1"/>
      <c r="U125" s="11"/>
      <c r="X125" s="12"/>
      <c r="Z125" s="13"/>
      <c r="AA125" s="1"/>
      <c r="AB125" s="1"/>
      <c r="AC125" s="1"/>
      <c r="AD125" s="1"/>
      <c r="AE125" s="1"/>
      <c r="AF125" s="1"/>
      <c r="AG125" s="1"/>
      <c r="AH125" s="1"/>
      <c r="AI125" s="1"/>
    </row>
    <row r="126" spans="16:35" ht="12.75" customHeight="1" x14ac:dyDescent="0.2">
      <c r="P126" s="1"/>
      <c r="Q126" s="1"/>
      <c r="R126" s="1"/>
      <c r="S126" s="1"/>
      <c r="T126" s="1"/>
      <c r="U126" s="11"/>
      <c r="X126" s="12"/>
      <c r="Z126" s="13"/>
      <c r="AA126" s="1"/>
      <c r="AB126" s="1"/>
      <c r="AC126" s="1"/>
      <c r="AD126" s="1"/>
      <c r="AE126" s="1"/>
      <c r="AF126" s="1"/>
      <c r="AG126" s="1"/>
      <c r="AH126" s="1"/>
      <c r="AI126" s="1"/>
    </row>
    <row r="127" spans="16:35" ht="12.75" customHeight="1" x14ac:dyDescent="0.2">
      <c r="P127" s="1"/>
      <c r="Q127" s="1"/>
      <c r="R127" s="1"/>
      <c r="S127" s="1"/>
      <c r="T127" s="1"/>
      <c r="U127" s="11"/>
      <c r="X127" s="12"/>
      <c r="Z127" s="13"/>
      <c r="AA127" s="1"/>
      <c r="AB127" s="1"/>
      <c r="AC127" s="1"/>
      <c r="AD127" s="1"/>
      <c r="AE127" s="1"/>
      <c r="AF127" s="1"/>
      <c r="AG127" s="1"/>
      <c r="AH127" s="1"/>
      <c r="AI127" s="1"/>
    </row>
    <row r="128" spans="16:35" ht="12.75" customHeight="1" x14ac:dyDescent="0.2">
      <c r="P128" s="1"/>
      <c r="Q128" s="1"/>
      <c r="R128" s="1"/>
      <c r="S128" s="1"/>
      <c r="T128" s="1"/>
      <c r="U128" s="11"/>
      <c r="X128" s="12"/>
      <c r="Z128" s="13"/>
      <c r="AA128" s="1"/>
      <c r="AB128" s="1"/>
      <c r="AC128" s="1"/>
      <c r="AD128" s="1"/>
      <c r="AE128" s="1"/>
      <c r="AF128" s="1"/>
      <c r="AG128" s="1"/>
      <c r="AH128" s="1"/>
      <c r="AI128" s="1"/>
    </row>
    <row r="129" spans="16:35" ht="12.75" customHeight="1" x14ac:dyDescent="0.2">
      <c r="P129" s="1"/>
      <c r="Q129" s="1"/>
      <c r="R129" s="1"/>
      <c r="S129" s="1"/>
      <c r="T129" s="1"/>
      <c r="U129" s="11"/>
      <c r="X129" s="12"/>
      <c r="Z129" s="13"/>
      <c r="AA129" s="1"/>
      <c r="AB129" s="1"/>
      <c r="AC129" s="1"/>
      <c r="AD129" s="1"/>
      <c r="AE129" s="1"/>
      <c r="AF129" s="1"/>
      <c r="AG129" s="1"/>
      <c r="AH129" s="1"/>
      <c r="AI129" s="1"/>
    </row>
    <row r="130" spans="16:35" ht="12.75" customHeight="1" x14ac:dyDescent="0.2">
      <c r="P130" s="1"/>
      <c r="Q130" s="1"/>
      <c r="R130" s="1"/>
      <c r="S130" s="1"/>
      <c r="T130" s="1"/>
      <c r="U130" s="11"/>
      <c r="X130" s="12"/>
      <c r="Z130" s="13"/>
      <c r="AA130" s="1"/>
      <c r="AB130" s="1"/>
      <c r="AC130" s="1"/>
      <c r="AD130" s="1"/>
      <c r="AE130" s="1"/>
      <c r="AF130" s="1"/>
      <c r="AG130" s="1"/>
      <c r="AH130" s="1"/>
      <c r="AI130" s="1"/>
    </row>
    <row r="131" spans="16:35" ht="12.75" customHeight="1" x14ac:dyDescent="0.2">
      <c r="P131" s="1"/>
      <c r="Q131" s="1"/>
      <c r="R131" s="1"/>
      <c r="S131" s="1"/>
      <c r="T131" s="1"/>
      <c r="U131" s="11"/>
      <c r="X131" s="12"/>
      <c r="Z131" s="13"/>
      <c r="AA131" s="1"/>
      <c r="AB131" s="1"/>
      <c r="AC131" s="1"/>
      <c r="AD131" s="1"/>
      <c r="AE131" s="1"/>
      <c r="AF131" s="1"/>
      <c r="AG131" s="1"/>
      <c r="AH131" s="1"/>
      <c r="AI131" s="1"/>
    </row>
    <row r="132" spans="16:35" ht="12.75" customHeight="1" x14ac:dyDescent="0.2">
      <c r="P132" s="1"/>
      <c r="Q132" s="1"/>
      <c r="R132" s="1"/>
      <c r="S132" s="1"/>
      <c r="T132" s="1"/>
      <c r="U132" s="11"/>
      <c r="X132" s="12"/>
      <c r="Z132" s="13"/>
      <c r="AA132" s="1"/>
      <c r="AB132" s="1"/>
      <c r="AC132" s="1"/>
      <c r="AD132" s="1"/>
      <c r="AE132" s="1"/>
      <c r="AF132" s="1"/>
      <c r="AG132" s="1"/>
      <c r="AH132" s="1"/>
      <c r="AI132" s="1"/>
    </row>
    <row r="133" spans="16:35" ht="12.75" customHeight="1" x14ac:dyDescent="0.2">
      <c r="P133" s="1"/>
      <c r="Q133" s="1"/>
      <c r="R133" s="1"/>
      <c r="S133" s="1"/>
      <c r="T133" s="1"/>
      <c r="U133" s="11"/>
      <c r="X133" s="12"/>
      <c r="Z133" s="13"/>
      <c r="AA133" s="1"/>
      <c r="AB133" s="1"/>
      <c r="AC133" s="1"/>
      <c r="AD133" s="1"/>
      <c r="AE133" s="1"/>
      <c r="AF133" s="1"/>
      <c r="AG133" s="1"/>
      <c r="AH133" s="1"/>
      <c r="AI133" s="1"/>
    </row>
    <row r="134" spans="16:35" ht="12.75" customHeight="1" x14ac:dyDescent="0.2">
      <c r="P134" s="1"/>
      <c r="Q134" s="1"/>
      <c r="R134" s="1"/>
      <c r="S134" s="1"/>
      <c r="T134" s="1"/>
      <c r="U134" s="11"/>
      <c r="X134" s="12"/>
      <c r="Z134" s="13"/>
      <c r="AA134" s="1"/>
      <c r="AB134" s="1"/>
      <c r="AC134" s="1"/>
      <c r="AD134" s="1"/>
      <c r="AE134" s="1"/>
      <c r="AF134" s="1"/>
      <c r="AG134" s="1"/>
      <c r="AH134" s="1"/>
      <c r="AI134" s="1"/>
    </row>
    <row r="135" spans="16:35" ht="12.75" customHeight="1" x14ac:dyDescent="0.2">
      <c r="P135" s="1"/>
      <c r="Q135" s="1"/>
      <c r="R135" s="1"/>
      <c r="S135" s="1"/>
      <c r="T135" s="1"/>
      <c r="U135" s="11"/>
      <c r="X135" s="12"/>
      <c r="Z135" s="13"/>
      <c r="AA135" s="1"/>
      <c r="AB135" s="1"/>
      <c r="AC135" s="1"/>
      <c r="AD135" s="1"/>
      <c r="AE135" s="1"/>
      <c r="AF135" s="1"/>
      <c r="AG135" s="1"/>
      <c r="AH135" s="1"/>
      <c r="AI135" s="1"/>
    </row>
    <row r="136" spans="16:35" ht="12.75" customHeight="1" x14ac:dyDescent="0.2">
      <c r="P136" s="1"/>
      <c r="Q136" s="1"/>
      <c r="R136" s="1"/>
      <c r="S136" s="1"/>
      <c r="T136" s="1"/>
      <c r="U136" s="11"/>
      <c r="X136" s="12"/>
      <c r="Z136" s="13"/>
      <c r="AA136" s="1"/>
      <c r="AB136" s="1"/>
      <c r="AC136" s="1"/>
      <c r="AD136" s="1"/>
      <c r="AE136" s="1"/>
      <c r="AF136" s="1"/>
      <c r="AG136" s="1"/>
      <c r="AH136" s="1"/>
      <c r="AI136" s="1"/>
    </row>
    <row r="137" spans="16:35" ht="12.75" customHeight="1" x14ac:dyDescent="0.2">
      <c r="P137" s="1"/>
      <c r="Q137" s="1"/>
      <c r="R137" s="1"/>
      <c r="S137" s="1"/>
      <c r="T137" s="1"/>
      <c r="U137" s="11"/>
      <c r="X137" s="12"/>
      <c r="Z137" s="13"/>
      <c r="AA137" s="1"/>
      <c r="AB137" s="1"/>
      <c r="AC137" s="1"/>
      <c r="AD137" s="1"/>
      <c r="AE137" s="1"/>
      <c r="AF137" s="1"/>
      <c r="AG137" s="1"/>
      <c r="AH137" s="1"/>
      <c r="AI137" s="1"/>
    </row>
    <row r="138" spans="16:35" ht="12.75" customHeight="1" x14ac:dyDescent="0.2">
      <c r="P138" s="1"/>
      <c r="Q138" s="1"/>
      <c r="R138" s="1"/>
      <c r="S138" s="1"/>
      <c r="T138" s="1"/>
      <c r="U138" s="11"/>
      <c r="X138" s="12"/>
      <c r="Z138" s="13"/>
      <c r="AA138" s="1"/>
      <c r="AB138" s="1"/>
      <c r="AC138" s="1"/>
      <c r="AD138" s="1"/>
      <c r="AE138" s="1"/>
      <c r="AF138" s="1"/>
      <c r="AG138" s="1"/>
      <c r="AH138" s="1"/>
      <c r="AI138" s="1"/>
    </row>
    <row r="139" spans="16:35" ht="12.75" customHeight="1" x14ac:dyDescent="0.2">
      <c r="P139" s="1"/>
      <c r="Q139" s="1"/>
      <c r="R139" s="1"/>
      <c r="S139" s="1"/>
      <c r="T139" s="1"/>
      <c r="U139" s="11"/>
      <c r="X139" s="12"/>
      <c r="Z139" s="13"/>
      <c r="AA139" s="1"/>
      <c r="AB139" s="1"/>
      <c r="AC139" s="1"/>
      <c r="AD139" s="1"/>
      <c r="AE139" s="1"/>
      <c r="AF139" s="1"/>
      <c r="AG139" s="1"/>
      <c r="AH139" s="1"/>
      <c r="AI139" s="1"/>
    </row>
    <row r="140" spans="16:35" ht="12.75" customHeight="1" x14ac:dyDescent="0.2">
      <c r="P140" s="1"/>
      <c r="Q140" s="1"/>
      <c r="R140" s="1"/>
      <c r="S140" s="1"/>
      <c r="T140" s="1"/>
      <c r="U140" s="11"/>
      <c r="X140" s="12"/>
      <c r="Z140" s="13"/>
      <c r="AA140" s="1"/>
      <c r="AB140" s="1"/>
      <c r="AC140" s="1"/>
      <c r="AD140" s="1"/>
      <c r="AE140" s="1"/>
      <c r="AF140" s="1"/>
      <c r="AG140" s="1"/>
      <c r="AH140" s="1"/>
      <c r="AI140" s="1"/>
    </row>
    <row r="141" spans="16:35" ht="12.75" customHeight="1" x14ac:dyDescent="0.2">
      <c r="P141" s="1"/>
      <c r="Q141" s="1"/>
      <c r="R141" s="1"/>
      <c r="S141" s="1"/>
      <c r="T141" s="1"/>
      <c r="U141" s="11"/>
      <c r="X141" s="12"/>
      <c r="Z141" s="13"/>
      <c r="AA141" s="1"/>
      <c r="AB141" s="1"/>
      <c r="AC141" s="1"/>
      <c r="AD141" s="1"/>
      <c r="AE141" s="1"/>
      <c r="AF141" s="1"/>
      <c r="AG141" s="1"/>
      <c r="AH141" s="1"/>
      <c r="AI141" s="1"/>
    </row>
    <row r="142" spans="16:35" ht="12.75" customHeight="1" x14ac:dyDescent="0.2">
      <c r="P142" s="1"/>
      <c r="Q142" s="1"/>
      <c r="R142" s="1"/>
      <c r="S142" s="1"/>
      <c r="T142" s="1"/>
      <c r="U142" s="11"/>
      <c r="X142" s="12"/>
      <c r="Z142" s="13"/>
      <c r="AA142" s="1"/>
      <c r="AB142" s="1"/>
      <c r="AC142" s="1"/>
      <c r="AD142" s="1"/>
      <c r="AE142" s="1"/>
      <c r="AF142" s="1"/>
      <c r="AG142" s="1"/>
      <c r="AH142" s="1"/>
      <c r="AI142" s="1"/>
    </row>
    <row r="143" spans="16:35" ht="12.75" customHeight="1" x14ac:dyDescent="0.2">
      <c r="P143" s="1"/>
      <c r="Q143" s="1"/>
      <c r="R143" s="1"/>
      <c r="S143" s="1"/>
      <c r="T143" s="1"/>
      <c r="U143" s="11"/>
      <c r="X143" s="12"/>
      <c r="Z143" s="13"/>
      <c r="AA143" s="1"/>
      <c r="AB143" s="1"/>
      <c r="AC143" s="1"/>
      <c r="AD143" s="1"/>
      <c r="AE143" s="1"/>
      <c r="AF143" s="1"/>
      <c r="AG143" s="1"/>
      <c r="AH143" s="1"/>
      <c r="AI143" s="1"/>
    </row>
    <row r="144" spans="16:35" ht="12.75" customHeight="1" x14ac:dyDescent="0.2">
      <c r="P144" s="1"/>
      <c r="Q144" s="1"/>
      <c r="R144" s="1"/>
      <c r="S144" s="1"/>
      <c r="T144" s="1"/>
      <c r="U144" s="11"/>
      <c r="X144" s="12"/>
      <c r="Z144" s="13"/>
      <c r="AA144" s="1"/>
      <c r="AB144" s="1"/>
      <c r="AC144" s="1"/>
      <c r="AD144" s="1"/>
      <c r="AE144" s="1"/>
      <c r="AF144" s="1"/>
      <c r="AG144" s="1"/>
      <c r="AH144" s="1"/>
      <c r="AI144" s="1"/>
    </row>
    <row r="145" spans="16:35" ht="12.75" customHeight="1" x14ac:dyDescent="0.2">
      <c r="P145" s="1"/>
      <c r="Q145" s="1"/>
      <c r="R145" s="1"/>
      <c r="S145" s="1"/>
      <c r="T145" s="1"/>
      <c r="U145" s="11"/>
      <c r="X145" s="12"/>
      <c r="Z145" s="13"/>
      <c r="AA145" s="1"/>
      <c r="AB145" s="1"/>
      <c r="AC145" s="1"/>
      <c r="AD145" s="1"/>
      <c r="AE145" s="1"/>
      <c r="AF145" s="1"/>
      <c r="AG145" s="1"/>
      <c r="AH145" s="1"/>
      <c r="AI145" s="1"/>
    </row>
    <row r="146" spans="16:35" ht="12.75" customHeight="1" x14ac:dyDescent="0.2">
      <c r="P146" s="1"/>
      <c r="Q146" s="1"/>
      <c r="R146" s="1"/>
      <c r="S146" s="1"/>
      <c r="T146" s="1"/>
      <c r="U146" s="11"/>
      <c r="X146" s="12"/>
      <c r="Z146" s="13"/>
      <c r="AA146" s="1"/>
      <c r="AB146" s="1"/>
      <c r="AC146" s="1"/>
      <c r="AD146" s="1"/>
      <c r="AE146" s="1"/>
      <c r="AF146" s="1"/>
      <c r="AG146" s="1"/>
      <c r="AH146" s="1"/>
      <c r="AI146" s="1"/>
    </row>
    <row r="147" spans="16:35" ht="12.75" customHeight="1" x14ac:dyDescent="0.2">
      <c r="P147" s="1"/>
      <c r="Q147" s="1"/>
      <c r="R147" s="1"/>
      <c r="S147" s="1"/>
      <c r="T147" s="1"/>
      <c r="U147" s="11"/>
      <c r="X147" s="12"/>
      <c r="Z147" s="13"/>
      <c r="AA147" s="1"/>
      <c r="AB147" s="1"/>
      <c r="AC147" s="1"/>
      <c r="AD147" s="1"/>
      <c r="AE147" s="1"/>
      <c r="AF147" s="1"/>
      <c r="AG147" s="1"/>
      <c r="AH147" s="1"/>
      <c r="AI147" s="1"/>
    </row>
    <row r="148" spans="16:35" ht="12.75" customHeight="1" x14ac:dyDescent="0.2">
      <c r="P148" s="1"/>
      <c r="Q148" s="1"/>
      <c r="R148" s="1"/>
      <c r="S148" s="1"/>
      <c r="T148" s="1"/>
      <c r="U148" s="11"/>
      <c r="X148" s="12"/>
      <c r="Z148" s="13"/>
      <c r="AA148" s="1"/>
      <c r="AB148" s="1"/>
      <c r="AC148" s="1"/>
      <c r="AD148" s="1"/>
      <c r="AE148" s="1"/>
      <c r="AF148" s="1"/>
      <c r="AG148" s="1"/>
      <c r="AH148" s="1"/>
      <c r="AI148" s="1"/>
    </row>
    <row r="149" spans="16:35" ht="12.75" customHeight="1" x14ac:dyDescent="0.2">
      <c r="P149" s="1"/>
      <c r="Q149" s="1"/>
      <c r="R149" s="1"/>
      <c r="S149" s="1"/>
      <c r="T149" s="1"/>
      <c r="U149" s="11"/>
      <c r="X149" s="12"/>
      <c r="Z149" s="13"/>
      <c r="AA149" s="1"/>
      <c r="AB149" s="1"/>
      <c r="AC149" s="1"/>
      <c r="AD149" s="1"/>
      <c r="AE149" s="1"/>
      <c r="AF149" s="1"/>
      <c r="AG149" s="1"/>
      <c r="AH149" s="1"/>
      <c r="AI149" s="1"/>
    </row>
    <row r="150" spans="16:35" ht="12.75" customHeight="1" x14ac:dyDescent="0.2">
      <c r="P150" s="1"/>
      <c r="Q150" s="1"/>
      <c r="R150" s="1"/>
      <c r="S150" s="1"/>
      <c r="T150" s="1"/>
      <c r="U150" s="11"/>
      <c r="X150" s="12"/>
      <c r="Z150" s="13"/>
      <c r="AA150" s="1"/>
      <c r="AB150" s="1"/>
      <c r="AC150" s="1"/>
      <c r="AD150" s="1"/>
      <c r="AE150" s="1"/>
      <c r="AF150" s="1"/>
      <c r="AG150" s="1"/>
      <c r="AH150" s="1"/>
      <c r="AI150" s="1"/>
    </row>
    <row r="151" spans="16:35" ht="12.75" customHeight="1" x14ac:dyDescent="0.2">
      <c r="P151" s="1"/>
      <c r="Q151" s="1"/>
      <c r="R151" s="1"/>
      <c r="S151" s="1"/>
      <c r="T151" s="1"/>
      <c r="U151" s="11"/>
      <c r="X151" s="12"/>
      <c r="Z151" s="13"/>
      <c r="AA151" s="1"/>
      <c r="AB151" s="1"/>
      <c r="AC151" s="1"/>
      <c r="AD151" s="1"/>
      <c r="AE151" s="1"/>
      <c r="AF151" s="1"/>
      <c r="AG151" s="1"/>
      <c r="AH151" s="1"/>
      <c r="AI151" s="1"/>
    </row>
    <row r="152" spans="16:35" ht="12.75" customHeight="1" x14ac:dyDescent="0.2">
      <c r="P152" s="1"/>
      <c r="Q152" s="1"/>
      <c r="R152" s="1"/>
      <c r="S152" s="1"/>
      <c r="T152" s="1"/>
      <c r="U152" s="11"/>
      <c r="X152" s="12"/>
      <c r="Z152" s="13"/>
      <c r="AA152" s="1"/>
      <c r="AB152" s="1"/>
      <c r="AC152" s="1"/>
      <c r="AD152" s="1"/>
      <c r="AE152" s="1"/>
      <c r="AF152" s="1"/>
      <c r="AG152" s="1"/>
      <c r="AH152" s="1"/>
      <c r="AI152" s="1"/>
    </row>
    <row r="153" spans="16:35" ht="12.75" customHeight="1" x14ac:dyDescent="0.2">
      <c r="P153" s="1"/>
      <c r="Q153" s="1"/>
      <c r="R153" s="1"/>
      <c r="S153" s="1"/>
      <c r="T153" s="1"/>
      <c r="U153" s="11"/>
      <c r="X153" s="12"/>
      <c r="Z153" s="13"/>
      <c r="AA153" s="1"/>
      <c r="AB153" s="1"/>
      <c r="AC153" s="1"/>
      <c r="AD153" s="1"/>
      <c r="AE153" s="1"/>
      <c r="AF153" s="1"/>
      <c r="AG153" s="1"/>
      <c r="AH153" s="1"/>
      <c r="AI153" s="1"/>
    </row>
    <row r="154" spans="16:35" ht="12.75" customHeight="1" x14ac:dyDescent="0.2">
      <c r="P154" s="1"/>
      <c r="Q154" s="1"/>
      <c r="R154" s="1"/>
      <c r="S154" s="1"/>
      <c r="T154" s="1"/>
      <c r="U154" s="11"/>
      <c r="X154" s="12"/>
      <c r="Z154" s="13"/>
      <c r="AA154" s="1"/>
      <c r="AB154" s="1"/>
      <c r="AC154" s="1"/>
      <c r="AD154" s="1"/>
      <c r="AE154" s="1"/>
      <c r="AF154" s="1"/>
      <c r="AG154" s="1"/>
      <c r="AH154" s="1"/>
      <c r="AI154" s="1"/>
    </row>
    <row r="155" spans="16:35" ht="12.75" customHeight="1" x14ac:dyDescent="0.2">
      <c r="P155" s="1"/>
      <c r="Q155" s="1"/>
      <c r="R155" s="1"/>
      <c r="S155" s="1"/>
      <c r="T155" s="1"/>
      <c r="U155" s="11"/>
      <c r="X155" s="12"/>
      <c r="Z155" s="13"/>
      <c r="AA155" s="1"/>
      <c r="AB155" s="1"/>
      <c r="AC155" s="1"/>
      <c r="AD155" s="1"/>
      <c r="AE155" s="1"/>
      <c r="AF155" s="1"/>
      <c r="AG155" s="1"/>
      <c r="AH155" s="1"/>
      <c r="AI155" s="1"/>
    </row>
    <row r="156" spans="16:35" ht="12.75" customHeight="1" x14ac:dyDescent="0.2">
      <c r="P156" s="1"/>
      <c r="Q156" s="1"/>
      <c r="R156" s="1"/>
      <c r="S156" s="1"/>
      <c r="T156" s="1"/>
      <c r="U156" s="11"/>
      <c r="X156" s="12"/>
      <c r="Z156" s="13"/>
      <c r="AA156" s="1"/>
      <c r="AB156" s="1"/>
      <c r="AC156" s="1"/>
      <c r="AD156" s="1"/>
      <c r="AE156" s="1"/>
      <c r="AF156" s="1"/>
      <c r="AG156" s="1"/>
      <c r="AH156" s="1"/>
      <c r="AI156" s="1"/>
    </row>
    <row r="157" spans="16:35" ht="12.75" customHeight="1" x14ac:dyDescent="0.2">
      <c r="P157" s="1"/>
      <c r="Q157" s="1"/>
      <c r="R157" s="1"/>
      <c r="S157" s="1"/>
      <c r="T157" s="1"/>
      <c r="U157" s="11"/>
      <c r="X157" s="12"/>
      <c r="Z157" s="13"/>
      <c r="AA157" s="1"/>
      <c r="AB157" s="1"/>
      <c r="AC157" s="1"/>
      <c r="AD157" s="1"/>
      <c r="AE157" s="1"/>
      <c r="AF157" s="1"/>
      <c r="AG157" s="1"/>
      <c r="AH157" s="1"/>
      <c r="AI157" s="1"/>
    </row>
    <row r="158" spans="16:35" ht="12.75" customHeight="1" x14ac:dyDescent="0.2">
      <c r="P158" s="1"/>
      <c r="Q158" s="1"/>
      <c r="R158" s="1"/>
      <c r="S158" s="1"/>
      <c r="T158" s="1"/>
      <c r="U158" s="11"/>
      <c r="X158" s="12"/>
      <c r="Z158" s="13"/>
      <c r="AA158" s="1"/>
      <c r="AB158" s="1"/>
      <c r="AC158" s="1"/>
      <c r="AD158" s="1"/>
      <c r="AE158" s="1"/>
      <c r="AF158" s="1"/>
      <c r="AG158" s="1"/>
      <c r="AH158" s="1"/>
      <c r="AI158" s="1"/>
    </row>
    <row r="159" spans="16:35" ht="12.75" customHeight="1" x14ac:dyDescent="0.2">
      <c r="P159" s="1"/>
      <c r="Q159" s="1"/>
      <c r="R159" s="1"/>
      <c r="S159" s="1"/>
      <c r="T159" s="1"/>
      <c r="U159" s="11"/>
      <c r="X159" s="12"/>
      <c r="Z159" s="13"/>
      <c r="AA159" s="1"/>
      <c r="AB159" s="1"/>
      <c r="AC159" s="1"/>
      <c r="AD159" s="1"/>
      <c r="AE159" s="1"/>
      <c r="AF159" s="1"/>
      <c r="AG159" s="1"/>
      <c r="AH159" s="1"/>
      <c r="AI159" s="1"/>
    </row>
    <row r="160" spans="16:35" ht="12.75" customHeight="1" x14ac:dyDescent="0.2">
      <c r="P160" s="1"/>
      <c r="Q160" s="1"/>
      <c r="R160" s="1"/>
      <c r="S160" s="1"/>
      <c r="T160" s="1"/>
      <c r="U160" s="11"/>
      <c r="X160" s="12"/>
      <c r="Z160" s="13"/>
      <c r="AA160" s="1"/>
      <c r="AB160" s="1"/>
      <c r="AC160" s="1"/>
      <c r="AD160" s="1"/>
      <c r="AE160" s="1"/>
      <c r="AF160" s="1"/>
      <c r="AG160" s="1"/>
      <c r="AH160" s="1"/>
      <c r="AI160" s="1"/>
    </row>
    <row r="161" spans="16:35" ht="12.75" customHeight="1" x14ac:dyDescent="0.2">
      <c r="P161" s="1"/>
      <c r="Q161" s="1"/>
      <c r="R161" s="1"/>
      <c r="S161" s="1"/>
      <c r="T161" s="1"/>
      <c r="U161" s="11"/>
      <c r="X161" s="12"/>
      <c r="Z161" s="13"/>
      <c r="AA161" s="1"/>
      <c r="AB161" s="1"/>
      <c r="AC161" s="1"/>
      <c r="AD161" s="1"/>
      <c r="AE161" s="1"/>
      <c r="AF161" s="1"/>
      <c r="AG161" s="1"/>
      <c r="AH161" s="1"/>
      <c r="AI161" s="1"/>
    </row>
    <row r="162" spans="16:35" ht="12.75" customHeight="1" x14ac:dyDescent="0.2">
      <c r="P162" s="1"/>
      <c r="Q162" s="1"/>
      <c r="R162" s="1"/>
      <c r="S162" s="1"/>
      <c r="T162" s="1"/>
      <c r="U162" s="11"/>
      <c r="X162" s="12"/>
      <c r="Z162" s="13"/>
      <c r="AA162" s="1"/>
      <c r="AB162" s="1"/>
      <c r="AC162" s="1"/>
      <c r="AD162" s="1"/>
      <c r="AE162" s="1"/>
      <c r="AF162" s="1"/>
      <c r="AG162" s="1"/>
      <c r="AH162" s="1"/>
      <c r="AI162" s="1"/>
    </row>
    <row r="163" spans="16:35" ht="12.75" customHeight="1" x14ac:dyDescent="0.2">
      <c r="P163" s="1"/>
      <c r="Q163" s="1"/>
      <c r="R163" s="1"/>
      <c r="S163" s="1"/>
      <c r="T163" s="1"/>
      <c r="U163" s="11"/>
      <c r="X163" s="12"/>
      <c r="Z163" s="13"/>
      <c r="AA163" s="1"/>
      <c r="AB163" s="1"/>
      <c r="AC163" s="1"/>
      <c r="AD163" s="1"/>
      <c r="AE163" s="1"/>
      <c r="AF163" s="1"/>
      <c r="AG163" s="1"/>
      <c r="AH163" s="1"/>
      <c r="AI163" s="1"/>
    </row>
    <row r="164" spans="16:35" ht="12.75" customHeight="1" x14ac:dyDescent="0.2">
      <c r="P164" s="1"/>
      <c r="Q164" s="1"/>
      <c r="R164" s="1"/>
      <c r="S164" s="1"/>
      <c r="T164" s="1"/>
      <c r="U164" s="11"/>
      <c r="X164" s="12"/>
      <c r="Z164" s="13"/>
      <c r="AA164" s="1"/>
      <c r="AB164" s="1"/>
      <c r="AC164" s="1"/>
      <c r="AD164" s="1"/>
      <c r="AE164" s="1"/>
      <c r="AF164" s="1"/>
      <c r="AG164" s="1"/>
      <c r="AH164" s="1"/>
      <c r="AI164" s="1"/>
    </row>
    <row r="165" spans="16:35" ht="12.75" customHeight="1" x14ac:dyDescent="0.2">
      <c r="P165" s="1"/>
      <c r="Q165" s="1"/>
      <c r="R165" s="1"/>
      <c r="S165" s="1"/>
      <c r="T165" s="1"/>
      <c r="U165" s="11"/>
      <c r="X165" s="12"/>
      <c r="Z165" s="13"/>
      <c r="AA165" s="1"/>
      <c r="AB165" s="1"/>
      <c r="AC165" s="1"/>
      <c r="AD165" s="1"/>
      <c r="AE165" s="1"/>
      <c r="AF165" s="1"/>
      <c r="AG165" s="1"/>
      <c r="AH165" s="1"/>
      <c r="AI165" s="1"/>
    </row>
    <row r="166" spans="16:35" ht="12.75" customHeight="1" x14ac:dyDescent="0.2">
      <c r="P166" s="1"/>
      <c r="Q166" s="1"/>
      <c r="R166" s="1"/>
      <c r="S166" s="1"/>
      <c r="T166" s="1"/>
      <c r="U166" s="11"/>
      <c r="X166" s="12"/>
      <c r="Z166" s="13"/>
      <c r="AA166" s="1"/>
      <c r="AB166" s="1"/>
      <c r="AC166" s="1"/>
      <c r="AD166" s="1"/>
      <c r="AE166" s="1"/>
      <c r="AF166" s="1"/>
      <c r="AG166" s="1"/>
      <c r="AH166" s="1"/>
      <c r="AI166" s="1"/>
    </row>
    <row r="167" spans="16:35" ht="12.75" customHeight="1" x14ac:dyDescent="0.2">
      <c r="P167" s="1"/>
      <c r="Q167" s="1"/>
      <c r="R167" s="1"/>
      <c r="S167" s="1"/>
      <c r="T167" s="1"/>
      <c r="U167" s="11"/>
      <c r="X167" s="12"/>
      <c r="Z167" s="13"/>
      <c r="AA167" s="1"/>
      <c r="AB167" s="1"/>
      <c r="AC167" s="1"/>
      <c r="AD167" s="1"/>
      <c r="AE167" s="1"/>
      <c r="AF167" s="1"/>
      <c r="AG167" s="1"/>
      <c r="AH167" s="1"/>
      <c r="AI167" s="1"/>
    </row>
    <row r="168" spans="16:35" ht="12.75" customHeight="1" x14ac:dyDescent="0.2">
      <c r="P168" s="1"/>
      <c r="Q168" s="1"/>
      <c r="R168" s="1"/>
      <c r="S168" s="1"/>
      <c r="T168" s="1"/>
      <c r="U168" s="11"/>
      <c r="X168" s="12"/>
      <c r="Z168" s="13"/>
      <c r="AA168" s="1"/>
      <c r="AB168" s="1"/>
      <c r="AC168" s="1"/>
      <c r="AD168" s="1"/>
      <c r="AE168" s="1"/>
      <c r="AF168" s="1"/>
      <c r="AG168" s="1"/>
      <c r="AH168" s="1"/>
      <c r="AI168" s="1"/>
    </row>
    <row r="169" spans="16:35" ht="12.75" customHeight="1" x14ac:dyDescent="0.2">
      <c r="P169" s="1"/>
      <c r="Q169" s="1"/>
      <c r="R169" s="1"/>
      <c r="S169" s="1"/>
      <c r="T169" s="1"/>
      <c r="U169" s="11"/>
      <c r="X169" s="12"/>
      <c r="Z169" s="13"/>
      <c r="AA169" s="1"/>
      <c r="AB169" s="1"/>
      <c r="AC169" s="1"/>
      <c r="AD169" s="1"/>
      <c r="AE169" s="1"/>
      <c r="AF169" s="1"/>
      <c r="AG169" s="1"/>
      <c r="AH169" s="1"/>
      <c r="AI169" s="1"/>
    </row>
    <row r="170" spans="16:35" ht="12.75" customHeight="1" x14ac:dyDescent="0.2">
      <c r="P170" s="1"/>
      <c r="Q170" s="1"/>
      <c r="R170" s="1"/>
      <c r="S170" s="1"/>
      <c r="T170" s="1"/>
      <c r="U170" s="11"/>
      <c r="X170" s="12"/>
      <c r="Z170" s="13"/>
      <c r="AA170" s="1"/>
      <c r="AB170" s="1"/>
      <c r="AC170" s="1"/>
      <c r="AD170" s="1"/>
      <c r="AE170" s="1"/>
      <c r="AF170" s="1"/>
      <c r="AG170" s="1"/>
      <c r="AH170" s="1"/>
      <c r="AI170" s="1"/>
    </row>
    <row r="171" spans="16:35" ht="12.75" customHeight="1" x14ac:dyDescent="0.2">
      <c r="P171" s="1"/>
      <c r="Q171" s="1"/>
      <c r="R171" s="1"/>
      <c r="S171" s="1"/>
      <c r="T171" s="1"/>
      <c r="U171" s="11"/>
      <c r="X171" s="12"/>
      <c r="Z171" s="13"/>
      <c r="AA171" s="1"/>
      <c r="AB171" s="1"/>
      <c r="AC171" s="1"/>
      <c r="AD171" s="1"/>
      <c r="AE171" s="1"/>
      <c r="AF171" s="1"/>
      <c r="AG171" s="1"/>
      <c r="AH171" s="1"/>
      <c r="AI171" s="1"/>
    </row>
    <row r="172" spans="16:35" ht="12.75" customHeight="1" x14ac:dyDescent="0.2">
      <c r="P172" s="1"/>
      <c r="Q172" s="1"/>
      <c r="R172" s="1"/>
      <c r="S172" s="1"/>
      <c r="T172" s="1"/>
      <c r="U172" s="11"/>
      <c r="X172" s="12"/>
      <c r="Z172" s="13"/>
      <c r="AA172" s="1"/>
      <c r="AB172" s="1"/>
      <c r="AC172" s="1"/>
      <c r="AD172" s="1"/>
      <c r="AE172" s="1"/>
      <c r="AF172" s="1"/>
      <c r="AG172" s="1"/>
      <c r="AH172" s="1"/>
      <c r="AI172" s="1"/>
    </row>
    <row r="173" spans="16:35" ht="12.75" customHeight="1" x14ac:dyDescent="0.2">
      <c r="P173" s="1"/>
      <c r="Q173" s="1"/>
      <c r="R173" s="1"/>
      <c r="S173" s="1"/>
      <c r="T173" s="1"/>
      <c r="U173" s="11"/>
      <c r="X173" s="12"/>
      <c r="Z173" s="13"/>
      <c r="AA173" s="1"/>
      <c r="AB173" s="1"/>
      <c r="AC173" s="1"/>
      <c r="AD173" s="1"/>
      <c r="AE173" s="1"/>
      <c r="AF173" s="1"/>
      <c r="AG173" s="1"/>
      <c r="AH173" s="1"/>
      <c r="AI173" s="1"/>
    </row>
    <row r="174" spans="16:35" ht="12.75" customHeight="1" x14ac:dyDescent="0.2">
      <c r="P174" s="1"/>
      <c r="Q174" s="1"/>
      <c r="R174" s="1"/>
      <c r="S174" s="1"/>
      <c r="T174" s="1"/>
      <c r="U174" s="11"/>
      <c r="X174" s="12"/>
      <c r="Z174" s="13"/>
      <c r="AA174" s="1"/>
      <c r="AB174" s="1"/>
      <c r="AC174" s="1"/>
      <c r="AD174" s="1"/>
      <c r="AE174" s="1"/>
      <c r="AF174" s="1"/>
      <c r="AG174" s="1"/>
      <c r="AH174" s="1"/>
      <c r="AI174" s="1"/>
    </row>
    <row r="175" spans="16:35" ht="12.75" customHeight="1" x14ac:dyDescent="0.2">
      <c r="P175" s="1"/>
      <c r="Q175" s="1"/>
      <c r="R175" s="1"/>
      <c r="S175" s="1"/>
      <c r="T175" s="1"/>
      <c r="U175" s="11"/>
      <c r="X175" s="12"/>
      <c r="Z175" s="13"/>
      <c r="AA175" s="1"/>
      <c r="AB175" s="1"/>
      <c r="AC175" s="1"/>
      <c r="AD175" s="1"/>
      <c r="AE175" s="1"/>
      <c r="AF175" s="1"/>
      <c r="AG175" s="1"/>
      <c r="AH175" s="1"/>
      <c r="AI175" s="1"/>
    </row>
    <row r="176" spans="16:35" ht="12.75" customHeight="1" x14ac:dyDescent="0.2">
      <c r="P176" s="1"/>
      <c r="Q176" s="1"/>
      <c r="R176" s="1"/>
      <c r="S176" s="1"/>
      <c r="T176" s="1"/>
      <c r="U176" s="11"/>
      <c r="X176" s="12"/>
      <c r="Z176" s="13"/>
      <c r="AA176" s="1"/>
      <c r="AB176" s="1"/>
      <c r="AC176" s="1"/>
      <c r="AD176" s="1"/>
      <c r="AE176" s="1"/>
      <c r="AF176" s="1"/>
      <c r="AG176" s="1"/>
      <c r="AH176" s="1"/>
      <c r="AI176" s="1"/>
    </row>
    <row r="177" spans="16:35" ht="12.75" customHeight="1" x14ac:dyDescent="0.2">
      <c r="P177" s="1"/>
      <c r="Q177" s="1"/>
      <c r="R177" s="1"/>
      <c r="S177" s="1"/>
      <c r="T177" s="1"/>
      <c r="U177" s="11"/>
      <c r="X177" s="12"/>
      <c r="Z177" s="13"/>
      <c r="AA177" s="1"/>
      <c r="AB177" s="1"/>
      <c r="AC177" s="1"/>
      <c r="AD177" s="1"/>
      <c r="AE177" s="1"/>
      <c r="AF177" s="1"/>
      <c r="AG177" s="1"/>
      <c r="AH177" s="1"/>
      <c r="AI177" s="1"/>
    </row>
    <row r="178" spans="16:35" ht="12.75" customHeight="1" x14ac:dyDescent="0.2">
      <c r="P178" s="1"/>
      <c r="Q178" s="1"/>
      <c r="R178" s="1"/>
      <c r="S178" s="1"/>
      <c r="T178" s="1"/>
      <c r="U178" s="11"/>
      <c r="X178" s="12"/>
      <c r="Z178" s="13"/>
      <c r="AA178" s="1"/>
      <c r="AB178" s="1"/>
      <c r="AC178" s="1"/>
      <c r="AD178" s="1"/>
      <c r="AE178" s="1"/>
      <c r="AF178" s="1"/>
      <c r="AG178" s="1"/>
      <c r="AH178" s="1"/>
      <c r="AI178" s="1"/>
    </row>
    <row r="179" spans="16:35" ht="12.75" customHeight="1" x14ac:dyDescent="0.2">
      <c r="P179" s="1"/>
      <c r="Q179" s="1"/>
      <c r="R179" s="1"/>
      <c r="S179" s="1"/>
      <c r="T179" s="1"/>
      <c r="U179" s="11"/>
      <c r="X179" s="12"/>
      <c r="Z179" s="13"/>
      <c r="AA179" s="1"/>
      <c r="AB179" s="1"/>
      <c r="AC179" s="1"/>
      <c r="AD179" s="1"/>
      <c r="AE179" s="1"/>
      <c r="AF179" s="1"/>
      <c r="AG179" s="1"/>
      <c r="AH179" s="1"/>
      <c r="AI179" s="1"/>
    </row>
    <row r="180" spans="16:35" ht="12.75" customHeight="1" x14ac:dyDescent="0.2">
      <c r="P180" s="1"/>
      <c r="Q180" s="1"/>
      <c r="R180" s="1"/>
      <c r="S180" s="1"/>
      <c r="T180" s="1"/>
      <c r="U180" s="11"/>
      <c r="X180" s="12"/>
      <c r="Z180" s="13"/>
      <c r="AA180" s="1"/>
      <c r="AB180" s="1"/>
      <c r="AC180" s="1"/>
      <c r="AD180" s="1"/>
      <c r="AE180" s="1"/>
      <c r="AF180" s="1"/>
      <c r="AG180" s="1"/>
      <c r="AH180" s="1"/>
      <c r="AI180" s="1"/>
    </row>
    <row r="181" spans="16:35" ht="12.75" customHeight="1" x14ac:dyDescent="0.2">
      <c r="P181" s="1"/>
      <c r="Q181" s="1"/>
      <c r="R181" s="1"/>
      <c r="S181" s="1"/>
      <c r="T181" s="1"/>
      <c r="U181" s="11"/>
      <c r="X181" s="12"/>
      <c r="Z181" s="13"/>
      <c r="AA181" s="1"/>
      <c r="AB181" s="1"/>
      <c r="AC181" s="1"/>
      <c r="AD181" s="1"/>
      <c r="AE181" s="1"/>
      <c r="AF181" s="1"/>
      <c r="AG181" s="1"/>
      <c r="AH181" s="1"/>
      <c r="AI181" s="1"/>
    </row>
    <row r="182" spans="16:35" ht="12.75" customHeight="1" x14ac:dyDescent="0.2">
      <c r="P182" s="1"/>
      <c r="Q182" s="1"/>
      <c r="R182" s="1"/>
      <c r="S182" s="1"/>
      <c r="T182" s="1"/>
      <c r="U182" s="11"/>
      <c r="X182" s="12"/>
      <c r="Z182" s="13"/>
      <c r="AA182" s="1"/>
      <c r="AB182" s="1"/>
      <c r="AC182" s="1"/>
      <c r="AD182" s="1"/>
      <c r="AE182" s="1"/>
      <c r="AF182" s="1"/>
      <c r="AG182" s="1"/>
      <c r="AH182" s="1"/>
      <c r="AI182" s="1"/>
    </row>
    <row r="183" spans="16:35" ht="12.75" customHeight="1" x14ac:dyDescent="0.2">
      <c r="P183" s="1"/>
      <c r="Q183" s="1"/>
      <c r="R183" s="1"/>
      <c r="S183" s="1"/>
      <c r="T183" s="1"/>
      <c r="U183" s="11"/>
      <c r="X183" s="12"/>
      <c r="Z183" s="13"/>
      <c r="AA183" s="1"/>
      <c r="AB183" s="1"/>
      <c r="AC183" s="1"/>
      <c r="AD183" s="1"/>
      <c r="AE183" s="1"/>
      <c r="AF183" s="1"/>
      <c r="AG183" s="1"/>
      <c r="AH183" s="1"/>
      <c r="AI183" s="1"/>
    </row>
    <row r="184" spans="16:35" ht="12.75" customHeight="1" x14ac:dyDescent="0.2">
      <c r="P184" s="1"/>
      <c r="Q184" s="1"/>
      <c r="R184" s="1"/>
      <c r="S184" s="1"/>
      <c r="T184" s="1"/>
      <c r="U184" s="11"/>
      <c r="X184" s="12"/>
      <c r="Z184" s="13"/>
      <c r="AA184" s="1"/>
      <c r="AB184" s="1"/>
      <c r="AC184" s="1"/>
      <c r="AD184" s="1"/>
      <c r="AE184" s="1"/>
      <c r="AF184" s="1"/>
      <c r="AG184" s="1"/>
      <c r="AH184" s="1"/>
      <c r="AI184" s="1"/>
    </row>
    <row r="185" spans="16:35" ht="12.75" customHeight="1" x14ac:dyDescent="0.2">
      <c r="P185" s="1"/>
      <c r="Q185" s="1"/>
      <c r="R185" s="1"/>
      <c r="S185" s="1"/>
      <c r="T185" s="1"/>
      <c r="U185" s="11"/>
      <c r="X185" s="12"/>
      <c r="Z185" s="13"/>
      <c r="AA185" s="1"/>
      <c r="AB185" s="1"/>
      <c r="AC185" s="1"/>
      <c r="AD185" s="1"/>
      <c r="AE185" s="1"/>
      <c r="AF185" s="1"/>
      <c r="AG185" s="1"/>
      <c r="AH185" s="1"/>
      <c r="AI185" s="1"/>
    </row>
    <row r="186" spans="16:35" ht="12.75" customHeight="1" x14ac:dyDescent="0.2">
      <c r="P186" s="1"/>
      <c r="Q186" s="1"/>
      <c r="R186" s="1"/>
      <c r="S186" s="1"/>
      <c r="T186" s="1"/>
      <c r="U186" s="11"/>
      <c r="X186" s="12"/>
      <c r="Z186" s="13"/>
      <c r="AA186" s="1"/>
      <c r="AB186" s="1"/>
      <c r="AC186" s="1"/>
      <c r="AD186" s="1"/>
      <c r="AE186" s="1"/>
      <c r="AF186" s="1"/>
      <c r="AG186" s="1"/>
      <c r="AH186" s="1"/>
      <c r="AI186" s="1"/>
    </row>
    <row r="187" spans="16:35" ht="12.75" customHeight="1" x14ac:dyDescent="0.2">
      <c r="P187" s="1"/>
      <c r="Q187" s="1"/>
      <c r="R187" s="1"/>
      <c r="S187" s="1"/>
      <c r="T187" s="1"/>
      <c r="U187" s="11"/>
      <c r="X187" s="12"/>
      <c r="Z187" s="13"/>
      <c r="AA187" s="1"/>
      <c r="AB187" s="1"/>
      <c r="AC187" s="1"/>
      <c r="AD187" s="1"/>
      <c r="AE187" s="1"/>
      <c r="AF187" s="1"/>
      <c r="AG187" s="1"/>
      <c r="AH187" s="1"/>
      <c r="AI187" s="1"/>
    </row>
    <row r="188" spans="16:35" ht="12.75" customHeight="1" x14ac:dyDescent="0.2">
      <c r="P188" s="1"/>
      <c r="Q188" s="1"/>
      <c r="R188" s="1"/>
      <c r="S188" s="1"/>
      <c r="T188" s="1"/>
      <c r="U188" s="11"/>
      <c r="X188" s="12"/>
      <c r="Z188" s="13"/>
      <c r="AA188" s="1"/>
      <c r="AB188" s="1"/>
      <c r="AC188" s="1"/>
      <c r="AD188" s="1"/>
      <c r="AE188" s="1"/>
      <c r="AF188" s="1"/>
      <c r="AG188" s="1"/>
      <c r="AH188" s="1"/>
      <c r="AI188" s="1"/>
    </row>
    <row r="189" spans="16:35" ht="12.75" customHeight="1" x14ac:dyDescent="0.2">
      <c r="P189" s="1"/>
      <c r="Q189" s="1"/>
      <c r="R189" s="1"/>
      <c r="S189" s="1"/>
      <c r="T189" s="1"/>
      <c r="U189" s="11"/>
      <c r="X189" s="12"/>
      <c r="Z189" s="13"/>
      <c r="AA189" s="1"/>
      <c r="AB189" s="1"/>
      <c r="AC189" s="1"/>
      <c r="AD189" s="1"/>
      <c r="AE189" s="1"/>
      <c r="AF189" s="1"/>
      <c r="AG189" s="1"/>
      <c r="AH189" s="1"/>
      <c r="AI189" s="1"/>
    </row>
    <row r="190" spans="16:35" ht="12.75" customHeight="1" x14ac:dyDescent="0.2">
      <c r="P190" s="1"/>
      <c r="Q190" s="1"/>
      <c r="R190" s="1"/>
      <c r="S190" s="1"/>
      <c r="T190" s="1"/>
      <c r="U190" s="11"/>
      <c r="X190" s="12"/>
      <c r="Z190" s="13"/>
      <c r="AA190" s="1"/>
      <c r="AB190" s="1"/>
      <c r="AC190" s="1"/>
      <c r="AD190" s="1"/>
      <c r="AE190" s="1"/>
      <c r="AF190" s="1"/>
      <c r="AG190" s="1"/>
      <c r="AH190" s="1"/>
      <c r="AI190" s="1"/>
    </row>
    <row r="191" spans="16:35" ht="12.75" customHeight="1" x14ac:dyDescent="0.2">
      <c r="P191" s="1"/>
      <c r="Q191" s="1"/>
      <c r="R191" s="1"/>
      <c r="S191" s="1"/>
      <c r="T191" s="1"/>
      <c r="U191" s="11"/>
      <c r="X191" s="12"/>
      <c r="Z191" s="13"/>
      <c r="AA191" s="1"/>
      <c r="AB191" s="1"/>
      <c r="AC191" s="1"/>
      <c r="AD191" s="1"/>
      <c r="AE191" s="1"/>
      <c r="AF191" s="1"/>
      <c r="AG191" s="1"/>
      <c r="AH191" s="1"/>
      <c r="AI191" s="1"/>
    </row>
    <row r="192" spans="16:35" ht="12.75" customHeight="1" x14ac:dyDescent="0.2">
      <c r="P192" s="1"/>
      <c r="Q192" s="1"/>
      <c r="R192" s="1"/>
      <c r="S192" s="1"/>
      <c r="T192" s="1"/>
      <c r="U192" s="11"/>
      <c r="X192" s="12"/>
      <c r="Z192" s="13"/>
      <c r="AA192" s="1"/>
      <c r="AB192" s="1"/>
      <c r="AC192" s="1"/>
      <c r="AD192" s="1"/>
      <c r="AE192" s="1"/>
      <c r="AF192" s="1"/>
      <c r="AG192" s="1"/>
      <c r="AH192" s="1"/>
      <c r="AI192" s="1"/>
    </row>
    <row r="193" spans="16:35" ht="12.75" customHeight="1" x14ac:dyDescent="0.2">
      <c r="P193" s="1"/>
      <c r="Q193" s="1"/>
      <c r="R193" s="1"/>
      <c r="S193" s="1"/>
      <c r="T193" s="1"/>
      <c r="U193" s="11"/>
      <c r="X193" s="12"/>
      <c r="Z193" s="13"/>
      <c r="AA193" s="1"/>
      <c r="AB193" s="1"/>
      <c r="AC193" s="1"/>
      <c r="AD193" s="1"/>
      <c r="AE193" s="1"/>
      <c r="AF193" s="1"/>
      <c r="AG193" s="1"/>
      <c r="AH193" s="1"/>
      <c r="AI193" s="1"/>
    </row>
    <row r="194" spans="16:35" ht="12.75" customHeight="1" x14ac:dyDescent="0.2">
      <c r="P194" s="1"/>
      <c r="Q194" s="1"/>
      <c r="R194" s="1"/>
      <c r="S194" s="1"/>
      <c r="T194" s="1"/>
      <c r="U194" s="11"/>
      <c r="X194" s="12"/>
      <c r="Z194" s="13"/>
      <c r="AA194" s="1"/>
      <c r="AB194" s="1"/>
      <c r="AC194" s="1"/>
      <c r="AD194" s="1"/>
      <c r="AE194" s="1"/>
      <c r="AF194" s="1"/>
      <c r="AG194" s="1"/>
      <c r="AH194" s="1"/>
      <c r="AI194" s="1"/>
    </row>
    <row r="195" spans="16:35" ht="12.75" customHeight="1" x14ac:dyDescent="0.2">
      <c r="P195" s="1"/>
      <c r="Q195" s="1"/>
      <c r="R195" s="1"/>
      <c r="S195" s="1"/>
      <c r="T195" s="1"/>
      <c r="U195" s="11"/>
      <c r="X195" s="12"/>
      <c r="Z195" s="13"/>
      <c r="AA195" s="1"/>
      <c r="AB195" s="1"/>
      <c r="AC195" s="1"/>
      <c r="AD195" s="1"/>
      <c r="AE195" s="1"/>
      <c r="AF195" s="1"/>
      <c r="AG195" s="1"/>
      <c r="AH195" s="1"/>
      <c r="AI195" s="1"/>
    </row>
    <row r="196" spans="16:35" ht="12.75" customHeight="1" x14ac:dyDescent="0.2">
      <c r="P196" s="1"/>
      <c r="Q196" s="1"/>
      <c r="R196" s="1"/>
      <c r="S196" s="1"/>
      <c r="T196" s="1"/>
      <c r="U196" s="11"/>
      <c r="X196" s="12"/>
      <c r="Z196" s="13"/>
      <c r="AA196" s="1"/>
      <c r="AB196" s="1"/>
      <c r="AC196" s="1"/>
      <c r="AD196" s="1"/>
      <c r="AE196" s="1"/>
      <c r="AF196" s="1"/>
      <c r="AG196" s="1"/>
      <c r="AH196" s="1"/>
      <c r="AI196" s="1"/>
    </row>
    <row r="197" spans="16:35" ht="12.75" customHeight="1" x14ac:dyDescent="0.2">
      <c r="P197" s="1"/>
      <c r="Q197" s="1"/>
      <c r="R197" s="1"/>
      <c r="S197" s="1"/>
      <c r="T197" s="1"/>
      <c r="U197" s="11"/>
      <c r="X197" s="12"/>
      <c r="Z197" s="13"/>
      <c r="AA197" s="1"/>
      <c r="AB197" s="1"/>
      <c r="AC197" s="1"/>
      <c r="AD197" s="1"/>
      <c r="AE197" s="1"/>
      <c r="AF197" s="1"/>
      <c r="AG197" s="1"/>
      <c r="AH197" s="1"/>
      <c r="AI197" s="1"/>
    </row>
    <row r="198" spans="16:35" ht="12.75" customHeight="1" x14ac:dyDescent="0.2">
      <c r="P198" s="1"/>
      <c r="Q198" s="1"/>
      <c r="R198" s="1"/>
      <c r="S198" s="1"/>
      <c r="T198" s="1"/>
      <c r="U198" s="11"/>
      <c r="X198" s="12"/>
      <c r="Z198" s="13"/>
      <c r="AA198" s="1"/>
      <c r="AB198" s="1"/>
      <c r="AC198" s="1"/>
      <c r="AD198" s="1"/>
      <c r="AE198" s="1"/>
      <c r="AF198" s="1"/>
      <c r="AG198" s="1"/>
      <c r="AH198" s="1"/>
      <c r="AI198" s="1"/>
    </row>
    <row r="199" spans="16:35" ht="12.75" customHeight="1" x14ac:dyDescent="0.2">
      <c r="P199" s="1"/>
      <c r="Q199" s="1"/>
      <c r="R199" s="1"/>
      <c r="S199" s="1"/>
      <c r="T199" s="1"/>
      <c r="U199" s="11"/>
      <c r="X199" s="12"/>
      <c r="Z199" s="13"/>
      <c r="AA199" s="1"/>
      <c r="AB199" s="1"/>
      <c r="AC199" s="1"/>
      <c r="AD199" s="1"/>
      <c r="AE199" s="1"/>
      <c r="AF199" s="1"/>
      <c r="AG199" s="1"/>
      <c r="AH199" s="1"/>
      <c r="AI199" s="1"/>
    </row>
    <row r="200" spans="16:35" ht="12.75" customHeight="1" x14ac:dyDescent="0.2">
      <c r="P200" s="1"/>
      <c r="Q200" s="1"/>
      <c r="R200" s="1"/>
      <c r="S200" s="1"/>
      <c r="T200" s="1"/>
      <c r="U200" s="11"/>
      <c r="X200" s="12"/>
      <c r="Z200" s="13"/>
      <c r="AA200" s="1"/>
      <c r="AB200" s="1"/>
      <c r="AC200" s="1"/>
      <c r="AD200" s="1"/>
      <c r="AE200" s="1"/>
      <c r="AF200" s="1"/>
      <c r="AG200" s="1"/>
      <c r="AH200" s="1"/>
      <c r="AI200" s="1"/>
    </row>
    <row r="201" spans="16:35" ht="12.75" customHeight="1" x14ac:dyDescent="0.2">
      <c r="P201" s="1"/>
      <c r="Q201" s="1"/>
      <c r="R201" s="1"/>
      <c r="S201" s="1"/>
      <c r="T201" s="1"/>
      <c r="U201" s="11"/>
      <c r="X201" s="12"/>
      <c r="Z201" s="13"/>
      <c r="AA201" s="1"/>
      <c r="AB201" s="1"/>
      <c r="AC201" s="1"/>
      <c r="AD201" s="1"/>
      <c r="AE201" s="1"/>
      <c r="AF201" s="1"/>
      <c r="AG201" s="1"/>
      <c r="AH201" s="1"/>
      <c r="AI201" s="1"/>
    </row>
    <row r="202" spans="16:35" ht="12.75" customHeight="1" x14ac:dyDescent="0.2">
      <c r="P202" s="1"/>
      <c r="Q202" s="1"/>
      <c r="R202" s="1"/>
      <c r="S202" s="1"/>
      <c r="T202" s="1"/>
      <c r="U202" s="11"/>
      <c r="X202" s="12"/>
      <c r="Z202" s="13"/>
      <c r="AA202" s="1"/>
      <c r="AB202" s="1"/>
      <c r="AC202" s="1"/>
      <c r="AD202" s="1"/>
      <c r="AE202" s="1"/>
      <c r="AF202" s="1"/>
      <c r="AG202" s="1"/>
      <c r="AH202" s="1"/>
      <c r="AI202" s="1"/>
    </row>
    <row r="203" spans="16:35" ht="12.75" customHeight="1" x14ac:dyDescent="0.2">
      <c r="P203" s="1"/>
      <c r="Q203" s="1"/>
      <c r="R203" s="1"/>
      <c r="S203" s="1"/>
      <c r="T203" s="1"/>
      <c r="U203" s="11"/>
      <c r="X203" s="12"/>
      <c r="Z203" s="13"/>
      <c r="AA203" s="1"/>
      <c r="AB203" s="1"/>
      <c r="AC203" s="1"/>
      <c r="AD203" s="1"/>
      <c r="AE203" s="1"/>
      <c r="AF203" s="1"/>
      <c r="AG203" s="1"/>
      <c r="AH203" s="1"/>
      <c r="AI203" s="1"/>
    </row>
    <row r="204" spans="16:35" ht="12.75" customHeight="1" x14ac:dyDescent="0.2">
      <c r="P204" s="1"/>
      <c r="Q204" s="1"/>
      <c r="R204" s="1"/>
      <c r="S204" s="1"/>
      <c r="T204" s="1"/>
      <c r="U204" s="11"/>
      <c r="X204" s="12"/>
      <c r="Z204" s="13"/>
      <c r="AA204" s="1"/>
      <c r="AB204" s="1"/>
      <c r="AC204" s="1"/>
      <c r="AD204" s="1"/>
      <c r="AE204" s="1"/>
      <c r="AF204" s="1"/>
      <c r="AG204" s="1"/>
      <c r="AH204" s="1"/>
      <c r="AI204" s="1"/>
    </row>
    <row r="205" spans="16:35" ht="12.75" customHeight="1" x14ac:dyDescent="0.2">
      <c r="P205" s="1"/>
      <c r="Q205" s="1"/>
      <c r="R205" s="1"/>
      <c r="S205" s="1"/>
      <c r="T205" s="1"/>
      <c r="U205" s="11"/>
      <c r="X205" s="12"/>
      <c r="Z205" s="13"/>
      <c r="AA205" s="1"/>
      <c r="AB205" s="1"/>
      <c r="AC205" s="1"/>
      <c r="AD205" s="1"/>
      <c r="AE205" s="1"/>
      <c r="AF205" s="1"/>
      <c r="AG205" s="1"/>
      <c r="AH205" s="1"/>
      <c r="AI205" s="1"/>
    </row>
    <row r="206" spans="16:35" ht="12.75" customHeight="1" x14ac:dyDescent="0.2">
      <c r="P206" s="1"/>
      <c r="Q206" s="1"/>
      <c r="R206" s="1"/>
      <c r="S206" s="1"/>
      <c r="T206" s="1"/>
      <c r="U206" s="11"/>
      <c r="X206" s="12"/>
      <c r="Z206" s="13"/>
      <c r="AA206" s="1"/>
      <c r="AB206" s="1"/>
      <c r="AC206" s="1"/>
      <c r="AD206" s="1"/>
      <c r="AE206" s="1"/>
      <c r="AF206" s="1"/>
      <c r="AG206" s="1"/>
      <c r="AH206" s="1"/>
      <c r="AI206" s="1"/>
    </row>
    <row r="207" spans="16:35" ht="12.75" customHeight="1" x14ac:dyDescent="0.2">
      <c r="P207" s="1"/>
      <c r="Q207" s="1"/>
      <c r="R207" s="1"/>
      <c r="S207" s="1"/>
      <c r="T207" s="1"/>
      <c r="U207" s="11"/>
      <c r="X207" s="12"/>
      <c r="Z207" s="13"/>
      <c r="AA207" s="1"/>
      <c r="AB207" s="1"/>
      <c r="AC207" s="1"/>
      <c r="AD207" s="1"/>
      <c r="AE207" s="1"/>
      <c r="AF207" s="1"/>
      <c r="AG207" s="1"/>
      <c r="AH207" s="1"/>
      <c r="AI207" s="1"/>
    </row>
    <row r="208" spans="16:35" ht="12.75" customHeight="1" x14ac:dyDescent="0.2">
      <c r="P208" s="1"/>
      <c r="Q208" s="1"/>
      <c r="R208" s="1"/>
      <c r="S208" s="1"/>
      <c r="T208" s="1"/>
      <c r="U208" s="11"/>
      <c r="X208" s="12"/>
      <c r="Z208" s="13"/>
      <c r="AA208" s="1"/>
      <c r="AB208" s="1"/>
      <c r="AC208" s="1"/>
      <c r="AD208" s="1"/>
      <c r="AE208" s="1"/>
      <c r="AF208" s="1"/>
      <c r="AG208" s="1"/>
      <c r="AH208" s="1"/>
      <c r="AI208" s="1"/>
    </row>
    <row r="209" spans="16:35" ht="12.75" customHeight="1" x14ac:dyDescent="0.2">
      <c r="P209" s="1"/>
      <c r="Q209" s="1"/>
      <c r="R209" s="1"/>
      <c r="S209" s="1"/>
      <c r="T209" s="1"/>
      <c r="U209" s="11"/>
      <c r="X209" s="12"/>
      <c r="Z209" s="13"/>
      <c r="AA209" s="1"/>
      <c r="AB209" s="1"/>
      <c r="AC209" s="1"/>
      <c r="AD209" s="1"/>
      <c r="AE209" s="1"/>
      <c r="AF209" s="1"/>
      <c r="AG209" s="1"/>
      <c r="AH209" s="1"/>
      <c r="AI209" s="1"/>
    </row>
    <row r="210" spans="16:35" ht="12.75" customHeight="1" x14ac:dyDescent="0.2">
      <c r="P210" s="1"/>
      <c r="Q210" s="1"/>
      <c r="R210" s="1"/>
      <c r="S210" s="1"/>
      <c r="T210" s="1"/>
      <c r="U210" s="11"/>
      <c r="X210" s="12"/>
      <c r="Z210" s="13"/>
      <c r="AA210" s="1"/>
      <c r="AB210" s="1"/>
      <c r="AC210" s="1"/>
      <c r="AD210" s="1"/>
      <c r="AE210" s="1"/>
      <c r="AF210" s="1"/>
      <c r="AG210" s="1"/>
      <c r="AH210" s="1"/>
      <c r="AI210" s="1"/>
    </row>
    <row r="211" spans="16:35" ht="12.75" customHeight="1" x14ac:dyDescent="0.2">
      <c r="P211" s="1"/>
      <c r="Q211" s="1"/>
      <c r="R211" s="1"/>
      <c r="S211" s="1"/>
      <c r="T211" s="1"/>
      <c r="U211" s="11"/>
      <c r="X211" s="12"/>
      <c r="Z211" s="13"/>
      <c r="AA211" s="1"/>
      <c r="AB211" s="1"/>
      <c r="AC211" s="1"/>
      <c r="AD211" s="1"/>
      <c r="AE211" s="1"/>
      <c r="AF211" s="1"/>
      <c r="AG211" s="1"/>
      <c r="AH211" s="1"/>
      <c r="AI211" s="1"/>
    </row>
    <row r="212" spans="16:35" ht="12.75" customHeight="1" x14ac:dyDescent="0.2">
      <c r="P212" s="1"/>
      <c r="Q212" s="1"/>
      <c r="R212" s="1"/>
      <c r="S212" s="1"/>
      <c r="T212" s="1"/>
      <c r="U212" s="11"/>
      <c r="X212" s="12"/>
      <c r="Z212" s="13"/>
      <c r="AA212" s="1"/>
      <c r="AB212" s="1"/>
      <c r="AC212" s="1"/>
      <c r="AD212" s="1"/>
      <c r="AE212" s="1"/>
      <c r="AF212" s="1"/>
      <c r="AG212" s="1"/>
      <c r="AH212" s="1"/>
      <c r="AI212" s="1"/>
    </row>
    <row r="213" spans="16:35" ht="12.75" customHeight="1" x14ac:dyDescent="0.2">
      <c r="P213" s="1"/>
      <c r="Q213" s="1"/>
      <c r="R213" s="1"/>
      <c r="S213" s="1"/>
      <c r="T213" s="1"/>
      <c r="U213" s="11"/>
      <c r="X213" s="12"/>
      <c r="Z213" s="13"/>
      <c r="AA213" s="1"/>
      <c r="AB213" s="1"/>
      <c r="AC213" s="1"/>
      <c r="AD213" s="1"/>
      <c r="AE213" s="1"/>
      <c r="AF213" s="1"/>
      <c r="AG213" s="1"/>
      <c r="AH213" s="1"/>
      <c r="AI213" s="1"/>
    </row>
    <row r="214" spans="16:35" ht="12.75" customHeight="1" x14ac:dyDescent="0.2">
      <c r="P214" s="1"/>
      <c r="Q214" s="1"/>
      <c r="R214" s="1"/>
      <c r="S214" s="1"/>
      <c r="T214" s="1"/>
      <c r="U214" s="11"/>
      <c r="X214" s="12"/>
      <c r="Z214" s="13"/>
      <c r="AA214" s="1"/>
      <c r="AB214" s="1"/>
      <c r="AC214" s="1"/>
      <c r="AD214" s="1"/>
      <c r="AE214" s="1"/>
      <c r="AF214" s="1"/>
      <c r="AG214" s="1"/>
      <c r="AH214" s="1"/>
      <c r="AI214" s="1"/>
    </row>
    <row r="215" spans="16:35" ht="12.75" customHeight="1" x14ac:dyDescent="0.2">
      <c r="P215" s="1"/>
      <c r="Q215" s="1"/>
      <c r="R215" s="1"/>
      <c r="S215" s="1"/>
      <c r="T215" s="1"/>
      <c r="U215" s="11"/>
      <c r="X215" s="12"/>
      <c r="Z215" s="13"/>
      <c r="AA215" s="1"/>
      <c r="AB215" s="1"/>
      <c r="AC215" s="1"/>
      <c r="AD215" s="1"/>
      <c r="AE215" s="1"/>
      <c r="AF215" s="1"/>
      <c r="AG215" s="1"/>
      <c r="AH215" s="1"/>
      <c r="AI215" s="1"/>
    </row>
    <row r="216" spans="16:35" ht="12.75" customHeight="1" x14ac:dyDescent="0.2">
      <c r="P216" s="1"/>
      <c r="Q216" s="1"/>
      <c r="R216" s="1"/>
      <c r="S216" s="1"/>
      <c r="T216" s="1"/>
      <c r="U216" s="11"/>
      <c r="X216" s="12"/>
      <c r="Z216" s="13"/>
      <c r="AA216" s="1"/>
      <c r="AB216" s="1"/>
      <c r="AC216" s="1"/>
      <c r="AD216" s="1"/>
      <c r="AE216" s="1"/>
      <c r="AF216" s="1"/>
      <c r="AG216" s="1"/>
      <c r="AH216" s="1"/>
      <c r="AI216" s="1"/>
    </row>
    <row r="217" spans="16:35" ht="12.75" customHeight="1" x14ac:dyDescent="0.2">
      <c r="P217" s="1"/>
      <c r="Q217" s="1"/>
      <c r="R217" s="1"/>
      <c r="S217" s="1"/>
      <c r="T217" s="1"/>
      <c r="U217" s="11"/>
      <c r="X217" s="12"/>
      <c r="Z217" s="13"/>
      <c r="AA217" s="1"/>
      <c r="AB217" s="1"/>
      <c r="AC217" s="1"/>
      <c r="AD217" s="1"/>
      <c r="AE217" s="1"/>
      <c r="AF217" s="1"/>
      <c r="AG217" s="1"/>
      <c r="AH217" s="1"/>
      <c r="AI217" s="1"/>
    </row>
    <row r="218" spans="16:35" ht="12.75" customHeight="1" x14ac:dyDescent="0.2">
      <c r="P218" s="1"/>
      <c r="Q218" s="1"/>
      <c r="R218" s="1"/>
      <c r="S218" s="1"/>
      <c r="T218" s="1"/>
      <c r="U218" s="11"/>
      <c r="X218" s="12"/>
      <c r="Z218" s="13"/>
      <c r="AA218" s="1"/>
      <c r="AB218" s="1"/>
      <c r="AC218" s="1"/>
      <c r="AD218" s="1"/>
      <c r="AE218" s="1"/>
      <c r="AF218" s="1"/>
      <c r="AG218" s="1"/>
      <c r="AH218" s="1"/>
      <c r="AI218" s="1"/>
    </row>
    <row r="219" spans="16:35" ht="12.75" customHeight="1" x14ac:dyDescent="0.2">
      <c r="P219" s="1"/>
      <c r="Q219" s="1"/>
      <c r="R219" s="1"/>
      <c r="S219" s="1"/>
      <c r="T219" s="1"/>
      <c r="U219" s="11"/>
      <c r="X219" s="12"/>
      <c r="Z219" s="13"/>
      <c r="AA219" s="1"/>
      <c r="AB219" s="1"/>
      <c r="AC219" s="1"/>
      <c r="AD219" s="1"/>
      <c r="AE219" s="1"/>
      <c r="AF219" s="1"/>
      <c r="AG219" s="1"/>
      <c r="AH219" s="1"/>
      <c r="AI219" s="1"/>
    </row>
    <row r="220" spans="16:35" ht="12.75" customHeight="1" x14ac:dyDescent="0.2">
      <c r="P220" s="1"/>
      <c r="Q220" s="1"/>
      <c r="R220" s="1"/>
      <c r="S220" s="1"/>
      <c r="T220" s="1"/>
      <c r="U220" s="11"/>
      <c r="X220" s="12"/>
      <c r="Z220" s="13"/>
      <c r="AA220" s="1"/>
      <c r="AB220" s="1"/>
      <c r="AC220" s="1"/>
      <c r="AD220" s="1"/>
      <c r="AE220" s="1"/>
      <c r="AF220" s="1"/>
      <c r="AG220" s="1"/>
      <c r="AH220" s="1"/>
      <c r="AI220" s="1"/>
    </row>
    <row r="221" spans="16:35" ht="12.75" customHeight="1" x14ac:dyDescent="0.2">
      <c r="P221" s="1"/>
      <c r="Q221" s="1"/>
      <c r="R221" s="1"/>
      <c r="S221" s="1"/>
      <c r="T221" s="1"/>
      <c r="U221" s="11"/>
      <c r="X221" s="12"/>
      <c r="Z221" s="13"/>
      <c r="AA221" s="1"/>
      <c r="AB221" s="1"/>
      <c r="AC221" s="1"/>
      <c r="AD221" s="1"/>
      <c r="AE221" s="1"/>
      <c r="AF221" s="1"/>
      <c r="AG221" s="1"/>
      <c r="AH221" s="1"/>
      <c r="AI221" s="1"/>
    </row>
    <row r="222" spans="16:35" ht="12.75" customHeight="1" x14ac:dyDescent="0.2">
      <c r="P222" s="1"/>
      <c r="Q222" s="1"/>
      <c r="R222" s="1"/>
      <c r="S222" s="1"/>
      <c r="T222" s="1"/>
      <c r="U222" s="11"/>
      <c r="X222" s="12"/>
      <c r="Z222" s="13"/>
      <c r="AA222" s="1"/>
      <c r="AB222" s="1"/>
      <c r="AC222" s="1"/>
      <c r="AD222" s="1"/>
      <c r="AE222" s="1"/>
      <c r="AF222" s="1"/>
      <c r="AG222" s="1"/>
      <c r="AH222" s="1"/>
      <c r="AI222" s="1"/>
    </row>
    <row r="223" spans="16:35" ht="12.75" customHeight="1" x14ac:dyDescent="0.2">
      <c r="P223" s="1"/>
      <c r="Q223" s="1"/>
      <c r="R223" s="1"/>
      <c r="S223" s="1"/>
      <c r="T223" s="1"/>
      <c r="U223" s="11"/>
      <c r="X223" s="12"/>
      <c r="Z223" s="13"/>
      <c r="AA223" s="1"/>
      <c r="AB223" s="1"/>
      <c r="AC223" s="1"/>
      <c r="AD223" s="1"/>
      <c r="AE223" s="1"/>
      <c r="AF223" s="1"/>
      <c r="AG223" s="1"/>
      <c r="AH223" s="1"/>
      <c r="AI223" s="1"/>
    </row>
    <row r="224" spans="16:35" ht="12.75" customHeight="1" x14ac:dyDescent="0.2">
      <c r="P224" s="1"/>
      <c r="Q224" s="1"/>
      <c r="R224" s="1"/>
      <c r="S224" s="1"/>
      <c r="T224" s="1"/>
      <c r="U224" s="11"/>
      <c r="X224" s="12"/>
      <c r="Z224" s="13"/>
      <c r="AA224" s="1"/>
      <c r="AB224" s="1"/>
      <c r="AC224" s="1"/>
      <c r="AD224" s="1"/>
      <c r="AE224" s="1"/>
      <c r="AF224" s="1"/>
      <c r="AG224" s="1"/>
      <c r="AH224" s="1"/>
      <c r="AI224" s="1"/>
    </row>
    <row r="225" spans="16:35" ht="12.75" customHeight="1" x14ac:dyDescent="0.2">
      <c r="P225" s="1"/>
      <c r="Q225" s="1"/>
      <c r="R225" s="1"/>
      <c r="S225" s="1"/>
      <c r="T225" s="1"/>
      <c r="U225" s="11"/>
      <c r="X225" s="12"/>
      <c r="Z225" s="13"/>
      <c r="AA225" s="1"/>
      <c r="AB225" s="1"/>
      <c r="AC225" s="1"/>
      <c r="AD225" s="1"/>
      <c r="AE225" s="1"/>
      <c r="AF225" s="1"/>
      <c r="AG225" s="1"/>
      <c r="AH225" s="1"/>
      <c r="AI225" s="1"/>
    </row>
    <row r="226" spans="16:35" ht="12.75" customHeight="1" x14ac:dyDescent="0.2">
      <c r="P226" s="1"/>
      <c r="Q226" s="1"/>
      <c r="R226" s="1"/>
      <c r="S226" s="1"/>
      <c r="T226" s="1"/>
      <c r="U226" s="11"/>
      <c r="X226" s="12"/>
      <c r="Z226" s="13"/>
      <c r="AA226" s="1"/>
      <c r="AB226" s="1"/>
      <c r="AC226" s="1"/>
      <c r="AD226" s="1"/>
      <c r="AE226" s="1"/>
      <c r="AF226" s="1"/>
      <c r="AG226" s="1"/>
      <c r="AH226" s="1"/>
      <c r="AI226" s="1"/>
    </row>
    <row r="227" spans="16:35" ht="12.75" customHeight="1" x14ac:dyDescent="0.2">
      <c r="P227" s="1"/>
      <c r="Q227" s="1"/>
      <c r="R227" s="1"/>
      <c r="S227" s="1"/>
      <c r="T227" s="1"/>
      <c r="U227" s="11"/>
      <c r="X227" s="12"/>
      <c r="Z227" s="13"/>
      <c r="AA227" s="1"/>
      <c r="AB227" s="1"/>
      <c r="AC227" s="1"/>
      <c r="AD227" s="1"/>
      <c r="AE227" s="1"/>
      <c r="AF227" s="1"/>
      <c r="AG227" s="1"/>
      <c r="AH227" s="1"/>
      <c r="AI227" s="1"/>
    </row>
    <row r="228" spans="16:35" ht="12.75" customHeight="1" x14ac:dyDescent="0.2">
      <c r="P228" s="1"/>
      <c r="Q228" s="1"/>
      <c r="R228" s="1"/>
      <c r="S228" s="1"/>
      <c r="T228" s="1"/>
      <c r="U228" s="11"/>
      <c r="X228" s="12"/>
      <c r="Z228" s="13"/>
      <c r="AA228" s="1"/>
      <c r="AB228" s="1"/>
      <c r="AC228" s="1"/>
      <c r="AD228" s="1"/>
      <c r="AE228" s="1"/>
      <c r="AF228" s="1"/>
      <c r="AG228" s="1"/>
      <c r="AH228" s="1"/>
      <c r="AI228" s="1"/>
    </row>
    <row r="229" spans="16:35" ht="12.75" customHeight="1" x14ac:dyDescent="0.2">
      <c r="P229" s="1"/>
      <c r="Q229" s="1"/>
      <c r="R229" s="1"/>
      <c r="S229" s="1"/>
      <c r="T229" s="1"/>
      <c r="U229" s="11"/>
      <c r="X229" s="12"/>
      <c r="Z229" s="13"/>
      <c r="AA229" s="1"/>
      <c r="AB229" s="1"/>
      <c r="AC229" s="1"/>
      <c r="AD229" s="1"/>
      <c r="AE229" s="1"/>
      <c r="AF229" s="1"/>
      <c r="AG229" s="1"/>
      <c r="AH229" s="1"/>
      <c r="AI229" s="1"/>
    </row>
    <row r="230" spans="16:35" ht="12.75" customHeight="1" x14ac:dyDescent="0.2">
      <c r="P230" s="1"/>
      <c r="Q230" s="1"/>
      <c r="R230" s="1"/>
      <c r="S230" s="1"/>
      <c r="T230" s="1"/>
      <c r="U230" s="11"/>
      <c r="X230" s="12"/>
      <c r="Z230" s="13"/>
      <c r="AA230" s="1"/>
      <c r="AB230" s="1"/>
      <c r="AC230" s="1"/>
      <c r="AD230" s="1"/>
      <c r="AE230" s="1"/>
      <c r="AF230" s="1"/>
      <c r="AG230" s="1"/>
      <c r="AH230" s="1"/>
      <c r="AI230" s="1"/>
    </row>
    <row r="231" spans="16:35" ht="12.75" customHeight="1" x14ac:dyDescent="0.2">
      <c r="P231" s="1"/>
      <c r="Q231" s="1"/>
      <c r="R231" s="1"/>
      <c r="S231" s="1"/>
      <c r="T231" s="1"/>
      <c r="U231" s="11"/>
      <c r="X231" s="12"/>
      <c r="Z231" s="13"/>
      <c r="AA231" s="1"/>
      <c r="AB231" s="1"/>
      <c r="AC231" s="1"/>
      <c r="AD231" s="1"/>
      <c r="AE231" s="1"/>
      <c r="AF231" s="1"/>
      <c r="AG231" s="1"/>
      <c r="AH231" s="1"/>
      <c r="AI231" s="1"/>
    </row>
    <row r="232" spans="16:35" ht="12.75" customHeight="1" x14ac:dyDescent="0.2">
      <c r="P232" s="1"/>
      <c r="Q232" s="1"/>
      <c r="R232" s="1"/>
      <c r="S232" s="1"/>
      <c r="T232" s="1"/>
      <c r="U232" s="11"/>
      <c r="X232" s="12"/>
      <c r="Z232" s="13"/>
      <c r="AA232" s="1"/>
      <c r="AB232" s="1"/>
      <c r="AC232" s="1"/>
      <c r="AD232" s="1"/>
      <c r="AE232" s="1"/>
      <c r="AF232" s="1"/>
      <c r="AG232" s="1"/>
      <c r="AH232" s="1"/>
      <c r="AI232" s="1"/>
    </row>
    <row r="233" spans="16:35" ht="12.75" customHeight="1" x14ac:dyDescent="0.2">
      <c r="P233" s="1"/>
      <c r="Q233" s="1"/>
      <c r="R233" s="1"/>
      <c r="S233" s="1"/>
      <c r="T233" s="1"/>
      <c r="U233" s="11"/>
      <c r="X233" s="12"/>
      <c r="Z233" s="13"/>
      <c r="AA233" s="1"/>
      <c r="AB233" s="1"/>
      <c r="AC233" s="1"/>
      <c r="AD233" s="1"/>
      <c r="AE233" s="1"/>
      <c r="AF233" s="1"/>
      <c r="AG233" s="1"/>
      <c r="AH233" s="1"/>
      <c r="AI233" s="1"/>
    </row>
    <row r="234" spans="16:35" ht="12.75" customHeight="1" x14ac:dyDescent="0.2">
      <c r="P234" s="1"/>
      <c r="Q234" s="1"/>
      <c r="R234" s="1"/>
      <c r="S234" s="1"/>
      <c r="T234" s="1"/>
      <c r="U234" s="11"/>
      <c r="X234" s="12"/>
      <c r="Z234" s="13"/>
      <c r="AA234" s="1"/>
      <c r="AB234" s="1"/>
      <c r="AC234" s="1"/>
      <c r="AD234" s="1"/>
      <c r="AE234" s="1"/>
      <c r="AF234" s="1"/>
      <c r="AG234" s="1"/>
      <c r="AH234" s="1"/>
      <c r="AI234" s="1"/>
    </row>
    <row r="235" spans="16:35" ht="12.75" customHeight="1" x14ac:dyDescent="0.2">
      <c r="P235" s="1"/>
      <c r="Q235" s="1"/>
      <c r="R235" s="1"/>
      <c r="S235" s="1"/>
      <c r="T235" s="1"/>
      <c r="U235" s="11"/>
      <c r="X235" s="12"/>
      <c r="Z235" s="13"/>
      <c r="AA235" s="1"/>
      <c r="AB235" s="1"/>
      <c r="AC235" s="1"/>
      <c r="AD235" s="1"/>
      <c r="AE235" s="1"/>
      <c r="AF235" s="1"/>
      <c r="AG235" s="1"/>
      <c r="AH235" s="1"/>
      <c r="AI235" s="1"/>
    </row>
    <row r="236" spans="16:35" ht="12.75" customHeight="1" x14ac:dyDescent="0.2">
      <c r="P236" s="1"/>
      <c r="Q236" s="1"/>
      <c r="R236" s="1"/>
      <c r="S236" s="1"/>
      <c r="T236" s="1"/>
      <c r="U236" s="11"/>
      <c r="X236" s="12"/>
      <c r="Z236" s="13"/>
      <c r="AA236" s="1"/>
      <c r="AB236" s="1"/>
      <c r="AC236" s="1"/>
      <c r="AD236" s="1"/>
      <c r="AE236" s="1"/>
      <c r="AF236" s="1"/>
      <c r="AG236" s="1"/>
      <c r="AH236" s="1"/>
      <c r="AI236" s="1"/>
    </row>
    <row r="237" spans="16:35" ht="12.75" customHeight="1" x14ac:dyDescent="0.2">
      <c r="P237" s="1"/>
      <c r="Q237" s="1"/>
      <c r="R237" s="1"/>
      <c r="S237" s="1"/>
      <c r="T237" s="1"/>
      <c r="U237" s="11"/>
      <c r="X237" s="12"/>
      <c r="Z237" s="13"/>
      <c r="AA237" s="1"/>
      <c r="AB237" s="1"/>
      <c r="AC237" s="1"/>
      <c r="AD237" s="1"/>
      <c r="AE237" s="1"/>
      <c r="AF237" s="1"/>
      <c r="AG237" s="1"/>
      <c r="AH237" s="1"/>
      <c r="AI237" s="1"/>
    </row>
    <row r="238" spans="16:35" ht="12.75" customHeight="1" x14ac:dyDescent="0.2">
      <c r="P238" s="1"/>
      <c r="Q238" s="1"/>
      <c r="R238" s="1"/>
      <c r="S238" s="1"/>
      <c r="T238" s="1"/>
      <c r="U238" s="11"/>
      <c r="X238" s="12"/>
      <c r="Z238" s="13"/>
      <c r="AA238" s="1"/>
      <c r="AB238" s="1"/>
      <c r="AC238" s="1"/>
      <c r="AD238" s="1"/>
      <c r="AE238" s="1"/>
      <c r="AF238" s="1"/>
      <c r="AG238" s="1"/>
      <c r="AH238" s="1"/>
      <c r="AI238" s="1"/>
    </row>
    <row r="239" spans="16:35" ht="12.75" customHeight="1" x14ac:dyDescent="0.2">
      <c r="P239" s="1"/>
      <c r="Q239" s="1"/>
      <c r="R239" s="1"/>
      <c r="S239" s="1"/>
      <c r="T239" s="1"/>
      <c r="U239" s="11"/>
      <c r="X239" s="12"/>
      <c r="Z239" s="13"/>
      <c r="AA239" s="1"/>
      <c r="AB239" s="1"/>
      <c r="AC239" s="1"/>
      <c r="AD239" s="1"/>
      <c r="AE239" s="1"/>
      <c r="AF239" s="1"/>
      <c r="AG239" s="1"/>
      <c r="AH239" s="1"/>
      <c r="AI239" s="1"/>
    </row>
    <row r="240" spans="16:35" ht="12.75" customHeight="1" x14ac:dyDescent="0.2">
      <c r="P240" s="1"/>
      <c r="Q240" s="1"/>
      <c r="R240" s="1"/>
      <c r="S240" s="1"/>
      <c r="T240" s="1"/>
      <c r="U240" s="11"/>
      <c r="X240" s="12"/>
      <c r="Z240" s="13"/>
      <c r="AA240" s="1"/>
      <c r="AB240" s="1"/>
      <c r="AC240" s="1"/>
      <c r="AD240" s="1"/>
      <c r="AE240" s="1"/>
      <c r="AF240" s="1"/>
      <c r="AG240" s="1"/>
      <c r="AH240" s="1"/>
      <c r="AI240" s="1"/>
    </row>
    <row r="241" spans="16:35" ht="12.75" customHeight="1" x14ac:dyDescent="0.2">
      <c r="P241" s="1"/>
      <c r="Q241" s="1"/>
      <c r="R241" s="1"/>
      <c r="S241" s="1"/>
      <c r="T241" s="1"/>
      <c r="U241" s="11"/>
      <c r="X241" s="12"/>
      <c r="Z241" s="13"/>
      <c r="AA241" s="1"/>
      <c r="AB241" s="1"/>
      <c r="AC241" s="1"/>
      <c r="AD241" s="1"/>
      <c r="AE241" s="1"/>
      <c r="AF241" s="1"/>
      <c r="AG241" s="1"/>
      <c r="AH241" s="1"/>
      <c r="AI241" s="1"/>
    </row>
    <row r="242" spans="16:35" ht="12.75" customHeight="1" x14ac:dyDescent="0.2">
      <c r="P242" s="1"/>
      <c r="Q242" s="1"/>
      <c r="R242" s="1"/>
      <c r="S242" s="1"/>
      <c r="T242" s="1"/>
      <c r="U242" s="11"/>
      <c r="X242" s="12"/>
      <c r="Z242" s="13"/>
      <c r="AA242" s="1"/>
      <c r="AB242" s="1"/>
      <c r="AC242" s="1"/>
      <c r="AD242" s="1"/>
      <c r="AE242" s="1"/>
      <c r="AF242" s="1"/>
      <c r="AG242" s="1"/>
      <c r="AH242" s="1"/>
      <c r="AI242" s="1"/>
    </row>
    <row r="243" spans="16:35" ht="12.75" customHeight="1" x14ac:dyDescent="0.2">
      <c r="P243" s="1"/>
      <c r="Q243" s="1"/>
      <c r="R243" s="1"/>
      <c r="S243" s="1"/>
      <c r="T243" s="1"/>
      <c r="U243" s="11"/>
      <c r="X243" s="12"/>
      <c r="Z243" s="13"/>
      <c r="AA243" s="1"/>
      <c r="AB243" s="1"/>
      <c r="AC243" s="1"/>
      <c r="AD243" s="1"/>
      <c r="AE243" s="1"/>
      <c r="AF243" s="1"/>
      <c r="AG243" s="1"/>
      <c r="AH243" s="1"/>
      <c r="AI243" s="1"/>
    </row>
    <row r="244" spans="16:35" ht="12.75" customHeight="1" x14ac:dyDescent="0.2">
      <c r="P244" s="1"/>
      <c r="Q244" s="1"/>
      <c r="R244" s="1"/>
      <c r="S244" s="1"/>
      <c r="T244" s="1"/>
      <c r="U244" s="11"/>
      <c r="X244" s="12"/>
      <c r="Z244" s="13"/>
      <c r="AA244" s="1"/>
      <c r="AB244" s="1"/>
      <c r="AC244" s="1"/>
      <c r="AD244" s="1"/>
      <c r="AE244" s="1"/>
      <c r="AF244" s="1"/>
      <c r="AG244" s="1"/>
      <c r="AH244" s="1"/>
      <c r="AI244" s="1"/>
    </row>
    <row r="245" spans="16:35" ht="12.75" customHeight="1" x14ac:dyDescent="0.2">
      <c r="P245" s="1"/>
      <c r="Q245" s="1"/>
      <c r="R245" s="1"/>
      <c r="S245" s="1"/>
      <c r="T245" s="1"/>
      <c r="U245" s="11"/>
      <c r="X245" s="12"/>
      <c r="Z245" s="13"/>
      <c r="AA245" s="1"/>
      <c r="AB245" s="1"/>
      <c r="AC245" s="1"/>
      <c r="AD245" s="1"/>
      <c r="AE245" s="1"/>
      <c r="AF245" s="1"/>
      <c r="AG245" s="1"/>
      <c r="AH245" s="1"/>
      <c r="AI245" s="1"/>
    </row>
    <row r="246" spans="16:35" ht="12.75" customHeight="1" x14ac:dyDescent="0.2">
      <c r="P246" s="1"/>
      <c r="Q246" s="1"/>
      <c r="R246" s="1"/>
      <c r="S246" s="1"/>
      <c r="T246" s="1"/>
      <c r="U246" s="11"/>
      <c r="X246" s="12"/>
      <c r="Z246" s="13"/>
      <c r="AA246" s="1"/>
      <c r="AB246" s="1"/>
      <c r="AC246" s="1"/>
      <c r="AD246" s="1"/>
      <c r="AE246" s="1"/>
      <c r="AF246" s="1"/>
      <c r="AG246" s="1"/>
      <c r="AH246" s="1"/>
      <c r="AI246" s="1"/>
    </row>
    <row r="247" spans="16:35" ht="12.75" customHeight="1" x14ac:dyDescent="0.2">
      <c r="P247" s="1"/>
      <c r="Q247" s="1"/>
      <c r="R247" s="1"/>
      <c r="S247" s="1"/>
      <c r="T247" s="1"/>
      <c r="U247" s="11"/>
      <c r="X247" s="12"/>
      <c r="Z247" s="13"/>
      <c r="AA247" s="1"/>
      <c r="AB247" s="1"/>
      <c r="AC247" s="1"/>
      <c r="AD247" s="1"/>
      <c r="AE247" s="1"/>
      <c r="AF247" s="1"/>
      <c r="AG247" s="1"/>
      <c r="AH247" s="1"/>
      <c r="AI247" s="1"/>
    </row>
    <row r="248" spans="16:35" ht="12.75" customHeight="1" x14ac:dyDescent="0.2">
      <c r="P248" s="1"/>
      <c r="Q248" s="1"/>
      <c r="R248" s="1"/>
      <c r="S248" s="1"/>
      <c r="T248" s="1"/>
      <c r="U248" s="11"/>
      <c r="X248" s="12"/>
      <c r="Z248" s="13"/>
      <c r="AA248" s="1"/>
      <c r="AB248" s="1"/>
      <c r="AC248" s="1"/>
      <c r="AD248" s="1"/>
      <c r="AE248" s="1"/>
      <c r="AF248" s="1"/>
      <c r="AG248" s="1"/>
      <c r="AH248" s="1"/>
      <c r="AI248" s="1"/>
    </row>
    <row r="249" spans="16:35" ht="12.75" customHeight="1" x14ac:dyDescent="0.2">
      <c r="P249" s="1"/>
      <c r="Q249" s="1"/>
      <c r="R249" s="1"/>
      <c r="S249" s="1"/>
      <c r="T249" s="1"/>
      <c r="U249" s="11"/>
      <c r="X249" s="12"/>
      <c r="Z249" s="13"/>
      <c r="AA249" s="1"/>
      <c r="AB249" s="1"/>
      <c r="AC249" s="1"/>
      <c r="AD249" s="1"/>
      <c r="AE249" s="1"/>
      <c r="AF249" s="1"/>
      <c r="AG249" s="1"/>
      <c r="AH249" s="1"/>
      <c r="AI249" s="1"/>
    </row>
    <row r="250" spans="16:35" ht="12.75" customHeight="1" x14ac:dyDescent="0.2">
      <c r="P250" s="1"/>
      <c r="Q250" s="1"/>
      <c r="R250" s="1"/>
      <c r="S250" s="1"/>
      <c r="T250" s="1"/>
      <c r="U250" s="11"/>
      <c r="X250" s="12"/>
      <c r="Z250" s="13"/>
      <c r="AA250" s="1"/>
      <c r="AB250" s="1"/>
      <c r="AC250" s="1"/>
      <c r="AD250" s="1"/>
      <c r="AE250" s="1"/>
      <c r="AF250" s="1"/>
      <c r="AG250" s="1"/>
      <c r="AH250" s="1"/>
      <c r="AI250" s="1"/>
    </row>
    <row r="251" spans="16:35" ht="12.75" customHeight="1" x14ac:dyDescent="0.2">
      <c r="P251" s="1"/>
      <c r="Q251" s="1"/>
      <c r="R251" s="1"/>
      <c r="S251" s="1"/>
      <c r="T251" s="1"/>
      <c r="U251" s="11"/>
      <c r="X251" s="12"/>
      <c r="Z251" s="13"/>
      <c r="AA251" s="1"/>
      <c r="AB251" s="1"/>
      <c r="AC251" s="1"/>
      <c r="AD251" s="1"/>
      <c r="AE251" s="1"/>
      <c r="AF251" s="1"/>
      <c r="AG251" s="1"/>
      <c r="AH251" s="1"/>
      <c r="AI251" s="1"/>
    </row>
    <row r="252" spans="16:35" ht="12.75" customHeight="1" x14ac:dyDescent="0.2">
      <c r="P252" s="1"/>
      <c r="Q252" s="1"/>
      <c r="R252" s="1"/>
      <c r="S252" s="1"/>
      <c r="T252" s="1"/>
      <c r="U252" s="11"/>
      <c r="X252" s="12"/>
      <c r="Z252" s="13"/>
      <c r="AA252" s="1"/>
      <c r="AB252" s="1"/>
      <c r="AC252" s="1"/>
      <c r="AD252" s="1"/>
      <c r="AE252" s="1"/>
      <c r="AF252" s="1"/>
      <c r="AG252" s="1"/>
      <c r="AH252" s="1"/>
      <c r="AI252" s="1"/>
    </row>
    <row r="253" spans="16:35" ht="12.75" customHeight="1" x14ac:dyDescent="0.2">
      <c r="P253" s="1"/>
      <c r="Q253" s="1"/>
      <c r="R253" s="1"/>
      <c r="S253" s="1"/>
      <c r="T253" s="1"/>
      <c r="U253" s="11"/>
      <c r="X253" s="12"/>
      <c r="Z253" s="13"/>
      <c r="AA253" s="1"/>
      <c r="AB253" s="1"/>
      <c r="AC253" s="1"/>
      <c r="AD253" s="1"/>
      <c r="AE253" s="1"/>
      <c r="AF253" s="1"/>
      <c r="AG253" s="1"/>
      <c r="AH253" s="1"/>
      <c r="AI253" s="1"/>
    </row>
    <row r="254" spans="16:35" ht="12.75" customHeight="1" x14ac:dyDescent="0.2">
      <c r="P254" s="1"/>
      <c r="Q254" s="1"/>
      <c r="R254" s="1"/>
      <c r="S254" s="1"/>
      <c r="T254" s="1"/>
      <c r="U254" s="11"/>
      <c r="X254" s="12"/>
      <c r="Z254" s="13"/>
      <c r="AA254" s="1"/>
      <c r="AB254" s="1"/>
      <c r="AC254" s="1"/>
      <c r="AD254" s="1"/>
      <c r="AE254" s="1"/>
      <c r="AF254" s="1"/>
      <c r="AG254" s="1"/>
      <c r="AH254" s="1"/>
      <c r="AI254" s="1"/>
    </row>
    <row r="255" spans="16:35" ht="12.75" customHeight="1" x14ac:dyDescent="0.2">
      <c r="P255" s="1"/>
      <c r="Q255" s="1"/>
      <c r="R255" s="1"/>
      <c r="S255" s="1"/>
      <c r="T255" s="1"/>
      <c r="U255" s="11"/>
      <c r="X255" s="12"/>
      <c r="Z255" s="13"/>
      <c r="AA255" s="1"/>
      <c r="AB255" s="1"/>
      <c r="AC255" s="1"/>
      <c r="AD255" s="1"/>
      <c r="AE255" s="1"/>
      <c r="AF255" s="1"/>
      <c r="AG255" s="1"/>
      <c r="AH255" s="1"/>
      <c r="AI255" s="1"/>
    </row>
    <row r="256" spans="16:35" ht="12.75" customHeight="1" x14ac:dyDescent="0.2">
      <c r="P256" s="1"/>
      <c r="Q256" s="1"/>
      <c r="R256" s="1"/>
      <c r="S256" s="1"/>
      <c r="T256" s="1"/>
      <c r="U256" s="11"/>
      <c r="X256" s="12"/>
      <c r="Z256" s="13"/>
      <c r="AA256" s="1"/>
      <c r="AB256" s="1"/>
      <c r="AC256" s="1"/>
      <c r="AD256" s="1"/>
      <c r="AE256" s="1"/>
      <c r="AF256" s="1"/>
      <c r="AG256" s="1"/>
      <c r="AH256" s="1"/>
      <c r="AI256" s="1"/>
    </row>
    <row r="257" spans="16:35" ht="12.75" customHeight="1" x14ac:dyDescent="0.2">
      <c r="P257" s="1"/>
      <c r="Q257" s="1"/>
      <c r="R257" s="1"/>
      <c r="S257" s="1"/>
      <c r="T257" s="1"/>
      <c r="U257" s="11"/>
      <c r="X257" s="12"/>
      <c r="Z257" s="13"/>
      <c r="AA257" s="1"/>
      <c r="AB257" s="1"/>
      <c r="AC257" s="1"/>
      <c r="AD257" s="1"/>
      <c r="AE257" s="1"/>
      <c r="AF257" s="1"/>
      <c r="AG257" s="1"/>
      <c r="AH257" s="1"/>
      <c r="AI257" s="1"/>
    </row>
    <row r="258" spans="16:35" ht="12.75" customHeight="1" x14ac:dyDescent="0.2">
      <c r="P258" s="1"/>
      <c r="Q258" s="1"/>
      <c r="R258" s="1"/>
      <c r="S258" s="1"/>
      <c r="T258" s="1"/>
      <c r="U258" s="11"/>
      <c r="X258" s="12"/>
      <c r="Z258" s="13"/>
      <c r="AA258" s="1"/>
      <c r="AB258" s="1"/>
      <c r="AC258" s="1"/>
      <c r="AD258" s="1"/>
      <c r="AE258" s="1"/>
      <c r="AF258" s="1"/>
      <c r="AG258" s="1"/>
      <c r="AH258" s="1"/>
      <c r="AI258" s="1"/>
    </row>
    <row r="259" spans="16:35" ht="12.75" customHeight="1" x14ac:dyDescent="0.2">
      <c r="P259" s="1"/>
      <c r="Q259" s="1"/>
      <c r="R259" s="1"/>
      <c r="S259" s="1"/>
      <c r="T259" s="1"/>
      <c r="U259" s="11"/>
      <c r="X259" s="12"/>
      <c r="Z259" s="13"/>
      <c r="AA259" s="1"/>
      <c r="AB259" s="1"/>
      <c r="AC259" s="1"/>
      <c r="AD259" s="1"/>
      <c r="AE259" s="1"/>
      <c r="AF259" s="1"/>
      <c r="AG259" s="1"/>
      <c r="AH259" s="1"/>
      <c r="AI259" s="1"/>
    </row>
    <row r="260" spans="16:35" ht="12.75" customHeight="1" x14ac:dyDescent="0.2">
      <c r="P260" s="1"/>
      <c r="Q260" s="1"/>
      <c r="R260" s="1"/>
      <c r="S260" s="1"/>
      <c r="T260" s="1"/>
      <c r="U260" s="11"/>
      <c r="X260" s="12"/>
      <c r="Z260" s="13"/>
      <c r="AA260" s="1"/>
      <c r="AB260" s="1"/>
      <c r="AC260" s="1"/>
      <c r="AD260" s="1"/>
      <c r="AE260" s="1"/>
      <c r="AF260" s="1"/>
      <c r="AG260" s="1"/>
      <c r="AH260" s="1"/>
      <c r="AI260" s="1"/>
    </row>
    <row r="261" spans="16:35" ht="12.75" customHeight="1" x14ac:dyDescent="0.2">
      <c r="P261" s="1"/>
      <c r="Q261" s="1"/>
      <c r="R261" s="1"/>
      <c r="S261" s="1"/>
      <c r="T261" s="1"/>
      <c r="U261" s="11"/>
      <c r="X261" s="12"/>
      <c r="Z261" s="13"/>
      <c r="AA261" s="1"/>
      <c r="AB261" s="1"/>
      <c r="AC261" s="1"/>
      <c r="AD261" s="1"/>
      <c r="AE261" s="1"/>
      <c r="AF261" s="1"/>
      <c r="AG261" s="1"/>
      <c r="AH261" s="1"/>
      <c r="AI261" s="1"/>
    </row>
    <row r="262" spans="16:35" ht="12.75" customHeight="1" x14ac:dyDescent="0.2">
      <c r="P262" s="1"/>
      <c r="Q262" s="1"/>
      <c r="R262" s="1"/>
      <c r="S262" s="1"/>
      <c r="T262" s="1"/>
      <c r="U262" s="11"/>
      <c r="X262" s="12"/>
      <c r="Z262" s="13"/>
      <c r="AA262" s="1"/>
      <c r="AB262" s="1"/>
      <c r="AC262" s="1"/>
      <c r="AD262" s="1"/>
      <c r="AE262" s="1"/>
      <c r="AF262" s="1"/>
      <c r="AG262" s="1"/>
      <c r="AH262" s="1"/>
      <c r="AI262" s="1"/>
    </row>
    <row r="263" spans="16:35" ht="12.75" customHeight="1" x14ac:dyDescent="0.2">
      <c r="P263" s="1"/>
      <c r="Q263" s="1"/>
      <c r="R263" s="1"/>
      <c r="S263" s="1"/>
      <c r="T263" s="1"/>
      <c r="U263" s="11"/>
      <c r="X263" s="12"/>
      <c r="Z263" s="13"/>
      <c r="AA263" s="1"/>
      <c r="AB263" s="1"/>
      <c r="AC263" s="1"/>
      <c r="AD263" s="1"/>
      <c r="AE263" s="1"/>
      <c r="AF263" s="1"/>
      <c r="AG263" s="1"/>
      <c r="AH263" s="1"/>
      <c r="AI263" s="1"/>
    </row>
    <row r="264" spans="16:35" ht="12.75" customHeight="1" x14ac:dyDescent="0.2">
      <c r="P264" s="1"/>
      <c r="Q264" s="1"/>
      <c r="R264" s="1"/>
      <c r="S264" s="1"/>
      <c r="T264" s="1"/>
      <c r="U264" s="11"/>
      <c r="X264" s="12"/>
      <c r="Z264" s="13"/>
      <c r="AA264" s="1"/>
      <c r="AB264" s="1"/>
      <c r="AC264" s="1"/>
      <c r="AD264" s="1"/>
      <c r="AE264" s="1"/>
      <c r="AF264" s="1"/>
      <c r="AG264" s="1"/>
      <c r="AH264" s="1"/>
      <c r="AI264" s="1"/>
    </row>
    <row r="265" spans="16:35" ht="12.75" customHeight="1" x14ac:dyDescent="0.2">
      <c r="P265" s="1"/>
      <c r="Q265" s="1"/>
      <c r="R265" s="1"/>
      <c r="S265" s="1"/>
      <c r="T265" s="1"/>
      <c r="U265" s="11"/>
      <c r="X265" s="12"/>
      <c r="Z265" s="13"/>
      <c r="AA265" s="1"/>
      <c r="AB265" s="1"/>
      <c r="AC265" s="1"/>
      <c r="AD265" s="1"/>
      <c r="AE265" s="1"/>
      <c r="AF265" s="1"/>
      <c r="AG265" s="1"/>
      <c r="AH265" s="1"/>
      <c r="AI265" s="1"/>
    </row>
    <row r="266" spans="16:35" ht="12.75" customHeight="1" x14ac:dyDescent="0.2">
      <c r="P266" s="1"/>
      <c r="Q266" s="1"/>
      <c r="R266" s="1"/>
      <c r="S266" s="1"/>
      <c r="T266" s="1"/>
      <c r="U266" s="11"/>
      <c r="X266" s="12"/>
      <c r="Z266" s="13"/>
      <c r="AA266" s="1"/>
      <c r="AB266" s="1"/>
      <c r="AC266" s="1"/>
      <c r="AD266" s="1"/>
      <c r="AE266" s="1"/>
      <c r="AF266" s="1"/>
      <c r="AG266" s="1"/>
      <c r="AH266" s="1"/>
      <c r="AI266" s="1"/>
    </row>
    <row r="267" spans="16:35" ht="12.75" customHeight="1" x14ac:dyDescent="0.2">
      <c r="P267" s="1"/>
      <c r="Q267" s="1"/>
      <c r="R267" s="1"/>
      <c r="S267" s="1"/>
      <c r="T267" s="1"/>
      <c r="U267" s="11"/>
      <c r="X267" s="12"/>
      <c r="Z267" s="13"/>
      <c r="AA267" s="1"/>
      <c r="AB267" s="1"/>
      <c r="AC267" s="1"/>
      <c r="AD267" s="1"/>
      <c r="AE267" s="1"/>
      <c r="AF267" s="1"/>
      <c r="AG267" s="1"/>
      <c r="AH267" s="1"/>
      <c r="AI267" s="1"/>
    </row>
    <row r="268" spans="16:35" ht="12.75" customHeight="1" x14ac:dyDescent="0.2">
      <c r="P268" s="1"/>
      <c r="Q268" s="1"/>
      <c r="R268" s="1"/>
      <c r="S268" s="1"/>
      <c r="T268" s="1"/>
      <c r="U268" s="11"/>
      <c r="X268" s="12"/>
      <c r="Z268" s="13"/>
      <c r="AA268" s="1"/>
      <c r="AB268" s="1"/>
      <c r="AC268" s="1"/>
      <c r="AD268" s="1"/>
      <c r="AE268" s="1"/>
      <c r="AF268" s="1"/>
      <c r="AG268" s="1"/>
      <c r="AH268" s="1"/>
      <c r="AI268" s="1"/>
    </row>
    <row r="269" spans="16:35" ht="12.75" customHeight="1" x14ac:dyDescent="0.2">
      <c r="P269" s="1"/>
      <c r="Q269" s="1"/>
      <c r="R269" s="1"/>
      <c r="S269" s="1"/>
      <c r="T269" s="1"/>
      <c r="U269" s="11"/>
      <c r="X269" s="12"/>
      <c r="Z269" s="13"/>
      <c r="AA269" s="1"/>
      <c r="AB269" s="1"/>
      <c r="AC269" s="1"/>
      <c r="AD269" s="1"/>
      <c r="AE269" s="1"/>
      <c r="AF269" s="1"/>
      <c r="AG269" s="1"/>
      <c r="AH269" s="1"/>
      <c r="AI269" s="1"/>
    </row>
    <row r="270" spans="16:35" ht="12.75" customHeight="1" x14ac:dyDescent="0.2">
      <c r="P270" s="1"/>
      <c r="Q270" s="1"/>
      <c r="R270" s="1"/>
      <c r="S270" s="1"/>
      <c r="T270" s="1"/>
      <c r="U270" s="11"/>
      <c r="X270" s="12"/>
      <c r="Z270" s="13"/>
      <c r="AA270" s="1"/>
      <c r="AB270" s="1"/>
      <c r="AC270" s="1"/>
      <c r="AD270" s="1"/>
      <c r="AE270" s="1"/>
      <c r="AF270" s="1"/>
      <c r="AG270" s="1"/>
      <c r="AH270" s="1"/>
      <c r="AI270" s="1"/>
    </row>
    <row r="271" spans="16:35" ht="12.75" customHeight="1" x14ac:dyDescent="0.2">
      <c r="P271" s="1"/>
      <c r="Q271" s="1"/>
      <c r="R271" s="1"/>
      <c r="S271" s="1"/>
      <c r="T271" s="1"/>
      <c r="U271" s="11"/>
      <c r="X271" s="12"/>
      <c r="Z271" s="13"/>
      <c r="AA271" s="1"/>
      <c r="AB271" s="1"/>
      <c r="AC271" s="1"/>
      <c r="AD271" s="1"/>
      <c r="AE271" s="1"/>
      <c r="AF271" s="1"/>
      <c r="AG271" s="1"/>
      <c r="AH271" s="1"/>
      <c r="AI271" s="1"/>
    </row>
    <row r="272" spans="16:35" ht="12.75" customHeight="1" x14ac:dyDescent="0.2">
      <c r="P272" s="1"/>
      <c r="Q272" s="1"/>
      <c r="R272" s="1"/>
      <c r="S272" s="1"/>
      <c r="T272" s="1"/>
      <c r="U272" s="11"/>
      <c r="X272" s="12"/>
      <c r="Z272" s="13"/>
      <c r="AA272" s="1"/>
      <c r="AB272" s="1"/>
      <c r="AC272" s="1"/>
      <c r="AD272" s="1"/>
      <c r="AE272" s="1"/>
      <c r="AF272" s="1"/>
      <c r="AG272" s="1"/>
      <c r="AH272" s="1"/>
      <c r="AI272" s="1"/>
    </row>
    <row r="273" spans="16:35" ht="12.75" customHeight="1" x14ac:dyDescent="0.2">
      <c r="P273" s="1"/>
      <c r="Q273" s="1"/>
      <c r="R273" s="1"/>
      <c r="S273" s="1"/>
      <c r="T273" s="1"/>
      <c r="U273" s="11"/>
      <c r="X273" s="12"/>
      <c r="Z273" s="13"/>
      <c r="AA273" s="1"/>
      <c r="AB273" s="1"/>
      <c r="AC273" s="1"/>
      <c r="AD273" s="1"/>
      <c r="AE273" s="1"/>
      <c r="AF273" s="1"/>
      <c r="AG273" s="1"/>
      <c r="AH273" s="1"/>
      <c r="AI273" s="1"/>
    </row>
    <row r="274" spans="16:35" ht="12.75" customHeight="1" x14ac:dyDescent="0.2">
      <c r="P274" s="1"/>
      <c r="Q274" s="1"/>
      <c r="R274" s="1"/>
      <c r="S274" s="1"/>
      <c r="T274" s="1"/>
      <c r="U274" s="11"/>
      <c r="X274" s="12"/>
      <c r="Z274" s="13"/>
      <c r="AA274" s="1"/>
      <c r="AB274" s="1"/>
      <c r="AC274" s="1"/>
      <c r="AD274" s="1"/>
      <c r="AE274" s="1"/>
      <c r="AF274" s="1"/>
      <c r="AG274" s="1"/>
      <c r="AH274" s="1"/>
      <c r="AI274" s="1"/>
    </row>
    <row r="275" spans="16:35" ht="12.75" customHeight="1" x14ac:dyDescent="0.2">
      <c r="P275" s="1"/>
      <c r="Q275" s="1"/>
      <c r="R275" s="1"/>
      <c r="S275" s="1"/>
      <c r="T275" s="1"/>
      <c r="U275" s="11"/>
      <c r="X275" s="12"/>
      <c r="Z275" s="13"/>
      <c r="AA275" s="1"/>
      <c r="AB275" s="1"/>
      <c r="AC275" s="1"/>
      <c r="AD275" s="1"/>
      <c r="AE275" s="1"/>
      <c r="AF275" s="1"/>
      <c r="AG275" s="1"/>
      <c r="AH275" s="1"/>
      <c r="AI275" s="1"/>
    </row>
    <row r="276" spans="16:35" ht="12.75" customHeight="1" x14ac:dyDescent="0.2">
      <c r="P276" s="1"/>
      <c r="Q276" s="1"/>
      <c r="R276" s="1"/>
      <c r="S276" s="1"/>
      <c r="T276" s="1"/>
      <c r="U276" s="11"/>
      <c r="X276" s="12"/>
      <c r="Z276" s="13"/>
      <c r="AA276" s="1"/>
      <c r="AB276" s="1"/>
      <c r="AC276" s="1"/>
      <c r="AD276" s="1"/>
      <c r="AE276" s="1"/>
      <c r="AF276" s="1"/>
      <c r="AG276" s="1"/>
      <c r="AH276" s="1"/>
      <c r="AI276" s="1"/>
    </row>
    <row r="277" spans="16:35" ht="12.75" customHeight="1" x14ac:dyDescent="0.2">
      <c r="P277" s="1"/>
      <c r="Q277" s="1"/>
      <c r="R277" s="1"/>
      <c r="S277" s="1"/>
      <c r="T277" s="1"/>
      <c r="U277" s="11"/>
      <c r="X277" s="12"/>
      <c r="Z277" s="13"/>
      <c r="AA277" s="1"/>
      <c r="AB277" s="1"/>
      <c r="AC277" s="1"/>
      <c r="AD277" s="1"/>
      <c r="AE277" s="1"/>
      <c r="AF277" s="1"/>
      <c r="AG277" s="1"/>
      <c r="AH277" s="1"/>
      <c r="AI277" s="1"/>
    </row>
    <row r="278" spans="16:35" ht="12.75" customHeight="1" x14ac:dyDescent="0.2">
      <c r="P278" s="1"/>
      <c r="Q278" s="1"/>
      <c r="R278" s="1"/>
      <c r="S278" s="1"/>
      <c r="T278" s="1"/>
      <c r="U278" s="11"/>
      <c r="X278" s="12"/>
      <c r="Z278" s="13"/>
      <c r="AA278" s="1"/>
      <c r="AB278" s="1"/>
      <c r="AC278" s="1"/>
      <c r="AD278" s="1"/>
      <c r="AE278" s="1"/>
      <c r="AF278" s="1"/>
      <c r="AG278" s="1"/>
      <c r="AH278" s="1"/>
      <c r="AI278" s="1"/>
    </row>
    <row r="279" spans="16:35" ht="12.75" customHeight="1" x14ac:dyDescent="0.2">
      <c r="P279" s="1"/>
      <c r="Q279" s="1"/>
      <c r="R279" s="1"/>
      <c r="S279" s="1"/>
      <c r="T279" s="1"/>
      <c r="U279" s="11"/>
      <c r="X279" s="12"/>
      <c r="Z279" s="13"/>
      <c r="AA279" s="1"/>
      <c r="AB279" s="1"/>
      <c r="AC279" s="1"/>
      <c r="AD279" s="1"/>
      <c r="AE279" s="1"/>
      <c r="AF279" s="1"/>
      <c r="AG279" s="1"/>
      <c r="AH279" s="1"/>
      <c r="AI279" s="1"/>
    </row>
    <row r="280" spans="16:35" ht="12.75" customHeight="1" x14ac:dyDescent="0.2">
      <c r="P280" s="1"/>
      <c r="Q280" s="1"/>
      <c r="R280" s="1"/>
      <c r="S280" s="1"/>
      <c r="T280" s="1"/>
      <c r="U280" s="11"/>
      <c r="X280" s="12"/>
      <c r="Z280" s="13"/>
      <c r="AA280" s="1"/>
      <c r="AB280" s="1"/>
      <c r="AC280" s="1"/>
      <c r="AD280" s="1"/>
      <c r="AE280" s="1"/>
      <c r="AF280" s="1"/>
      <c r="AG280" s="1"/>
      <c r="AH280" s="1"/>
      <c r="AI280" s="1"/>
    </row>
    <row r="281" spans="16:35" ht="12.75" customHeight="1" x14ac:dyDescent="0.2">
      <c r="P281" s="1"/>
      <c r="Q281" s="1"/>
      <c r="R281" s="1"/>
      <c r="S281" s="1"/>
      <c r="T281" s="1"/>
      <c r="U281" s="11"/>
      <c r="X281" s="12"/>
      <c r="Z281" s="13"/>
      <c r="AA281" s="1"/>
      <c r="AB281" s="1"/>
      <c r="AC281" s="1"/>
      <c r="AD281" s="1"/>
      <c r="AE281" s="1"/>
      <c r="AF281" s="1"/>
      <c r="AG281" s="1"/>
      <c r="AH281" s="1"/>
      <c r="AI281" s="1"/>
    </row>
    <row r="282" spans="16:35" ht="12.75" customHeight="1" x14ac:dyDescent="0.2">
      <c r="P282" s="1"/>
      <c r="Q282" s="1"/>
      <c r="R282" s="1"/>
      <c r="S282" s="1"/>
      <c r="T282" s="1"/>
      <c r="U282" s="11"/>
      <c r="X282" s="12"/>
      <c r="Z282" s="13"/>
      <c r="AA282" s="1"/>
      <c r="AB282" s="1"/>
      <c r="AC282" s="1"/>
      <c r="AD282" s="1"/>
      <c r="AE282" s="1"/>
      <c r="AF282" s="1"/>
      <c r="AG282" s="1"/>
      <c r="AH282" s="1"/>
      <c r="AI282" s="1"/>
    </row>
    <row r="283" spans="16:35" ht="12.75" customHeight="1" x14ac:dyDescent="0.2">
      <c r="P283" s="1"/>
      <c r="Q283" s="1"/>
      <c r="R283" s="1"/>
      <c r="S283" s="1"/>
      <c r="T283" s="1"/>
      <c r="U283" s="11"/>
      <c r="X283" s="12"/>
      <c r="Z283" s="13"/>
      <c r="AA283" s="1"/>
      <c r="AB283" s="1"/>
      <c r="AC283" s="1"/>
      <c r="AD283" s="1"/>
      <c r="AE283" s="1"/>
      <c r="AF283" s="1"/>
      <c r="AG283" s="1"/>
      <c r="AH283" s="1"/>
      <c r="AI283" s="1"/>
    </row>
    <row r="284" spans="16:35" ht="12.75" customHeight="1" x14ac:dyDescent="0.2">
      <c r="P284" s="1"/>
      <c r="Q284" s="1"/>
      <c r="R284" s="1"/>
      <c r="S284" s="1"/>
      <c r="T284" s="1"/>
      <c r="U284" s="11"/>
      <c r="X284" s="12"/>
      <c r="Z284" s="13"/>
      <c r="AA284" s="1"/>
      <c r="AB284" s="1"/>
      <c r="AC284" s="1"/>
      <c r="AD284" s="1"/>
      <c r="AE284" s="1"/>
      <c r="AF284" s="1"/>
      <c r="AG284" s="1"/>
      <c r="AH284" s="1"/>
      <c r="AI284" s="1"/>
    </row>
    <row r="285" spans="16:35" ht="12.75" customHeight="1" x14ac:dyDescent="0.2">
      <c r="P285" s="1"/>
      <c r="Q285" s="1"/>
      <c r="R285" s="1"/>
      <c r="S285" s="1"/>
      <c r="T285" s="1"/>
      <c r="U285" s="11"/>
      <c r="X285" s="12"/>
      <c r="Z285" s="13"/>
      <c r="AA285" s="1"/>
      <c r="AB285" s="1"/>
      <c r="AC285" s="1"/>
      <c r="AD285" s="1"/>
      <c r="AE285" s="1"/>
      <c r="AF285" s="1"/>
      <c r="AG285" s="1"/>
      <c r="AH285" s="1"/>
      <c r="AI285" s="1"/>
    </row>
    <row r="286" spans="16:35" ht="12.75" customHeight="1" x14ac:dyDescent="0.2">
      <c r="P286" s="1"/>
      <c r="Q286" s="1"/>
      <c r="R286" s="1"/>
      <c r="S286" s="1"/>
      <c r="T286" s="1"/>
      <c r="U286" s="11"/>
      <c r="X286" s="12"/>
      <c r="Z286" s="13"/>
      <c r="AA286" s="1"/>
      <c r="AB286" s="1"/>
      <c r="AC286" s="1"/>
      <c r="AD286" s="1"/>
      <c r="AE286" s="1"/>
      <c r="AF286" s="1"/>
      <c r="AG286" s="1"/>
      <c r="AH286" s="1"/>
      <c r="AI286" s="1"/>
    </row>
    <row r="287" spans="16:35" ht="12.75" customHeight="1" x14ac:dyDescent="0.2">
      <c r="P287" s="1"/>
      <c r="Q287" s="1"/>
      <c r="R287" s="1"/>
      <c r="S287" s="1"/>
      <c r="T287" s="1"/>
      <c r="U287" s="11"/>
      <c r="X287" s="12"/>
      <c r="Z287" s="13"/>
      <c r="AA287" s="1"/>
      <c r="AB287" s="1"/>
      <c r="AC287" s="1"/>
      <c r="AD287" s="1"/>
      <c r="AE287" s="1"/>
      <c r="AF287" s="1"/>
      <c r="AG287" s="1"/>
      <c r="AH287" s="1"/>
      <c r="AI287" s="1"/>
    </row>
    <row r="288" spans="16:35" ht="12.75" customHeight="1" x14ac:dyDescent="0.2">
      <c r="P288" s="1"/>
      <c r="Q288" s="1"/>
      <c r="R288" s="1"/>
      <c r="S288" s="1"/>
      <c r="T288" s="1"/>
      <c r="U288" s="11"/>
      <c r="X288" s="12"/>
      <c r="Z288" s="13"/>
      <c r="AA288" s="1"/>
      <c r="AB288" s="1"/>
      <c r="AC288" s="1"/>
      <c r="AD288" s="1"/>
      <c r="AE288" s="1"/>
      <c r="AF288" s="1"/>
      <c r="AG288" s="1"/>
      <c r="AH288" s="1"/>
      <c r="AI288" s="1"/>
    </row>
    <row r="289" spans="16:35" ht="12.75" customHeight="1" x14ac:dyDescent="0.2">
      <c r="P289" s="1"/>
      <c r="Q289" s="1"/>
      <c r="R289" s="1"/>
      <c r="S289" s="1"/>
      <c r="T289" s="1"/>
      <c r="U289" s="11"/>
      <c r="X289" s="12"/>
      <c r="Z289" s="13"/>
      <c r="AA289" s="1"/>
      <c r="AB289" s="1"/>
      <c r="AC289" s="1"/>
      <c r="AD289" s="1"/>
      <c r="AE289" s="1"/>
      <c r="AF289" s="1"/>
      <c r="AG289" s="1"/>
      <c r="AH289" s="1"/>
      <c r="AI289" s="1"/>
    </row>
    <row r="290" spans="16:35" ht="12.75" customHeight="1" x14ac:dyDescent="0.2">
      <c r="P290" s="1"/>
      <c r="Q290" s="1"/>
      <c r="R290" s="1"/>
      <c r="S290" s="1"/>
      <c r="T290" s="1"/>
      <c r="U290" s="11"/>
      <c r="X290" s="12"/>
      <c r="Z290" s="13"/>
      <c r="AA290" s="1"/>
      <c r="AB290" s="1"/>
      <c r="AC290" s="1"/>
      <c r="AD290" s="1"/>
      <c r="AE290" s="1"/>
      <c r="AF290" s="1"/>
      <c r="AG290" s="1"/>
      <c r="AH290" s="1"/>
      <c r="AI290" s="1"/>
    </row>
    <row r="291" spans="16:35" ht="12.75" customHeight="1" x14ac:dyDescent="0.2">
      <c r="P291" s="1"/>
      <c r="Q291" s="1"/>
      <c r="R291" s="1"/>
      <c r="S291" s="1"/>
      <c r="T291" s="1"/>
      <c r="U291" s="11"/>
      <c r="X291" s="12"/>
      <c r="Z291" s="13"/>
      <c r="AA291" s="1"/>
      <c r="AB291" s="1"/>
      <c r="AC291" s="1"/>
      <c r="AD291" s="1"/>
      <c r="AE291" s="1"/>
      <c r="AF291" s="1"/>
      <c r="AG291" s="1"/>
      <c r="AH291" s="1"/>
      <c r="AI291" s="1"/>
    </row>
    <row r="292" spans="16:35" ht="12.75" customHeight="1" x14ac:dyDescent="0.2">
      <c r="P292" s="1"/>
      <c r="Q292" s="1"/>
      <c r="R292" s="1"/>
      <c r="S292" s="1"/>
      <c r="T292" s="1"/>
      <c r="U292" s="11"/>
      <c r="X292" s="12"/>
      <c r="Z292" s="13"/>
      <c r="AA292" s="1"/>
      <c r="AB292" s="1"/>
      <c r="AC292" s="1"/>
      <c r="AD292" s="1"/>
      <c r="AE292" s="1"/>
      <c r="AF292" s="1"/>
      <c r="AG292" s="1"/>
      <c r="AH292" s="1"/>
      <c r="AI292" s="1"/>
    </row>
    <row r="293" spans="16:35" ht="12.75" customHeight="1" x14ac:dyDescent="0.2">
      <c r="P293" s="1"/>
      <c r="Q293" s="1"/>
      <c r="R293" s="1"/>
      <c r="S293" s="1"/>
      <c r="T293" s="1"/>
      <c r="U293" s="11"/>
      <c r="X293" s="12"/>
      <c r="Z293" s="13"/>
      <c r="AA293" s="1"/>
      <c r="AB293" s="1"/>
      <c r="AC293" s="1"/>
      <c r="AD293" s="1"/>
      <c r="AE293" s="1"/>
      <c r="AF293" s="1"/>
      <c r="AG293" s="1"/>
      <c r="AH293" s="1"/>
      <c r="AI293" s="1"/>
    </row>
    <row r="294" spans="16:35" ht="12.75" customHeight="1" x14ac:dyDescent="0.2">
      <c r="P294" s="1"/>
      <c r="Q294" s="1"/>
      <c r="R294" s="1"/>
      <c r="S294" s="1"/>
      <c r="T294" s="1"/>
      <c r="U294" s="11"/>
      <c r="X294" s="12"/>
      <c r="Z294" s="13"/>
      <c r="AA294" s="1"/>
      <c r="AB294" s="1"/>
      <c r="AC294" s="1"/>
      <c r="AD294" s="1"/>
      <c r="AE294" s="1"/>
      <c r="AF294" s="1"/>
      <c r="AG294" s="1"/>
      <c r="AH294" s="1"/>
      <c r="AI294" s="1"/>
    </row>
    <row r="295" spans="16:35" ht="12.75" customHeight="1" x14ac:dyDescent="0.2">
      <c r="P295" s="1"/>
      <c r="Q295" s="1"/>
      <c r="R295" s="1"/>
      <c r="S295" s="1"/>
      <c r="T295" s="1"/>
      <c r="U295" s="11"/>
      <c r="X295" s="12"/>
      <c r="Z295" s="13"/>
      <c r="AA295" s="1"/>
      <c r="AB295" s="1"/>
      <c r="AC295" s="1"/>
      <c r="AD295" s="1"/>
      <c r="AE295" s="1"/>
      <c r="AF295" s="1"/>
      <c r="AG295" s="1"/>
      <c r="AH295" s="1"/>
      <c r="AI295" s="1"/>
    </row>
    <row r="296" spans="16:35" ht="12.75" customHeight="1" x14ac:dyDescent="0.2">
      <c r="P296" s="1"/>
      <c r="Q296" s="1"/>
      <c r="R296" s="1"/>
      <c r="S296" s="1"/>
      <c r="T296" s="1"/>
      <c r="U296" s="11"/>
      <c r="X296" s="12"/>
      <c r="Z296" s="13"/>
      <c r="AA296" s="1"/>
      <c r="AB296" s="1"/>
      <c r="AC296" s="1"/>
      <c r="AD296" s="1"/>
      <c r="AE296" s="1"/>
      <c r="AF296" s="1"/>
      <c r="AG296" s="1"/>
      <c r="AH296" s="1"/>
      <c r="AI296" s="1"/>
    </row>
    <row r="297" spans="16:35" ht="12.75" customHeight="1" x14ac:dyDescent="0.2">
      <c r="P297" s="1"/>
      <c r="Q297" s="1"/>
      <c r="R297" s="1"/>
      <c r="S297" s="1"/>
      <c r="T297" s="1"/>
      <c r="U297" s="11"/>
      <c r="X297" s="12"/>
      <c r="Z297" s="13"/>
      <c r="AA297" s="1"/>
      <c r="AB297" s="1"/>
      <c r="AC297" s="1"/>
      <c r="AD297" s="1"/>
      <c r="AE297" s="1"/>
      <c r="AF297" s="1"/>
      <c r="AG297" s="1"/>
      <c r="AH297" s="1"/>
      <c r="AI297" s="1"/>
    </row>
    <row r="298" spans="16:35" ht="12.75" customHeight="1" x14ac:dyDescent="0.2">
      <c r="P298" s="1"/>
      <c r="Q298" s="1"/>
      <c r="R298" s="1"/>
      <c r="S298" s="1"/>
      <c r="T298" s="1"/>
      <c r="U298" s="11"/>
      <c r="X298" s="12"/>
      <c r="Z298" s="13"/>
      <c r="AA298" s="1"/>
      <c r="AB298" s="1"/>
      <c r="AC298" s="1"/>
      <c r="AD298" s="1"/>
      <c r="AE298" s="1"/>
      <c r="AF298" s="1"/>
      <c r="AG298" s="1"/>
      <c r="AH298" s="1"/>
      <c r="AI298" s="1"/>
    </row>
    <row r="299" spans="16:35" ht="12.75" customHeight="1" x14ac:dyDescent="0.2">
      <c r="P299" s="1"/>
      <c r="Q299" s="1"/>
      <c r="R299" s="1"/>
      <c r="S299" s="1"/>
      <c r="T299" s="1"/>
      <c r="U299" s="11"/>
      <c r="X299" s="12"/>
      <c r="Z299" s="13"/>
      <c r="AA299" s="1"/>
      <c r="AB299" s="1"/>
      <c r="AC299" s="1"/>
      <c r="AD299" s="1"/>
      <c r="AE299" s="1"/>
      <c r="AF299" s="1"/>
      <c r="AG299" s="1"/>
      <c r="AH299" s="1"/>
      <c r="AI299" s="1"/>
    </row>
    <row r="300" spans="16:35" ht="12.75" customHeight="1" x14ac:dyDescent="0.2">
      <c r="P300" s="1"/>
      <c r="Q300" s="1"/>
      <c r="R300" s="1"/>
      <c r="S300" s="1"/>
      <c r="T300" s="1"/>
      <c r="U300" s="11"/>
      <c r="X300" s="12"/>
      <c r="Z300" s="13"/>
      <c r="AA300" s="1"/>
      <c r="AB300" s="1"/>
      <c r="AC300" s="1"/>
      <c r="AD300" s="1"/>
      <c r="AE300" s="1"/>
      <c r="AF300" s="1"/>
      <c r="AG300" s="1"/>
      <c r="AH300" s="1"/>
      <c r="AI300" s="1"/>
    </row>
    <row r="301" spans="16:35" ht="12.75" customHeight="1" x14ac:dyDescent="0.2">
      <c r="P301" s="1"/>
      <c r="Q301" s="1"/>
      <c r="R301" s="1"/>
      <c r="S301" s="1"/>
      <c r="T301" s="1"/>
      <c r="U301" s="11"/>
      <c r="X301" s="12"/>
      <c r="Z301" s="13"/>
      <c r="AA301" s="1"/>
      <c r="AB301" s="1"/>
      <c r="AC301" s="1"/>
      <c r="AD301" s="1"/>
      <c r="AE301" s="1"/>
      <c r="AF301" s="1"/>
      <c r="AG301" s="1"/>
      <c r="AH301" s="1"/>
      <c r="AI301" s="1"/>
    </row>
    <row r="302" spans="16:35" ht="12.75" customHeight="1" x14ac:dyDescent="0.2">
      <c r="P302" s="1"/>
      <c r="Q302" s="1"/>
      <c r="R302" s="1"/>
      <c r="S302" s="1"/>
      <c r="T302" s="1"/>
      <c r="U302" s="11"/>
      <c r="X302" s="12"/>
      <c r="Z302" s="13"/>
      <c r="AA302" s="1"/>
      <c r="AB302" s="1"/>
      <c r="AC302" s="1"/>
      <c r="AD302" s="1"/>
      <c r="AE302" s="1"/>
      <c r="AF302" s="1"/>
      <c r="AG302" s="1"/>
      <c r="AH302" s="1"/>
      <c r="AI302" s="1"/>
    </row>
    <row r="303" spans="16:35" ht="12.75" customHeight="1" x14ac:dyDescent="0.2">
      <c r="P303" s="1"/>
      <c r="Q303" s="1"/>
      <c r="R303" s="1"/>
      <c r="S303" s="1"/>
      <c r="T303" s="1"/>
      <c r="U303" s="11"/>
      <c r="X303" s="12"/>
      <c r="Z303" s="13"/>
      <c r="AA303" s="1"/>
      <c r="AB303" s="1"/>
      <c r="AC303" s="1"/>
      <c r="AD303" s="1"/>
      <c r="AE303" s="1"/>
      <c r="AF303" s="1"/>
      <c r="AG303" s="1"/>
      <c r="AH303" s="1"/>
      <c r="AI303" s="1"/>
    </row>
    <row r="304" spans="16:35" ht="12.75" customHeight="1" x14ac:dyDescent="0.2">
      <c r="P304" s="1"/>
      <c r="Q304" s="1"/>
      <c r="R304" s="1"/>
      <c r="S304" s="1"/>
      <c r="T304" s="1"/>
      <c r="U304" s="11"/>
      <c r="X304" s="12"/>
      <c r="Z304" s="13"/>
      <c r="AA304" s="1"/>
      <c r="AB304" s="1"/>
      <c r="AC304" s="1"/>
      <c r="AD304" s="1"/>
      <c r="AE304" s="1"/>
      <c r="AF304" s="1"/>
      <c r="AG304" s="1"/>
      <c r="AH304" s="1"/>
      <c r="AI304" s="1"/>
    </row>
    <row r="305" spans="16:35" ht="12.75" customHeight="1" x14ac:dyDescent="0.2">
      <c r="P305" s="1"/>
      <c r="Q305" s="1"/>
      <c r="R305" s="1"/>
      <c r="S305" s="1"/>
      <c r="T305" s="1"/>
      <c r="U305" s="11"/>
      <c r="X305" s="12"/>
      <c r="Z305" s="13"/>
      <c r="AA305" s="1"/>
      <c r="AB305" s="1"/>
      <c r="AC305" s="1"/>
      <c r="AD305" s="1"/>
      <c r="AE305" s="1"/>
      <c r="AF305" s="1"/>
      <c r="AG305" s="1"/>
      <c r="AH305" s="1"/>
      <c r="AI305" s="1"/>
    </row>
    <row r="306" spans="16:35" ht="12.75" customHeight="1" x14ac:dyDescent="0.2">
      <c r="P306" s="1"/>
      <c r="Q306" s="1"/>
      <c r="R306" s="1"/>
      <c r="S306" s="1"/>
      <c r="T306" s="1"/>
      <c r="U306" s="11"/>
      <c r="X306" s="12"/>
      <c r="Z306" s="13"/>
      <c r="AA306" s="1"/>
      <c r="AB306" s="1"/>
      <c r="AC306" s="1"/>
      <c r="AD306" s="1"/>
      <c r="AE306" s="1"/>
      <c r="AF306" s="1"/>
      <c r="AG306" s="1"/>
      <c r="AH306" s="1"/>
      <c r="AI306" s="1"/>
    </row>
    <row r="307" spans="16:35" ht="12.75" customHeight="1" x14ac:dyDescent="0.2">
      <c r="P307" s="1"/>
      <c r="Q307" s="1"/>
      <c r="R307" s="1"/>
      <c r="S307" s="1"/>
      <c r="T307" s="1"/>
      <c r="U307" s="11"/>
      <c r="X307" s="12"/>
      <c r="Z307" s="13"/>
      <c r="AA307" s="1"/>
      <c r="AB307" s="1"/>
      <c r="AC307" s="1"/>
      <c r="AD307" s="1"/>
      <c r="AE307" s="1"/>
      <c r="AF307" s="1"/>
      <c r="AG307" s="1"/>
      <c r="AH307" s="1"/>
      <c r="AI307" s="1"/>
    </row>
    <row r="308" spans="16:35" ht="12.75" customHeight="1" x14ac:dyDescent="0.2">
      <c r="P308" s="1"/>
      <c r="Q308" s="1"/>
      <c r="R308" s="1"/>
      <c r="S308" s="1"/>
      <c r="T308" s="1"/>
      <c r="U308" s="11"/>
      <c r="X308" s="12"/>
      <c r="Z308" s="13"/>
      <c r="AA308" s="1"/>
      <c r="AB308" s="1"/>
      <c r="AC308" s="1"/>
      <c r="AD308" s="1"/>
      <c r="AE308" s="1"/>
      <c r="AF308" s="1"/>
      <c r="AG308" s="1"/>
      <c r="AH308" s="1"/>
      <c r="AI308" s="1"/>
    </row>
    <row r="309" spans="16:35" ht="12.75" customHeight="1" x14ac:dyDescent="0.2">
      <c r="P309" s="1"/>
      <c r="Q309" s="1"/>
      <c r="R309" s="1"/>
      <c r="S309" s="1"/>
      <c r="T309" s="1"/>
      <c r="U309" s="11"/>
      <c r="X309" s="12"/>
      <c r="Z309" s="13"/>
      <c r="AA309" s="1"/>
      <c r="AB309" s="1"/>
      <c r="AC309" s="1"/>
      <c r="AD309" s="1"/>
      <c r="AE309" s="1"/>
      <c r="AF309" s="1"/>
      <c r="AG309" s="1"/>
      <c r="AH309" s="1"/>
      <c r="AI309" s="1"/>
    </row>
    <row r="310" spans="16:35" ht="12.75" customHeight="1" x14ac:dyDescent="0.2">
      <c r="P310" s="1"/>
      <c r="Q310" s="1"/>
      <c r="R310" s="1"/>
      <c r="S310" s="1"/>
      <c r="T310" s="1"/>
      <c r="U310" s="11"/>
      <c r="X310" s="12"/>
      <c r="Z310" s="13"/>
      <c r="AA310" s="1"/>
      <c r="AB310" s="1"/>
      <c r="AC310" s="1"/>
      <c r="AD310" s="1"/>
      <c r="AE310" s="1"/>
      <c r="AF310" s="1"/>
      <c r="AG310" s="1"/>
      <c r="AH310" s="1"/>
      <c r="AI310" s="1"/>
    </row>
    <row r="311" spans="16:35" ht="12.75" customHeight="1" x14ac:dyDescent="0.2">
      <c r="P311" s="1"/>
      <c r="Q311" s="1"/>
      <c r="R311" s="1"/>
      <c r="S311" s="1"/>
      <c r="T311" s="1"/>
      <c r="U311" s="11"/>
      <c r="X311" s="12"/>
      <c r="Z311" s="13"/>
      <c r="AA311" s="1"/>
      <c r="AB311" s="1"/>
      <c r="AC311" s="1"/>
      <c r="AD311" s="1"/>
      <c r="AE311" s="1"/>
      <c r="AF311" s="1"/>
      <c r="AG311" s="1"/>
      <c r="AH311" s="1"/>
      <c r="AI311" s="1"/>
    </row>
    <row r="312" spans="16:35" ht="12.75" customHeight="1" x14ac:dyDescent="0.2">
      <c r="P312" s="1"/>
      <c r="Q312" s="1"/>
      <c r="R312" s="1"/>
      <c r="S312" s="1"/>
      <c r="T312" s="1"/>
      <c r="U312" s="11"/>
      <c r="X312" s="12"/>
      <c r="Z312" s="13"/>
      <c r="AA312" s="1"/>
      <c r="AB312" s="1"/>
      <c r="AC312" s="1"/>
      <c r="AD312" s="1"/>
      <c r="AE312" s="1"/>
      <c r="AF312" s="1"/>
      <c r="AG312" s="1"/>
      <c r="AH312" s="1"/>
      <c r="AI312" s="1"/>
    </row>
    <row r="313" spans="16:35" ht="12.75" customHeight="1" x14ac:dyDescent="0.2">
      <c r="P313" s="1"/>
      <c r="Q313" s="1"/>
      <c r="R313" s="1"/>
      <c r="S313" s="1"/>
      <c r="T313" s="1"/>
      <c r="U313" s="11"/>
      <c r="X313" s="12"/>
      <c r="Z313" s="13"/>
      <c r="AA313" s="1"/>
      <c r="AB313" s="1"/>
      <c r="AC313" s="1"/>
      <c r="AD313" s="1"/>
      <c r="AE313" s="1"/>
      <c r="AF313" s="1"/>
      <c r="AG313" s="1"/>
      <c r="AH313" s="1"/>
      <c r="AI313" s="1"/>
    </row>
    <row r="314" spans="16:35" ht="12.75" customHeight="1" x14ac:dyDescent="0.2">
      <c r="P314" s="1"/>
      <c r="Q314" s="1"/>
      <c r="R314" s="1"/>
      <c r="S314" s="1"/>
      <c r="T314" s="1"/>
      <c r="U314" s="11"/>
      <c r="X314" s="12"/>
      <c r="Z314" s="13"/>
      <c r="AA314" s="1"/>
      <c r="AB314" s="1"/>
      <c r="AC314" s="1"/>
      <c r="AD314" s="1"/>
      <c r="AE314" s="1"/>
      <c r="AF314" s="1"/>
      <c r="AG314" s="1"/>
      <c r="AH314" s="1"/>
      <c r="AI314" s="1"/>
    </row>
    <row r="315" spans="16:35" ht="12.75" customHeight="1" x14ac:dyDescent="0.2">
      <c r="P315" s="1"/>
      <c r="Q315" s="1"/>
      <c r="R315" s="1"/>
      <c r="S315" s="1"/>
      <c r="T315" s="1"/>
      <c r="U315" s="11"/>
      <c r="X315" s="12"/>
      <c r="Z315" s="13"/>
      <c r="AA315" s="1"/>
      <c r="AB315" s="1"/>
      <c r="AC315" s="1"/>
      <c r="AD315" s="1"/>
      <c r="AE315" s="1"/>
      <c r="AF315" s="1"/>
      <c r="AG315" s="1"/>
      <c r="AH315" s="1"/>
      <c r="AI315" s="1"/>
    </row>
    <row r="316" spans="16:35" ht="12.75" customHeight="1" x14ac:dyDescent="0.2">
      <c r="P316" s="1"/>
      <c r="Q316" s="1"/>
      <c r="R316" s="1"/>
      <c r="S316" s="1"/>
      <c r="T316" s="1"/>
      <c r="U316" s="11"/>
      <c r="X316" s="12"/>
      <c r="Z316" s="13"/>
      <c r="AA316" s="1"/>
      <c r="AB316" s="1"/>
      <c r="AC316" s="1"/>
      <c r="AD316" s="1"/>
      <c r="AE316" s="1"/>
      <c r="AF316" s="1"/>
      <c r="AG316" s="1"/>
      <c r="AH316" s="1"/>
      <c r="AI316" s="1"/>
    </row>
    <row r="317" spans="16:35" ht="12.75" customHeight="1" x14ac:dyDescent="0.2">
      <c r="P317" s="1"/>
      <c r="Q317" s="1"/>
      <c r="R317" s="1"/>
      <c r="S317" s="1"/>
      <c r="T317" s="1"/>
      <c r="U317" s="11"/>
      <c r="X317" s="12"/>
      <c r="Z317" s="13"/>
      <c r="AA317" s="1"/>
      <c r="AB317" s="1"/>
      <c r="AC317" s="1"/>
      <c r="AD317" s="1"/>
      <c r="AE317" s="1"/>
      <c r="AF317" s="1"/>
      <c r="AG317" s="1"/>
      <c r="AH317" s="1"/>
      <c r="AI317" s="1"/>
    </row>
    <row r="318" spans="16:35" ht="12.75" customHeight="1" x14ac:dyDescent="0.2">
      <c r="P318" s="1"/>
      <c r="Q318" s="1"/>
      <c r="R318" s="1"/>
      <c r="S318" s="1"/>
      <c r="T318" s="1"/>
      <c r="U318" s="11"/>
      <c r="X318" s="12"/>
      <c r="Z318" s="13"/>
      <c r="AA318" s="1"/>
      <c r="AB318" s="1"/>
      <c r="AC318" s="1"/>
      <c r="AD318" s="1"/>
      <c r="AE318" s="1"/>
      <c r="AF318" s="1"/>
      <c r="AG318" s="1"/>
      <c r="AH318" s="1"/>
      <c r="AI318" s="1"/>
    </row>
    <row r="319" spans="16:35" ht="12.75" customHeight="1" x14ac:dyDescent="0.2">
      <c r="P319" s="1"/>
      <c r="Q319" s="1"/>
      <c r="R319" s="1"/>
      <c r="S319" s="1"/>
      <c r="T319" s="1"/>
      <c r="U319" s="11"/>
      <c r="X319" s="12"/>
      <c r="Z319" s="13"/>
      <c r="AA319" s="1"/>
      <c r="AB319" s="1"/>
      <c r="AC319" s="1"/>
      <c r="AD319" s="1"/>
      <c r="AE319" s="1"/>
      <c r="AF319" s="1"/>
      <c r="AG319" s="1"/>
      <c r="AH319" s="1"/>
      <c r="AI319" s="1"/>
    </row>
    <row r="320" spans="16:35" ht="12.75" customHeight="1" x14ac:dyDescent="0.2">
      <c r="P320" s="1"/>
      <c r="Q320" s="1"/>
      <c r="R320" s="1"/>
      <c r="S320" s="1"/>
      <c r="T320" s="1"/>
      <c r="U320" s="11"/>
      <c r="X320" s="12"/>
      <c r="Z320" s="13"/>
      <c r="AA320" s="1"/>
      <c r="AB320" s="1"/>
      <c r="AC320" s="1"/>
      <c r="AD320" s="1"/>
      <c r="AE320" s="1"/>
      <c r="AF320" s="1"/>
      <c r="AG320" s="1"/>
      <c r="AH320" s="1"/>
      <c r="AI320" s="1"/>
    </row>
    <row r="321" spans="16:35" ht="12.75" customHeight="1" x14ac:dyDescent="0.2">
      <c r="P321" s="1"/>
      <c r="Q321" s="1"/>
      <c r="R321" s="1"/>
      <c r="S321" s="1"/>
      <c r="T321" s="1"/>
      <c r="U321" s="11"/>
      <c r="X321" s="12"/>
      <c r="Z321" s="13"/>
      <c r="AA321" s="1"/>
      <c r="AB321" s="1"/>
      <c r="AC321" s="1"/>
      <c r="AD321" s="1"/>
      <c r="AE321" s="1"/>
      <c r="AF321" s="1"/>
      <c r="AG321" s="1"/>
      <c r="AH321" s="1"/>
      <c r="AI321" s="1"/>
    </row>
    <row r="322" spans="16:35" ht="12.75" customHeight="1" x14ac:dyDescent="0.2">
      <c r="P322" s="1"/>
      <c r="Q322" s="1"/>
      <c r="R322" s="1"/>
      <c r="S322" s="1"/>
      <c r="T322" s="1"/>
      <c r="U322" s="11"/>
      <c r="X322" s="12"/>
      <c r="Z322" s="13"/>
      <c r="AA322" s="1"/>
      <c r="AB322" s="1"/>
      <c r="AC322" s="1"/>
      <c r="AD322" s="1"/>
      <c r="AE322" s="1"/>
      <c r="AF322" s="1"/>
      <c r="AG322" s="1"/>
      <c r="AH322" s="1"/>
      <c r="AI322" s="1"/>
    </row>
    <row r="323" spans="16:35" ht="12.75" customHeight="1" x14ac:dyDescent="0.2">
      <c r="P323" s="1"/>
      <c r="Q323" s="1"/>
      <c r="R323" s="1"/>
      <c r="S323" s="1"/>
      <c r="T323" s="1"/>
      <c r="U323" s="11"/>
      <c r="X323" s="12"/>
      <c r="Z323" s="13"/>
      <c r="AA323" s="1"/>
      <c r="AB323" s="1"/>
      <c r="AC323" s="1"/>
      <c r="AD323" s="1"/>
      <c r="AE323" s="1"/>
      <c r="AF323" s="1"/>
      <c r="AG323" s="1"/>
      <c r="AH323" s="1"/>
      <c r="AI323" s="1"/>
    </row>
    <row r="324" spans="16:35" ht="12.75" customHeight="1" x14ac:dyDescent="0.2">
      <c r="P324" s="1"/>
      <c r="Q324" s="1"/>
      <c r="R324" s="1"/>
      <c r="S324" s="1"/>
      <c r="T324" s="1"/>
      <c r="U324" s="11"/>
      <c r="X324" s="12"/>
      <c r="Z324" s="13"/>
      <c r="AA324" s="1"/>
      <c r="AB324" s="1"/>
      <c r="AC324" s="1"/>
      <c r="AD324" s="1"/>
      <c r="AE324" s="1"/>
      <c r="AF324" s="1"/>
      <c r="AG324" s="1"/>
      <c r="AH324" s="1"/>
      <c r="AI324" s="1"/>
    </row>
    <row r="325" spans="16:35" ht="12.75" customHeight="1" x14ac:dyDescent="0.2">
      <c r="P325" s="1"/>
      <c r="Q325" s="1"/>
      <c r="R325" s="1"/>
      <c r="S325" s="1"/>
      <c r="T325" s="1"/>
      <c r="U325" s="11"/>
      <c r="X325" s="12"/>
      <c r="Z325" s="13"/>
      <c r="AA325" s="1"/>
      <c r="AB325" s="1"/>
      <c r="AC325" s="1"/>
      <c r="AD325" s="1"/>
      <c r="AE325" s="1"/>
      <c r="AF325" s="1"/>
      <c r="AG325" s="1"/>
      <c r="AH325" s="1"/>
      <c r="AI325" s="1"/>
    </row>
    <row r="326" spans="16:35" ht="12.75" customHeight="1" x14ac:dyDescent="0.2">
      <c r="P326" s="1"/>
      <c r="Q326" s="1"/>
      <c r="R326" s="1"/>
      <c r="S326" s="1"/>
      <c r="T326" s="1"/>
      <c r="U326" s="11"/>
      <c r="X326" s="12"/>
      <c r="Z326" s="13"/>
      <c r="AA326" s="1"/>
      <c r="AB326" s="1"/>
      <c r="AC326" s="1"/>
      <c r="AD326" s="1"/>
      <c r="AE326" s="1"/>
      <c r="AF326" s="1"/>
      <c r="AG326" s="1"/>
      <c r="AH326" s="1"/>
      <c r="AI326" s="1"/>
    </row>
    <row r="327" spans="16:35" ht="12.75" customHeight="1" x14ac:dyDescent="0.2">
      <c r="P327" s="1"/>
      <c r="Q327" s="1"/>
      <c r="R327" s="1"/>
      <c r="S327" s="1"/>
      <c r="T327" s="1"/>
      <c r="U327" s="11"/>
      <c r="X327" s="12"/>
      <c r="Z327" s="13"/>
      <c r="AA327" s="1"/>
      <c r="AB327" s="1"/>
      <c r="AC327" s="1"/>
      <c r="AD327" s="1"/>
      <c r="AE327" s="1"/>
      <c r="AF327" s="1"/>
      <c r="AG327" s="1"/>
      <c r="AH327" s="1"/>
      <c r="AI327" s="1"/>
    </row>
    <row r="328" spans="16:35" ht="12.75" customHeight="1" x14ac:dyDescent="0.2">
      <c r="P328" s="1"/>
      <c r="Q328" s="1"/>
      <c r="R328" s="1"/>
      <c r="S328" s="1"/>
      <c r="T328" s="1"/>
      <c r="U328" s="11"/>
      <c r="X328" s="12"/>
      <c r="Z328" s="13"/>
      <c r="AA328" s="1"/>
      <c r="AB328" s="1"/>
      <c r="AC328" s="1"/>
      <c r="AD328" s="1"/>
      <c r="AE328" s="1"/>
      <c r="AF328" s="1"/>
      <c r="AG328" s="1"/>
      <c r="AH328" s="1"/>
      <c r="AI328" s="1"/>
    </row>
    <row r="329" spans="16:35" ht="12.75" customHeight="1" x14ac:dyDescent="0.2">
      <c r="P329" s="1"/>
      <c r="Q329" s="1"/>
      <c r="R329" s="1"/>
      <c r="S329" s="1"/>
      <c r="T329" s="1"/>
      <c r="U329" s="11"/>
      <c r="X329" s="12"/>
      <c r="Z329" s="13"/>
      <c r="AA329" s="1"/>
      <c r="AB329" s="1"/>
      <c r="AC329" s="1"/>
      <c r="AD329" s="1"/>
      <c r="AE329" s="1"/>
      <c r="AF329" s="1"/>
      <c r="AG329" s="1"/>
      <c r="AH329" s="1"/>
      <c r="AI329" s="1"/>
    </row>
    <row r="330" spans="16:35" ht="12.75" customHeight="1" x14ac:dyDescent="0.2">
      <c r="P330" s="1"/>
      <c r="Q330" s="1"/>
      <c r="R330" s="1"/>
      <c r="S330" s="1"/>
      <c r="T330" s="1"/>
      <c r="U330" s="11"/>
      <c r="X330" s="12"/>
      <c r="Z330" s="13"/>
      <c r="AA330" s="1"/>
      <c r="AB330" s="1"/>
      <c r="AC330" s="1"/>
      <c r="AD330" s="1"/>
      <c r="AE330" s="1"/>
      <c r="AF330" s="1"/>
      <c r="AG330" s="1"/>
      <c r="AH330" s="1"/>
      <c r="AI330" s="1"/>
    </row>
    <row r="331" spans="16:35" ht="12.75" customHeight="1" x14ac:dyDescent="0.2">
      <c r="P331" s="1"/>
      <c r="Q331" s="1"/>
      <c r="R331" s="1"/>
      <c r="S331" s="1"/>
      <c r="T331" s="1"/>
      <c r="U331" s="11"/>
      <c r="X331" s="12"/>
      <c r="Z331" s="13"/>
      <c r="AA331" s="1"/>
      <c r="AB331" s="1"/>
      <c r="AC331" s="1"/>
      <c r="AD331" s="1"/>
      <c r="AE331" s="1"/>
      <c r="AF331" s="1"/>
      <c r="AG331" s="1"/>
      <c r="AH331" s="1"/>
      <c r="AI331" s="1"/>
    </row>
    <row r="332" spans="16:35" ht="12.75" customHeight="1" x14ac:dyDescent="0.2">
      <c r="P332" s="1"/>
      <c r="Q332" s="1"/>
      <c r="R332" s="1"/>
      <c r="S332" s="1"/>
      <c r="T332" s="1"/>
      <c r="U332" s="11"/>
      <c r="X332" s="12"/>
      <c r="Z332" s="13"/>
      <c r="AA332" s="1"/>
      <c r="AB332" s="1"/>
      <c r="AC332" s="1"/>
      <c r="AD332" s="1"/>
      <c r="AE332" s="1"/>
      <c r="AF332" s="1"/>
      <c r="AG332" s="1"/>
      <c r="AH332" s="1"/>
      <c r="AI332" s="1"/>
    </row>
    <row r="333" spans="16:35" ht="12.75" customHeight="1" x14ac:dyDescent="0.2">
      <c r="P333" s="1"/>
      <c r="Q333" s="1"/>
      <c r="R333" s="1"/>
      <c r="S333" s="1"/>
      <c r="T333" s="1"/>
      <c r="U333" s="11"/>
      <c r="X333" s="12"/>
      <c r="Z333" s="13"/>
      <c r="AA333" s="1"/>
      <c r="AB333" s="1"/>
      <c r="AC333" s="1"/>
      <c r="AD333" s="1"/>
      <c r="AE333" s="1"/>
      <c r="AF333" s="1"/>
      <c r="AG333" s="1"/>
      <c r="AH333" s="1"/>
      <c r="AI333" s="1"/>
    </row>
    <row r="334" spans="16:35" ht="12.75" customHeight="1" x14ac:dyDescent="0.2">
      <c r="P334" s="1"/>
      <c r="Q334" s="1"/>
      <c r="R334" s="1"/>
      <c r="S334" s="1"/>
      <c r="T334" s="1"/>
      <c r="U334" s="11"/>
      <c r="X334" s="12"/>
      <c r="Z334" s="13"/>
      <c r="AA334" s="1"/>
      <c r="AB334" s="1"/>
      <c r="AC334" s="1"/>
      <c r="AD334" s="1"/>
      <c r="AE334" s="1"/>
      <c r="AF334" s="1"/>
      <c r="AG334" s="1"/>
      <c r="AH334" s="1"/>
      <c r="AI334" s="1"/>
    </row>
    <row r="335" spans="16:35" ht="12.75" customHeight="1" x14ac:dyDescent="0.2">
      <c r="P335" s="1"/>
      <c r="Q335" s="1"/>
      <c r="R335" s="1"/>
      <c r="S335" s="1"/>
      <c r="T335" s="1"/>
      <c r="U335" s="11"/>
      <c r="X335" s="12"/>
      <c r="Z335" s="13"/>
      <c r="AA335" s="1"/>
      <c r="AB335" s="1"/>
      <c r="AC335" s="1"/>
      <c r="AD335" s="1"/>
      <c r="AE335" s="1"/>
      <c r="AF335" s="1"/>
      <c r="AG335" s="1"/>
      <c r="AH335" s="1"/>
      <c r="AI335" s="1"/>
    </row>
    <row r="336" spans="16:35" ht="12.75" customHeight="1" x14ac:dyDescent="0.2">
      <c r="P336" s="1"/>
      <c r="Q336" s="1"/>
      <c r="R336" s="1"/>
      <c r="S336" s="1"/>
      <c r="T336" s="1"/>
      <c r="U336" s="11"/>
      <c r="X336" s="12"/>
      <c r="Z336" s="13"/>
      <c r="AA336" s="1"/>
      <c r="AB336" s="1"/>
      <c r="AC336" s="1"/>
      <c r="AD336" s="1"/>
      <c r="AE336" s="1"/>
      <c r="AF336" s="1"/>
      <c r="AG336" s="1"/>
      <c r="AH336" s="1"/>
      <c r="AI336" s="1"/>
    </row>
    <row r="337" spans="16:35" ht="12.75" customHeight="1" x14ac:dyDescent="0.2">
      <c r="P337" s="1"/>
      <c r="Q337" s="1"/>
      <c r="R337" s="1"/>
      <c r="S337" s="1"/>
      <c r="T337" s="1"/>
      <c r="U337" s="11"/>
      <c r="X337" s="12"/>
      <c r="Z337" s="13"/>
      <c r="AA337" s="1"/>
      <c r="AB337" s="1"/>
      <c r="AC337" s="1"/>
      <c r="AD337" s="1"/>
      <c r="AE337" s="1"/>
      <c r="AF337" s="1"/>
      <c r="AG337" s="1"/>
      <c r="AH337" s="1"/>
      <c r="AI337" s="1"/>
    </row>
    <row r="338" spans="16:35" ht="12.75" customHeight="1" x14ac:dyDescent="0.2">
      <c r="P338" s="1"/>
      <c r="Q338" s="1"/>
      <c r="R338" s="1"/>
      <c r="S338" s="1"/>
      <c r="T338" s="1"/>
      <c r="U338" s="11"/>
      <c r="X338" s="12"/>
      <c r="Z338" s="13"/>
      <c r="AA338" s="1"/>
      <c r="AB338" s="1"/>
      <c r="AC338" s="1"/>
      <c r="AD338" s="1"/>
      <c r="AE338" s="1"/>
      <c r="AF338" s="1"/>
      <c r="AG338" s="1"/>
      <c r="AH338" s="1"/>
      <c r="AI338" s="1"/>
    </row>
    <row r="339" spans="16:35" ht="12.75" customHeight="1" x14ac:dyDescent="0.2">
      <c r="P339" s="1"/>
      <c r="Q339" s="1"/>
      <c r="R339" s="1"/>
      <c r="S339" s="1"/>
      <c r="T339" s="1"/>
      <c r="U339" s="11"/>
      <c r="X339" s="12"/>
      <c r="Z339" s="13"/>
      <c r="AA339" s="1"/>
      <c r="AB339" s="1"/>
      <c r="AC339" s="1"/>
      <c r="AD339" s="1"/>
      <c r="AE339" s="1"/>
      <c r="AF339" s="1"/>
      <c r="AG339" s="1"/>
      <c r="AH339" s="1"/>
      <c r="AI339" s="1"/>
    </row>
    <row r="340" spans="16:35" ht="12.75" customHeight="1" x14ac:dyDescent="0.2">
      <c r="P340" s="1"/>
      <c r="Q340" s="1"/>
      <c r="R340" s="1"/>
      <c r="S340" s="1"/>
      <c r="T340" s="1"/>
      <c r="U340" s="11"/>
      <c r="X340" s="12"/>
      <c r="Z340" s="13"/>
      <c r="AA340" s="1"/>
      <c r="AB340" s="1"/>
      <c r="AC340" s="1"/>
      <c r="AD340" s="1"/>
      <c r="AE340" s="1"/>
      <c r="AF340" s="1"/>
      <c r="AG340" s="1"/>
      <c r="AH340" s="1"/>
      <c r="AI340" s="1"/>
    </row>
    <row r="341" spans="16:35" ht="12.75" customHeight="1" x14ac:dyDescent="0.2">
      <c r="P341" s="1"/>
      <c r="Q341" s="1"/>
      <c r="R341" s="1"/>
      <c r="S341" s="1"/>
      <c r="T341" s="1"/>
      <c r="U341" s="11"/>
      <c r="X341" s="12"/>
      <c r="Z341" s="13"/>
      <c r="AA341" s="1"/>
      <c r="AB341" s="1"/>
      <c r="AC341" s="1"/>
      <c r="AD341" s="1"/>
      <c r="AE341" s="1"/>
      <c r="AF341" s="1"/>
      <c r="AG341" s="1"/>
      <c r="AH341" s="1"/>
      <c r="AI341" s="1"/>
    </row>
    <row r="342" spans="16:35" ht="12.75" customHeight="1" x14ac:dyDescent="0.2">
      <c r="P342" s="1"/>
      <c r="Q342" s="1"/>
      <c r="R342" s="1"/>
      <c r="S342" s="1"/>
      <c r="T342" s="1"/>
      <c r="U342" s="11"/>
      <c r="X342" s="12"/>
      <c r="Z342" s="13"/>
      <c r="AA342" s="1"/>
      <c r="AB342" s="1"/>
      <c r="AC342" s="1"/>
      <c r="AD342" s="1"/>
      <c r="AE342" s="1"/>
      <c r="AF342" s="1"/>
      <c r="AG342" s="1"/>
      <c r="AH342" s="1"/>
      <c r="AI342" s="1"/>
    </row>
    <row r="343" spans="16:35" ht="12.75" customHeight="1" x14ac:dyDescent="0.2">
      <c r="P343" s="1"/>
      <c r="Q343" s="1"/>
      <c r="R343" s="1"/>
      <c r="S343" s="1"/>
      <c r="T343" s="1"/>
      <c r="U343" s="11"/>
      <c r="X343" s="12"/>
      <c r="Z343" s="13"/>
      <c r="AA343" s="1"/>
      <c r="AB343" s="1"/>
      <c r="AC343" s="1"/>
      <c r="AD343" s="1"/>
      <c r="AE343" s="1"/>
      <c r="AF343" s="1"/>
      <c r="AG343" s="1"/>
      <c r="AH343" s="1"/>
      <c r="AI343" s="1"/>
    </row>
    <row r="344" spans="16:35" ht="12.75" customHeight="1" x14ac:dyDescent="0.2">
      <c r="P344" s="1"/>
      <c r="Q344" s="1"/>
      <c r="R344" s="1"/>
      <c r="S344" s="1"/>
      <c r="T344" s="1"/>
      <c r="U344" s="11"/>
      <c r="X344" s="12"/>
      <c r="Z344" s="13"/>
      <c r="AA344" s="1"/>
      <c r="AB344" s="1"/>
      <c r="AC344" s="1"/>
      <c r="AD344" s="1"/>
      <c r="AE344" s="1"/>
      <c r="AF344" s="1"/>
      <c r="AG344" s="1"/>
      <c r="AH344" s="1"/>
      <c r="AI344" s="1"/>
    </row>
    <row r="345" spans="16:35" ht="12.75" customHeight="1" x14ac:dyDescent="0.2">
      <c r="P345" s="1"/>
      <c r="Q345" s="1"/>
      <c r="R345" s="1"/>
      <c r="S345" s="1"/>
      <c r="T345" s="1"/>
      <c r="U345" s="11"/>
      <c r="X345" s="12"/>
      <c r="Z345" s="13"/>
      <c r="AA345" s="1"/>
      <c r="AB345" s="1"/>
      <c r="AC345" s="1"/>
      <c r="AD345" s="1"/>
      <c r="AE345" s="1"/>
      <c r="AF345" s="1"/>
      <c r="AG345" s="1"/>
      <c r="AH345" s="1"/>
      <c r="AI345" s="1"/>
    </row>
    <row r="346" spans="16:35" ht="12.75" customHeight="1" x14ac:dyDescent="0.2">
      <c r="P346" s="1"/>
      <c r="Q346" s="1"/>
      <c r="R346" s="1"/>
      <c r="S346" s="1"/>
      <c r="T346" s="1"/>
      <c r="U346" s="11"/>
      <c r="X346" s="12"/>
      <c r="Z346" s="13"/>
      <c r="AA346" s="1"/>
      <c r="AB346" s="1"/>
      <c r="AC346" s="1"/>
      <c r="AD346" s="1"/>
      <c r="AE346" s="1"/>
      <c r="AF346" s="1"/>
      <c r="AG346" s="1"/>
      <c r="AH346" s="1"/>
      <c r="AI346" s="1"/>
    </row>
    <row r="347" spans="16:35" ht="12.75" customHeight="1" x14ac:dyDescent="0.2">
      <c r="P347" s="1"/>
      <c r="Q347" s="1"/>
      <c r="R347" s="1"/>
      <c r="S347" s="1"/>
      <c r="T347" s="1"/>
      <c r="U347" s="11"/>
      <c r="X347" s="12"/>
      <c r="Z347" s="13"/>
      <c r="AA347" s="1"/>
      <c r="AB347" s="1"/>
      <c r="AC347" s="1"/>
      <c r="AD347" s="1"/>
      <c r="AE347" s="1"/>
      <c r="AF347" s="1"/>
      <c r="AG347" s="1"/>
      <c r="AH347" s="1"/>
      <c r="AI347" s="1"/>
    </row>
    <row r="348" spans="16:35" ht="12.75" customHeight="1" x14ac:dyDescent="0.2">
      <c r="P348" s="1"/>
      <c r="Q348" s="1"/>
      <c r="R348" s="1"/>
      <c r="S348" s="1"/>
      <c r="T348" s="1"/>
      <c r="U348" s="11"/>
      <c r="X348" s="12"/>
      <c r="Z348" s="13"/>
      <c r="AA348" s="1"/>
      <c r="AB348" s="1"/>
      <c r="AC348" s="1"/>
      <c r="AD348" s="1"/>
      <c r="AE348" s="1"/>
      <c r="AF348" s="1"/>
      <c r="AG348" s="1"/>
      <c r="AH348" s="1"/>
      <c r="AI348" s="1"/>
    </row>
    <row r="349" spans="16:35" ht="12.75" customHeight="1" x14ac:dyDescent="0.2">
      <c r="P349" s="1"/>
      <c r="Q349" s="1"/>
      <c r="R349" s="1"/>
      <c r="S349" s="1"/>
      <c r="T349" s="1"/>
      <c r="U349" s="11"/>
      <c r="X349" s="12"/>
      <c r="Z349" s="13"/>
      <c r="AA349" s="1"/>
      <c r="AB349" s="1"/>
      <c r="AC349" s="1"/>
      <c r="AD349" s="1"/>
      <c r="AE349" s="1"/>
      <c r="AF349" s="1"/>
      <c r="AG349" s="1"/>
      <c r="AH349" s="1"/>
      <c r="AI349" s="1"/>
    </row>
    <row r="350" spans="16:35" ht="12.75" customHeight="1" x14ac:dyDescent="0.2">
      <c r="P350" s="1"/>
      <c r="Q350" s="1"/>
      <c r="R350" s="1"/>
      <c r="S350" s="1"/>
      <c r="T350" s="1"/>
      <c r="U350" s="11"/>
      <c r="X350" s="12"/>
      <c r="Z350" s="13"/>
      <c r="AA350" s="1"/>
      <c r="AB350" s="1"/>
      <c r="AC350" s="1"/>
      <c r="AD350" s="1"/>
      <c r="AE350" s="1"/>
      <c r="AF350" s="1"/>
      <c r="AG350" s="1"/>
      <c r="AH350" s="1"/>
      <c r="AI350" s="1"/>
    </row>
    <row r="351" spans="16:35" ht="12.75" customHeight="1" x14ac:dyDescent="0.2">
      <c r="P351" s="1"/>
      <c r="Q351" s="1"/>
      <c r="R351" s="1"/>
      <c r="S351" s="1"/>
      <c r="T351" s="1"/>
      <c r="U351" s="11"/>
      <c r="X351" s="12"/>
      <c r="Z351" s="13"/>
      <c r="AA351" s="1"/>
      <c r="AB351" s="1"/>
      <c r="AC351" s="1"/>
      <c r="AD351" s="1"/>
      <c r="AE351" s="1"/>
      <c r="AF351" s="1"/>
      <c r="AG351" s="1"/>
      <c r="AH351" s="1"/>
      <c r="AI351" s="1"/>
    </row>
    <row r="352" spans="16:35" ht="12.75" customHeight="1" x14ac:dyDescent="0.2">
      <c r="P352" s="1"/>
      <c r="Q352" s="1"/>
      <c r="R352" s="1"/>
      <c r="S352" s="1"/>
      <c r="T352" s="1"/>
      <c r="U352" s="11"/>
      <c r="X352" s="12"/>
      <c r="Z352" s="13"/>
      <c r="AA352" s="1"/>
      <c r="AB352" s="1"/>
      <c r="AC352" s="1"/>
      <c r="AD352" s="1"/>
      <c r="AE352" s="1"/>
      <c r="AF352" s="1"/>
      <c r="AG352" s="1"/>
      <c r="AH352" s="1"/>
      <c r="AI352" s="1"/>
    </row>
    <row r="353" spans="16:35" ht="12.75" customHeight="1" x14ac:dyDescent="0.2">
      <c r="P353" s="1"/>
      <c r="Q353" s="1"/>
      <c r="R353" s="1"/>
      <c r="S353" s="1"/>
      <c r="T353" s="1"/>
      <c r="U353" s="11"/>
      <c r="X353" s="12"/>
      <c r="Z353" s="13"/>
      <c r="AA353" s="1"/>
      <c r="AB353" s="1"/>
      <c r="AC353" s="1"/>
      <c r="AD353" s="1"/>
      <c r="AE353" s="1"/>
      <c r="AF353" s="1"/>
      <c r="AG353" s="1"/>
      <c r="AH353" s="1"/>
      <c r="AI353" s="1"/>
    </row>
    <row r="354" spans="16:35" ht="12.75" customHeight="1" x14ac:dyDescent="0.2">
      <c r="P354" s="1"/>
      <c r="Q354" s="1"/>
      <c r="R354" s="1"/>
      <c r="S354" s="1"/>
      <c r="T354" s="1"/>
      <c r="U354" s="11"/>
      <c r="X354" s="12"/>
      <c r="Z354" s="13"/>
      <c r="AA354" s="1"/>
      <c r="AB354" s="1"/>
      <c r="AC354" s="1"/>
      <c r="AD354" s="1"/>
      <c r="AE354" s="1"/>
      <c r="AF354" s="1"/>
      <c r="AG354" s="1"/>
      <c r="AH354" s="1"/>
      <c r="AI354" s="1"/>
    </row>
    <row r="355" spans="16:35" ht="12.75" customHeight="1" x14ac:dyDescent="0.2">
      <c r="P355" s="1"/>
      <c r="Q355" s="1"/>
      <c r="R355" s="1"/>
      <c r="S355" s="1"/>
      <c r="T355" s="1"/>
      <c r="U355" s="11"/>
      <c r="X355" s="12"/>
      <c r="Z355" s="13"/>
      <c r="AA355" s="1"/>
      <c r="AB355" s="1"/>
      <c r="AC355" s="1"/>
      <c r="AD355" s="1"/>
      <c r="AE355" s="1"/>
      <c r="AF355" s="1"/>
      <c r="AG355" s="1"/>
      <c r="AH355" s="1"/>
      <c r="AI355" s="1"/>
    </row>
    <row r="356" spans="16:35" ht="12.75" customHeight="1" x14ac:dyDescent="0.2">
      <c r="P356" s="1"/>
      <c r="Q356" s="1"/>
      <c r="R356" s="1"/>
      <c r="S356" s="1"/>
      <c r="T356" s="1"/>
      <c r="U356" s="11"/>
      <c r="X356" s="12"/>
      <c r="Z356" s="13"/>
      <c r="AA356" s="1"/>
      <c r="AB356" s="1"/>
      <c r="AC356" s="1"/>
      <c r="AD356" s="1"/>
      <c r="AE356" s="1"/>
      <c r="AF356" s="1"/>
      <c r="AG356" s="1"/>
      <c r="AH356" s="1"/>
      <c r="AI356" s="1"/>
    </row>
    <row r="357" spans="16:35" ht="12.75" customHeight="1" x14ac:dyDescent="0.2">
      <c r="P357" s="1"/>
      <c r="Q357" s="1"/>
      <c r="R357" s="1"/>
      <c r="S357" s="1"/>
      <c r="T357" s="1"/>
      <c r="U357" s="11"/>
      <c r="X357" s="12"/>
      <c r="Z357" s="13"/>
      <c r="AA357" s="1"/>
      <c r="AB357" s="1"/>
      <c r="AC357" s="1"/>
      <c r="AD357" s="1"/>
      <c r="AE357" s="1"/>
      <c r="AF357" s="1"/>
      <c r="AG357" s="1"/>
      <c r="AH357" s="1"/>
      <c r="AI357" s="1"/>
    </row>
    <row r="358" spans="16:35" ht="12.75" customHeight="1" x14ac:dyDescent="0.2">
      <c r="P358" s="1"/>
      <c r="Q358" s="1"/>
      <c r="R358" s="1"/>
      <c r="S358" s="1"/>
      <c r="T358" s="1"/>
      <c r="U358" s="11"/>
      <c r="X358" s="12"/>
      <c r="Z358" s="13"/>
      <c r="AA358" s="1"/>
      <c r="AB358" s="1"/>
      <c r="AC358" s="1"/>
      <c r="AD358" s="1"/>
      <c r="AE358" s="1"/>
      <c r="AF358" s="1"/>
      <c r="AG358" s="1"/>
      <c r="AH358" s="1"/>
      <c r="AI358" s="1"/>
    </row>
    <row r="359" spans="16:35" ht="12.75" customHeight="1" x14ac:dyDescent="0.2">
      <c r="P359" s="1"/>
      <c r="Q359" s="1"/>
      <c r="R359" s="1"/>
      <c r="S359" s="1"/>
      <c r="T359" s="1"/>
      <c r="U359" s="11"/>
      <c r="X359" s="12"/>
      <c r="Z359" s="13"/>
      <c r="AA359" s="1"/>
      <c r="AB359" s="1"/>
      <c r="AC359" s="1"/>
      <c r="AD359" s="1"/>
      <c r="AE359" s="1"/>
      <c r="AF359" s="1"/>
      <c r="AG359" s="1"/>
      <c r="AH359" s="1"/>
      <c r="AI359" s="1"/>
    </row>
    <row r="360" spans="16:35" ht="12.75" customHeight="1" x14ac:dyDescent="0.2">
      <c r="P360" s="1"/>
      <c r="Q360" s="1"/>
      <c r="R360" s="1"/>
      <c r="S360" s="1"/>
      <c r="T360" s="1"/>
      <c r="U360" s="11"/>
      <c r="X360" s="12"/>
      <c r="Z360" s="13"/>
      <c r="AA360" s="1"/>
      <c r="AB360" s="1"/>
      <c r="AC360" s="1"/>
      <c r="AD360" s="1"/>
      <c r="AE360" s="1"/>
      <c r="AF360" s="1"/>
      <c r="AG360" s="1"/>
      <c r="AH360" s="1"/>
      <c r="AI360" s="1"/>
    </row>
    <row r="361" spans="16:35" ht="12.75" customHeight="1" x14ac:dyDescent="0.2">
      <c r="P361" s="1"/>
      <c r="Q361" s="1"/>
      <c r="R361" s="1"/>
      <c r="S361" s="1"/>
      <c r="T361" s="1"/>
      <c r="U361" s="11"/>
      <c r="X361" s="12"/>
      <c r="Z361" s="13"/>
      <c r="AA361" s="1"/>
      <c r="AB361" s="1"/>
      <c r="AC361" s="1"/>
      <c r="AD361" s="1"/>
      <c r="AE361" s="1"/>
      <c r="AF361" s="1"/>
      <c r="AG361" s="1"/>
      <c r="AH361" s="1"/>
      <c r="AI361" s="1"/>
    </row>
    <row r="362" spans="16:35" ht="12.75" customHeight="1" x14ac:dyDescent="0.2">
      <c r="P362" s="1"/>
      <c r="Q362" s="1"/>
      <c r="R362" s="1"/>
      <c r="S362" s="1"/>
      <c r="T362" s="1"/>
      <c r="U362" s="11"/>
      <c r="X362" s="12"/>
      <c r="Z362" s="13"/>
      <c r="AA362" s="1"/>
      <c r="AB362" s="1"/>
      <c r="AC362" s="1"/>
      <c r="AD362" s="1"/>
      <c r="AE362" s="1"/>
      <c r="AF362" s="1"/>
      <c r="AG362" s="1"/>
      <c r="AH362" s="1"/>
      <c r="AI362" s="1"/>
    </row>
    <row r="363" spans="16:35" ht="12.75" customHeight="1" x14ac:dyDescent="0.2">
      <c r="P363" s="1"/>
      <c r="Q363" s="1"/>
      <c r="R363" s="1"/>
      <c r="S363" s="1"/>
      <c r="T363" s="1"/>
      <c r="U363" s="11"/>
      <c r="X363" s="12"/>
      <c r="Z363" s="13"/>
      <c r="AA363" s="1"/>
      <c r="AB363" s="1"/>
      <c r="AC363" s="1"/>
      <c r="AD363" s="1"/>
      <c r="AE363" s="1"/>
      <c r="AF363" s="1"/>
      <c r="AG363" s="1"/>
      <c r="AH363" s="1"/>
      <c r="AI363" s="1"/>
    </row>
    <row r="364" spans="16:35" ht="12.75" customHeight="1" x14ac:dyDescent="0.2">
      <c r="P364" s="1"/>
      <c r="Q364" s="1"/>
      <c r="R364" s="1"/>
      <c r="S364" s="1"/>
      <c r="T364" s="1"/>
      <c r="U364" s="11"/>
      <c r="X364" s="12"/>
      <c r="Z364" s="13"/>
      <c r="AA364" s="1"/>
      <c r="AB364" s="1"/>
      <c r="AC364" s="1"/>
      <c r="AD364" s="1"/>
      <c r="AE364" s="1"/>
      <c r="AF364" s="1"/>
      <c r="AG364" s="1"/>
      <c r="AH364" s="1"/>
      <c r="AI364" s="1"/>
    </row>
    <row r="365" spans="16:35" ht="12.75" customHeight="1" x14ac:dyDescent="0.2">
      <c r="P365" s="1"/>
      <c r="Q365" s="1"/>
      <c r="R365" s="1"/>
      <c r="S365" s="1"/>
      <c r="T365" s="1"/>
      <c r="U365" s="11"/>
      <c r="X365" s="12"/>
      <c r="Z365" s="13"/>
      <c r="AA365" s="1"/>
      <c r="AB365" s="1"/>
      <c r="AC365" s="1"/>
      <c r="AD365" s="1"/>
      <c r="AE365" s="1"/>
      <c r="AF365" s="1"/>
      <c r="AG365" s="1"/>
      <c r="AH365" s="1"/>
      <c r="AI365" s="1"/>
    </row>
    <row r="366" spans="16:35" ht="12.75" customHeight="1" x14ac:dyDescent="0.2">
      <c r="P366" s="1"/>
      <c r="Q366" s="1"/>
      <c r="R366" s="1"/>
      <c r="S366" s="1"/>
      <c r="T366" s="1"/>
      <c r="U366" s="11"/>
      <c r="X366" s="12"/>
      <c r="Z366" s="13"/>
      <c r="AA366" s="1"/>
      <c r="AB366" s="1"/>
      <c r="AC366" s="1"/>
      <c r="AD366" s="1"/>
      <c r="AE366" s="1"/>
      <c r="AF366" s="1"/>
      <c r="AG366" s="1"/>
      <c r="AH366" s="1"/>
      <c r="AI366" s="1"/>
    </row>
    <row r="367" spans="16:35" ht="12.75" customHeight="1" x14ac:dyDescent="0.2">
      <c r="P367" s="1"/>
      <c r="Q367" s="1"/>
      <c r="R367" s="1"/>
      <c r="S367" s="1"/>
      <c r="T367" s="1"/>
      <c r="U367" s="11"/>
      <c r="X367" s="12"/>
      <c r="Z367" s="13"/>
      <c r="AA367" s="1"/>
      <c r="AB367" s="1"/>
      <c r="AC367" s="1"/>
      <c r="AD367" s="1"/>
      <c r="AE367" s="1"/>
      <c r="AF367" s="1"/>
      <c r="AG367" s="1"/>
      <c r="AH367" s="1"/>
      <c r="AI367" s="1"/>
    </row>
    <row r="368" spans="16:35" ht="12.75" customHeight="1" x14ac:dyDescent="0.2">
      <c r="P368" s="1"/>
      <c r="Q368" s="1"/>
      <c r="R368" s="1"/>
      <c r="S368" s="1"/>
      <c r="T368" s="1"/>
      <c r="U368" s="11"/>
      <c r="X368" s="12"/>
      <c r="Z368" s="13"/>
      <c r="AA368" s="1"/>
      <c r="AB368" s="1"/>
      <c r="AC368" s="1"/>
      <c r="AD368" s="1"/>
      <c r="AE368" s="1"/>
      <c r="AF368" s="1"/>
      <c r="AG368" s="1"/>
      <c r="AH368" s="1"/>
      <c r="AI368" s="1"/>
    </row>
    <row r="369" spans="16:35" ht="12.75" customHeight="1" x14ac:dyDescent="0.2">
      <c r="P369" s="1"/>
      <c r="Q369" s="1"/>
      <c r="R369" s="1"/>
      <c r="S369" s="1"/>
      <c r="T369" s="1"/>
      <c r="U369" s="11"/>
      <c r="X369" s="12"/>
      <c r="Z369" s="13"/>
      <c r="AA369" s="1"/>
      <c r="AB369" s="1"/>
      <c r="AC369" s="1"/>
      <c r="AD369" s="1"/>
      <c r="AE369" s="1"/>
      <c r="AF369" s="1"/>
      <c r="AG369" s="1"/>
      <c r="AH369" s="1"/>
      <c r="AI369" s="1"/>
    </row>
    <row r="370" spans="16:35" ht="12.75" customHeight="1" x14ac:dyDescent="0.2">
      <c r="P370" s="1"/>
      <c r="Q370" s="1"/>
      <c r="R370" s="1"/>
      <c r="S370" s="1"/>
      <c r="T370" s="1"/>
      <c r="U370" s="11"/>
      <c r="X370" s="12"/>
      <c r="Z370" s="13"/>
      <c r="AA370" s="1"/>
      <c r="AB370" s="1"/>
      <c r="AC370" s="1"/>
      <c r="AD370" s="1"/>
      <c r="AE370" s="1"/>
      <c r="AF370" s="1"/>
      <c r="AG370" s="1"/>
      <c r="AH370" s="1"/>
      <c r="AI370" s="1"/>
    </row>
    <row r="371" spans="16:35" ht="12.75" customHeight="1" x14ac:dyDescent="0.2">
      <c r="P371" s="1"/>
      <c r="Q371" s="1"/>
      <c r="R371" s="1"/>
      <c r="S371" s="1"/>
      <c r="T371" s="1"/>
      <c r="U371" s="11"/>
      <c r="X371" s="12"/>
      <c r="Z371" s="13"/>
      <c r="AA371" s="1"/>
      <c r="AB371" s="1"/>
      <c r="AC371" s="1"/>
      <c r="AD371" s="1"/>
      <c r="AE371" s="1"/>
      <c r="AF371" s="1"/>
      <c r="AG371" s="1"/>
      <c r="AH371" s="1"/>
      <c r="AI371" s="1"/>
    </row>
    <row r="372" spans="16:35" ht="12.75" customHeight="1" x14ac:dyDescent="0.2">
      <c r="P372" s="1"/>
      <c r="Q372" s="1"/>
      <c r="R372" s="1"/>
      <c r="S372" s="1"/>
      <c r="T372" s="1"/>
      <c r="U372" s="11"/>
      <c r="X372" s="12"/>
      <c r="Z372" s="13"/>
      <c r="AA372" s="1"/>
      <c r="AB372" s="1"/>
      <c r="AC372" s="1"/>
      <c r="AD372" s="1"/>
      <c r="AE372" s="1"/>
      <c r="AF372" s="1"/>
      <c r="AG372" s="1"/>
      <c r="AH372" s="1"/>
      <c r="AI372" s="1"/>
    </row>
    <row r="373" spans="16:35" ht="12.75" customHeight="1" x14ac:dyDescent="0.2">
      <c r="P373" s="1"/>
      <c r="Q373" s="1"/>
      <c r="R373" s="1"/>
      <c r="S373" s="1"/>
      <c r="T373" s="1"/>
      <c r="U373" s="11"/>
      <c r="X373" s="12"/>
      <c r="Z373" s="13"/>
      <c r="AA373" s="1"/>
      <c r="AB373" s="1"/>
      <c r="AC373" s="1"/>
      <c r="AD373" s="1"/>
      <c r="AE373" s="1"/>
      <c r="AF373" s="1"/>
      <c r="AG373" s="1"/>
      <c r="AH373" s="1"/>
      <c r="AI373" s="1"/>
    </row>
    <row r="374" spans="16:35" ht="12.75" customHeight="1" x14ac:dyDescent="0.2">
      <c r="P374" s="1"/>
      <c r="Q374" s="1"/>
      <c r="R374" s="1"/>
      <c r="S374" s="1"/>
      <c r="T374" s="1"/>
      <c r="U374" s="11"/>
      <c r="X374" s="12"/>
      <c r="Z374" s="13"/>
      <c r="AA374" s="1"/>
      <c r="AB374" s="1"/>
      <c r="AC374" s="1"/>
      <c r="AD374" s="1"/>
      <c r="AE374" s="1"/>
      <c r="AF374" s="1"/>
      <c r="AG374" s="1"/>
      <c r="AH374" s="1"/>
      <c r="AI374" s="1"/>
    </row>
    <row r="375" spans="16:35" ht="12.75" customHeight="1" x14ac:dyDescent="0.2">
      <c r="P375" s="1"/>
      <c r="Q375" s="1"/>
      <c r="R375" s="1"/>
      <c r="S375" s="1"/>
      <c r="T375" s="1"/>
      <c r="U375" s="11"/>
      <c r="X375" s="12"/>
      <c r="Z375" s="13"/>
      <c r="AA375" s="1"/>
      <c r="AB375" s="1"/>
      <c r="AC375" s="1"/>
      <c r="AD375" s="1"/>
      <c r="AE375" s="1"/>
      <c r="AF375" s="1"/>
      <c r="AG375" s="1"/>
      <c r="AH375" s="1"/>
      <c r="AI375" s="1"/>
    </row>
    <row r="376" spans="16:35" ht="12.75" customHeight="1" x14ac:dyDescent="0.2">
      <c r="P376" s="1"/>
      <c r="Q376" s="1"/>
      <c r="R376" s="1"/>
      <c r="S376" s="1"/>
      <c r="T376" s="1"/>
      <c r="U376" s="11"/>
      <c r="X376" s="12"/>
      <c r="Z376" s="13"/>
      <c r="AA376" s="1"/>
      <c r="AB376" s="1"/>
      <c r="AC376" s="1"/>
      <c r="AD376" s="1"/>
      <c r="AE376" s="1"/>
      <c r="AF376" s="1"/>
      <c r="AG376" s="1"/>
      <c r="AH376" s="1"/>
      <c r="AI376" s="1"/>
    </row>
    <row r="377" spans="16:35" ht="12.75" customHeight="1" x14ac:dyDescent="0.2">
      <c r="P377" s="1"/>
      <c r="Q377" s="1"/>
      <c r="R377" s="1"/>
      <c r="S377" s="1"/>
      <c r="T377" s="1"/>
      <c r="U377" s="11"/>
      <c r="X377" s="12"/>
      <c r="Z377" s="13"/>
      <c r="AA377" s="1"/>
      <c r="AB377" s="1"/>
      <c r="AC377" s="1"/>
      <c r="AD377" s="1"/>
      <c r="AE377" s="1"/>
      <c r="AF377" s="1"/>
      <c r="AG377" s="1"/>
      <c r="AH377" s="1"/>
      <c r="AI377" s="1"/>
    </row>
    <row r="378" spans="16:35" ht="12.75" customHeight="1" x14ac:dyDescent="0.2">
      <c r="P378" s="1"/>
      <c r="Q378" s="1"/>
      <c r="R378" s="1"/>
      <c r="S378" s="1"/>
      <c r="T378" s="1"/>
      <c r="U378" s="11"/>
      <c r="X378" s="12"/>
      <c r="Z378" s="13"/>
      <c r="AA378" s="1"/>
      <c r="AB378" s="1"/>
      <c r="AC378" s="1"/>
      <c r="AD378" s="1"/>
      <c r="AE378" s="1"/>
      <c r="AF378" s="1"/>
      <c r="AG378" s="1"/>
      <c r="AH378" s="1"/>
      <c r="AI378" s="1"/>
    </row>
    <row r="379" spans="16:35" ht="12.75" customHeight="1" x14ac:dyDescent="0.2">
      <c r="P379" s="1"/>
      <c r="Q379" s="1"/>
      <c r="R379" s="1"/>
      <c r="S379" s="1"/>
      <c r="T379" s="1"/>
      <c r="U379" s="11"/>
      <c r="X379" s="12"/>
      <c r="Z379" s="13"/>
      <c r="AA379" s="1"/>
      <c r="AB379" s="1"/>
      <c r="AC379" s="1"/>
      <c r="AD379" s="1"/>
      <c r="AE379" s="1"/>
      <c r="AF379" s="1"/>
      <c r="AG379" s="1"/>
      <c r="AH379" s="1"/>
      <c r="AI379" s="1"/>
    </row>
    <row r="380" spans="16:35" ht="12.75" customHeight="1" x14ac:dyDescent="0.2">
      <c r="P380" s="1"/>
      <c r="Q380" s="1"/>
      <c r="R380" s="1"/>
      <c r="S380" s="1"/>
      <c r="T380" s="1"/>
      <c r="U380" s="11"/>
      <c r="X380" s="12"/>
      <c r="Z380" s="13"/>
      <c r="AA380" s="1"/>
      <c r="AB380" s="1"/>
      <c r="AC380" s="1"/>
      <c r="AD380" s="1"/>
      <c r="AE380" s="1"/>
      <c r="AF380" s="1"/>
      <c r="AG380" s="1"/>
      <c r="AH380" s="1"/>
      <c r="AI380" s="1"/>
    </row>
    <row r="381" spans="16:35" ht="12.75" customHeight="1" x14ac:dyDescent="0.2">
      <c r="P381" s="1"/>
      <c r="Q381" s="1"/>
      <c r="R381" s="1"/>
      <c r="S381" s="1"/>
      <c r="T381" s="1"/>
      <c r="U381" s="11"/>
      <c r="X381" s="12"/>
      <c r="Z381" s="13"/>
      <c r="AA381" s="1"/>
      <c r="AB381" s="1"/>
      <c r="AC381" s="1"/>
      <c r="AD381" s="1"/>
      <c r="AE381" s="1"/>
      <c r="AF381" s="1"/>
      <c r="AG381" s="1"/>
      <c r="AH381" s="1"/>
      <c r="AI381" s="1"/>
    </row>
    <row r="382" spans="16:35" ht="12.75" customHeight="1" x14ac:dyDescent="0.2">
      <c r="P382" s="1"/>
      <c r="Q382" s="1"/>
      <c r="R382" s="1"/>
      <c r="S382" s="1"/>
      <c r="T382" s="1"/>
      <c r="U382" s="11"/>
      <c r="X382" s="12"/>
      <c r="Z382" s="13"/>
      <c r="AA382" s="1"/>
      <c r="AB382" s="1"/>
      <c r="AC382" s="1"/>
      <c r="AD382" s="1"/>
      <c r="AE382" s="1"/>
      <c r="AF382" s="1"/>
      <c r="AG382" s="1"/>
      <c r="AH382" s="1"/>
      <c r="AI382" s="1"/>
    </row>
    <row r="383" spans="16:35" ht="12.75" customHeight="1" x14ac:dyDescent="0.2">
      <c r="P383" s="1"/>
      <c r="Q383" s="1"/>
      <c r="R383" s="1"/>
      <c r="S383" s="1"/>
      <c r="T383" s="1"/>
      <c r="U383" s="11"/>
      <c r="X383" s="12"/>
      <c r="Z383" s="13"/>
      <c r="AA383" s="1"/>
      <c r="AB383" s="1"/>
      <c r="AC383" s="1"/>
      <c r="AD383" s="1"/>
      <c r="AE383" s="1"/>
      <c r="AF383" s="1"/>
      <c r="AG383" s="1"/>
      <c r="AH383" s="1"/>
      <c r="AI383" s="1"/>
    </row>
    <row r="384" spans="16:35" ht="12.75" customHeight="1" x14ac:dyDescent="0.2">
      <c r="P384" s="1"/>
      <c r="Q384" s="1"/>
      <c r="R384" s="1"/>
      <c r="S384" s="1"/>
      <c r="T384" s="1"/>
      <c r="U384" s="11"/>
      <c r="X384" s="12"/>
      <c r="Z384" s="13"/>
      <c r="AA384" s="1"/>
      <c r="AB384" s="1"/>
      <c r="AC384" s="1"/>
      <c r="AD384" s="1"/>
      <c r="AE384" s="1"/>
      <c r="AF384" s="1"/>
      <c r="AG384" s="1"/>
      <c r="AH384" s="1"/>
      <c r="AI384" s="1"/>
    </row>
    <row r="385" spans="16:35" ht="12.75" customHeight="1" x14ac:dyDescent="0.2">
      <c r="P385" s="1"/>
      <c r="Q385" s="1"/>
      <c r="R385" s="1"/>
      <c r="S385" s="1"/>
      <c r="T385" s="1"/>
      <c r="U385" s="11"/>
      <c r="X385" s="12"/>
      <c r="Z385" s="13"/>
      <c r="AA385" s="1"/>
      <c r="AB385" s="1"/>
      <c r="AC385" s="1"/>
      <c r="AD385" s="1"/>
      <c r="AE385" s="1"/>
      <c r="AF385" s="1"/>
      <c r="AG385" s="1"/>
      <c r="AH385" s="1"/>
      <c r="AI385" s="1"/>
    </row>
    <row r="386" spans="16:35" ht="12.75" customHeight="1" x14ac:dyDescent="0.2">
      <c r="P386" s="1"/>
      <c r="Q386" s="1"/>
      <c r="R386" s="1"/>
      <c r="S386" s="1"/>
      <c r="T386" s="1"/>
      <c r="U386" s="11"/>
      <c r="X386" s="12"/>
      <c r="Z386" s="13"/>
      <c r="AA386" s="1"/>
      <c r="AB386" s="1"/>
      <c r="AC386" s="1"/>
      <c r="AD386" s="1"/>
      <c r="AE386" s="1"/>
      <c r="AF386" s="1"/>
      <c r="AG386" s="1"/>
      <c r="AH386" s="1"/>
      <c r="AI386" s="1"/>
    </row>
    <row r="387" spans="16:35" ht="12.75" customHeight="1" x14ac:dyDescent="0.2">
      <c r="P387" s="1"/>
      <c r="Q387" s="1"/>
      <c r="R387" s="1"/>
      <c r="S387" s="1"/>
      <c r="T387" s="1"/>
      <c r="U387" s="11"/>
      <c r="X387" s="12"/>
      <c r="Z387" s="13"/>
      <c r="AA387" s="1"/>
      <c r="AB387" s="1"/>
      <c r="AC387" s="1"/>
      <c r="AD387" s="1"/>
      <c r="AE387" s="1"/>
      <c r="AF387" s="1"/>
      <c r="AG387" s="1"/>
      <c r="AH387" s="1"/>
      <c r="AI387" s="1"/>
    </row>
    <row r="388" spans="16:35" ht="12.75" customHeight="1" x14ac:dyDescent="0.2">
      <c r="P388" s="1"/>
      <c r="Q388" s="1"/>
      <c r="R388" s="1"/>
      <c r="S388" s="1"/>
      <c r="T388" s="1"/>
      <c r="U388" s="11"/>
      <c r="X388" s="12"/>
      <c r="Z388" s="13"/>
      <c r="AA388" s="1"/>
      <c r="AB388" s="1"/>
      <c r="AC388" s="1"/>
      <c r="AD388" s="1"/>
      <c r="AE388" s="1"/>
      <c r="AF388" s="1"/>
      <c r="AG388" s="1"/>
      <c r="AH388" s="1"/>
      <c r="AI388" s="1"/>
    </row>
    <row r="389" spans="16:35" ht="12.75" customHeight="1" x14ac:dyDescent="0.2">
      <c r="P389" s="1"/>
      <c r="Q389" s="1"/>
      <c r="R389" s="1"/>
      <c r="S389" s="1"/>
      <c r="T389" s="1"/>
      <c r="U389" s="11"/>
      <c r="X389" s="12"/>
      <c r="Z389" s="13"/>
      <c r="AA389" s="1"/>
      <c r="AB389" s="1"/>
      <c r="AC389" s="1"/>
      <c r="AD389" s="1"/>
      <c r="AE389" s="1"/>
      <c r="AF389" s="1"/>
      <c r="AG389" s="1"/>
      <c r="AH389" s="1"/>
      <c r="AI389" s="1"/>
    </row>
    <row r="390" spans="16:35" ht="12.75" customHeight="1" x14ac:dyDescent="0.2">
      <c r="P390" s="1"/>
      <c r="Q390" s="1"/>
      <c r="R390" s="1"/>
      <c r="S390" s="1"/>
      <c r="T390" s="1"/>
      <c r="U390" s="11"/>
      <c r="X390" s="12"/>
      <c r="Z390" s="13"/>
      <c r="AA390" s="1"/>
      <c r="AB390" s="1"/>
      <c r="AC390" s="1"/>
      <c r="AD390" s="1"/>
      <c r="AE390" s="1"/>
      <c r="AF390" s="1"/>
      <c r="AG390" s="1"/>
      <c r="AH390" s="1"/>
      <c r="AI390" s="1"/>
    </row>
    <row r="391" spans="16:35" ht="12.75" customHeight="1" x14ac:dyDescent="0.2">
      <c r="P391" s="1"/>
      <c r="Q391" s="1"/>
      <c r="R391" s="1"/>
      <c r="S391" s="1"/>
      <c r="T391" s="1"/>
      <c r="U391" s="11"/>
      <c r="X391" s="12"/>
      <c r="Z391" s="13"/>
      <c r="AA391" s="1"/>
      <c r="AB391" s="1"/>
      <c r="AC391" s="1"/>
      <c r="AD391" s="1"/>
      <c r="AE391" s="1"/>
      <c r="AF391" s="1"/>
      <c r="AG391" s="1"/>
      <c r="AH391" s="1"/>
      <c r="AI391" s="1"/>
    </row>
    <row r="392" spans="16:35" ht="12.75" customHeight="1" x14ac:dyDescent="0.2">
      <c r="P392" s="1"/>
      <c r="Q392" s="1"/>
      <c r="R392" s="1"/>
      <c r="S392" s="1"/>
      <c r="T392" s="1"/>
      <c r="U392" s="11"/>
      <c r="X392" s="12"/>
      <c r="Z392" s="13"/>
      <c r="AA392" s="1"/>
      <c r="AB392" s="1"/>
      <c r="AC392" s="1"/>
      <c r="AD392" s="1"/>
      <c r="AE392" s="1"/>
      <c r="AF392" s="1"/>
      <c r="AG392" s="1"/>
      <c r="AH392" s="1"/>
      <c r="AI392" s="1"/>
    </row>
    <row r="393" spans="16:35" ht="12.75" customHeight="1" x14ac:dyDescent="0.2">
      <c r="P393" s="1"/>
      <c r="Q393" s="1"/>
      <c r="R393" s="1"/>
      <c r="S393" s="1"/>
      <c r="T393" s="1"/>
      <c r="U393" s="11"/>
      <c r="X393" s="12"/>
      <c r="Z393" s="13"/>
      <c r="AA393" s="1"/>
      <c r="AB393" s="1"/>
      <c r="AC393" s="1"/>
      <c r="AD393" s="1"/>
      <c r="AE393" s="1"/>
      <c r="AF393" s="1"/>
      <c r="AG393" s="1"/>
      <c r="AH393" s="1"/>
      <c r="AI393" s="1"/>
    </row>
    <row r="394" spans="16:35" ht="12.75" customHeight="1" x14ac:dyDescent="0.2">
      <c r="P394" s="1"/>
      <c r="Q394" s="1"/>
      <c r="R394" s="1"/>
      <c r="S394" s="1"/>
      <c r="T394" s="1"/>
      <c r="U394" s="11"/>
      <c r="X394" s="12"/>
      <c r="Z394" s="13"/>
      <c r="AA394" s="1"/>
      <c r="AB394" s="1"/>
      <c r="AC394" s="1"/>
      <c r="AD394" s="1"/>
      <c r="AE394" s="1"/>
      <c r="AF394" s="1"/>
      <c r="AG394" s="1"/>
      <c r="AH394" s="1"/>
      <c r="AI394" s="1"/>
    </row>
    <row r="395" spans="16:35" ht="12.75" customHeight="1" x14ac:dyDescent="0.2">
      <c r="P395" s="1"/>
      <c r="Q395" s="1"/>
      <c r="R395" s="1"/>
      <c r="S395" s="1"/>
      <c r="T395" s="1"/>
      <c r="U395" s="11"/>
      <c r="X395" s="12"/>
      <c r="Z395" s="13"/>
      <c r="AA395" s="1"/>
      <c r="AB395" s="1"/>
      <c r="AC395" s="1"/>
      <c r="AD395" s="1"/>
      <c r="AE395" s="1"/>
      <c r="AF395" s="1"/>
      <c r="AG395" s="1"/>
      <c r="AH395" s="1"/>
      <c r="AI395" s="1"/>
    </row>
    <row r="396" spans="16:35" ht="12.75" customHeight="1" x14ac:dyDescent="0.2">
      <c r="P396" s="1"/>
      <c r="Q396" s="1"/>
      <c r="R396" s="1"/>
      <c r="S396" s="1"/>
      <c r="T396" s="1"/>
      <c r="U396" s="11"/>
      <c r="X396" s="12"/>
      <c r="Z396" s="13"/>
      <c r="AA396" s="1"/>
      <c r="AB396" s="1"/>
      <c r="AC396" s="1"/>
      <c r="AD396" s="1"/>
      <c r="AE396" s="1"/>
      <c r="AF396" s="1"/>
      <c r="AG396" s="1"/>
      <c r="AH396" s="1"/>
      <c r="AI396" s="1"/>
    </row>
    <row r="397" spans="16:35" ht="12.75" customHeight="1" x14ac:dyDescent="0.2">
      <c r="P397" s="1"/>
      <c r="Q397" s="1"/>
      <c r="R397" s="1"/>
      <c r="S397" s="1"/>
      <c r="T397" s="1"/>
      <c r="U397" s="11"/>
      <c r="X397" s="12"/>
      <c r="Z397" s="13"/>
      <c r="AA397" s="1"/>
      <c r="AB397" s="1"/>
      <c r="AC397" s="1"/>
      <c r="AD397" s="1"/>
      <c r="AE397" s="1"/>
      <c r="AF397" s="1"/>
      <c r="AG397" s="1"/>
      <c r="AH397" s="1"/>
      <c r="AI397" s="1"/>
    </row>
    <row r="398" spans="16:35" ht="12.75" customHeight="1" x14ac:dyDescent="0.2">
      <c r="P398" s="1"/>
      <c r="Q398" s="1"/>
      <c r="R398" s="1"/>
      <c r="S398" s="1"/>
      <c r="T398" s="1"/>
      <c r="U398" s="11"/>
      <c r="X398" s="12"/>
      <c r="Z398" s="13"/>
      <c r="AA398" s="1"/>
      <c r="AB398" s="1"/>
      <c r="AC398" s="1"/>
      <c r="AD398" s="1"/>
      <c r="AE398" s="1"/>
      <c r="AF398" s="1"/>
      <c r="AG398" s="1"/>
      <c r="AH398" s="1"/>
      <c r="AI398" s="1"/>
    </row>
    <row r="399" spans="16:35" ht="12.75" customHeight="1" x14ac:dyDescent="0.2">
      <c r="P399" s="1"/>
      <c r="Q399" s="1"/>
      <c r="R399" s="1"/>
      <c r="S399" s="1"/>
      <c r="T399" s="1"/>
      <c r="U399" s="11"/>
      <c r="X399" s="12"/>
      <c r="Z399" s="13"/>
      <c r="AA399" s="1"/>
      <c r="AB399" s="1"/>
      <c r="AC399" s="1"/>
      <c r="AD399" s="1"/>
      <c r="AE399" s="1"/>
      <c r="AF399" s="1"/>
      <c r="AG399" s="1"/>
      <c r="AH399" s="1"/>
      <c r="AI399" s="1"/>
    </row>
    <row r="400" spans="16:35" ht="12.75" customHeight="1" x14ac:dyDescent="0.2">
      <c r="P400" s="1"/>
      <c r="Q400" s="1"/>
      <c r="R400" s="1"/>
      <c r="S400" s="1"/>
      <c r="T400" s="1"/>
      <c r="U400" s="11"/>
      <c r="X400" s="12"/>
      <c r="Z400" s="13"/>
      <c r="AA400" s="1"/>
      <c r="AB400" s="1"/>
      <c r="AC400" s="1"/>
      <c r="AD400" s="1"/>
      <c r="AE400" s="1"/>
      <c r="AF400" s="1"/>
      <c r="AG400" s="1"/>
      <c r="AH400" s="1"/>
      <c r="AI400" s="1"/>
    </row>
    <row r="401" spans="16:35" ht="12.75" customHeight="1" x14ac:dyDescent="0.2">
      <c r="P401" s="1"/>
      <c r="Q401" s="1"/>
      <c r="R401" s="1"/>
      <c r="S401" s="1"/>
      <c r="T401" s="1"/>
      <c r="U401" s="11"/>
      <c r="X401" s="12"/>
      <c r="Z401" s="13"/>
      <c r="AA401" s="1"/>
      <c r="AB401" s="1"/>
      <c r="AC401" s="1"/>
      <c r="AD401" s="1"/>
      <c r="AE401" s="1"/>
      <c r="AF401" s="1"/>
      <c r="AG401" s="1"/>
      <c r="AH401" s="1"/>
      <c r="AI401" s="1"/>
    </row>
    <row r="402" spans="16:35" ht="12.75" customHeight="1" x14ac:dyDescent="0.2">
      <c r="P402" s="1"/>
      <c r="Q402" s="1"/>
      <c r="R402" s="1"/>
      <c r="S402" s="1"/>
      <c r="T402" s="1"/>
      <c r="U402" s="11"/>
      <c r="X402" s="12"/>
      <c r="Z402" s="13"/>
      <c r="AA402" s="1"/>
      <c r="AB402" s="1"/>
      <c r="AC402" s="1"/>
      <c r="AD402" s="1"/>
      <c r="AE402" s="1"/>
      <c r="AF402" s="1"/>
      <c r="AG402" s="1"/>
      <c r="AH402" s="1"/>
      <c r="AI402" s="1"/>
    </row>
    <row r="403" spans="16:35" ht="12.75" customHeight="1" x14ac:dyDescent="0.2">
      <c r="P403" s="1"/>
      <c r="Q403" s="1"/>
      <c r="R403" s="1"/>
      <c r="S403" s="1"/>
      <c r="T403" s="1"/>
      <c r="U403" s="11"/>
      <c r="X403" s="12"/>
      <c r="Z403" s="13"/>
      <c r="AA403" s="1"/>
      <c r="AB403" s="1"/>
      <c r="AC403" s="1"/>
      <c r="AD403" s="1"/>
      <c r="AE403" s="1"/>
      <c r="AF403" s="1"/>
      <c r="AG403" s="1"/>
      <c r="AH403" s="1"/>
      <c r="AI403" s="1"/>
    </row>
    <row r="404" spans="16:35" ht="12.75" customHeight="1" x14ac:dyDescent="0.2">
      <c r="P404" s="1"/>
      <c r="Q404" s="1"/>
      <c r="R404" s="1"/>
      <c r="S404" s="1"/>
      <c r="T404" s="1"/>
      <c r="U404" s="11"/>
      <c r="X404" s="12"/>
      <c r="Z404" s="13"/>
      <c r="AA404" s="1"/>
      <c r="AB404" s="1"/>
      <c r="AC404" s="1"/>
      <c r="AD404" s="1"/>
      <c r="AE404" s="1"/>
      <c r="AF404" s="1"/>
      <c r="AG404" s="1"/>
      <c r="AH404" s="1"/>
      <c r="AI404" s="1"/>
    </row>
    <row r="405" spans="16:35" ht="12.75" customHeight="1" x14ac:dyDescent="0.2">
      <c r="P405" s="1"/>
      <c r="Q405" s="1"/>
      <c r="R405" s="1"/>
      <c r="S405" s="1"/>
      <c r="T405" s="1"/>
      <c r="U405" s="11"/>
      <c r="X405" s="12"/>
      <c r="Z405" s="13"/>
      <c r="AA405" s="1"/>
      <c r="AB405" s="1"/>
      <c r="AC405" s="1"/>
      <c r="AD405" s="1"/>
      <c r="AE405" s="1"/>
      <c r="AF405" s="1"/>
      <c r="AG405" s="1"/>
      <c r="AH405" s="1"/>
      <c r="AI405" s="1"/>
    </row>
    <row r="406" spans="16:35" ht="12.75" customHeight="1" x14ac:dyDescent="0.2">
      <c r="P406" s="1"/>
      <c r="Q406" s="1"/>
      <c r="R406" s="1"/>
      <c r="S406" s="1"/>
      <c r="T406" s="1"/>
      <c r="U406" s="11"/>
      <c r="X406" s="12"/>
      <c r="Z406" s="13"/>
      <c r="AA406" s="1"/>
      <c r="AB406" s="1"/>
      <c r="AC406" s="1"/>
      <c r="AD406" s="1"/>
      <c r="AE406" s="1"/>
      <c r="AF406" s="1"/>
      <c r="AG406" s="1"/>
      <c r="AH406" s="1"/>
      <c r="AI406" s="1"/>
    </row>
    <row r="407" spans="16:35" ht="12.75" customHeight="1" x14ac:dyDescent="0.2">
      <c r="P407" s="1"/>
      <c r="Q407" s="1"/>
      <c r="R407" s="1"/>
      <c r="S407" s="1"/>
      <c r="T407" s="1"/>
      <c r="U407" s="11"/>
      <c r="X407" s="12"/>
      <c r="Z407" s="13"/>
      <c r="AA407" s="1"/>
      <c r="AB407" s="1"/>
      <c r="AC407" s="1"/>
      <c r="AD407" s="1"/>
      <c r="AE407" s="1"/>
      <c r="AF407" s="1"/>
      <c r="AG407" s="1"/>
      <c r="AH407" s="1"/>
      <c r="AI407" s="1"/>
    </row>
    <row r="408" spans="16:35" ht="12.75" customHeight="1" x14ac:dyDescent="0.2">
      <c r="P408" s="1"/>
      <c r="Q408" s="1"/>
      <c r="R408" s="1"/>
      <c r="S408" s="1"/>
      <c r="T408" s="1"/>
      <c r="U408" s="11"/>
      <c r="X408" s="12"/>
      <c r="Z408" s="13"/>
      <c r="AA408" s="1"/>
      <c r="AB408" s="1"/>
      <c r="AC408" s="1"/>
      <c r="AD408" s="1"/>
      <c r="AE408" s="1"/>
      <c r="AF408" s="1"/>
      <c r="AG408" s="1"/>
      <c r="AH408" s="1"/>
      <c r="AI408" s="1"/>
    </row>
    <row r="409" spans="16:35" ht="12.75" customHeight="1" x14ac:dyDescent="0.2">
      <c r="P409" s="1"/>
      <c r="Q409" s="1"/>
      <c r="R409" s="1"/>
      <c r="S409" s="1"/>
      <c r="T409" s="1"/>
      <c r="U409" s="11"/>
      <c r="X409" s="12"/>
      <c r="Z409" s="13"/>
      <c r="AA409" s="1"/>
      <c r="AB409" s="1"/>
      <c r="AC409" s="1"/>
      <c r="AD409" s="1"/>
      <c r="AE409" s="1"/>
      <c r="AF409" s="1"/>
      <c r="AG409" s="1"/>
      <c r="AH409" s="1"/>
      <c r="AI409" s="1"/>
    </row>
    <row r="410" spans="16:35" ht="12.75" customHeight="1" x14ac:dyDescent="0.2">
      <c r="P410" s="1"/>
      <c r="Q410" s="1"/>
      <c r="R410" s="1"/>
      <c r="S410" s="1"/>
      <c r="T410" s="1"/>
      <c r="U410" s="11"/>
      <c r="X410" s="12"/>
      <c r="Z410" s="13"/>
      <c r="AA410" s="1"/>
      <c r="AB410" s="1"/>
      <c r="AC410" s="1"/>
      <c r="AD410" s="1"/>
      <c r="AE410" s="1"/>
      <c r="AF410" s="1"/>
      <c r="AG410" s="1"/>
      <c r="AH410" s="1"/>
      <c r="AI410" s="1"/>
    </row>
    <row r="411" spans="16:35" ht="12.75" customHeight="1" x14ac:dyDescent="0.2">
      <c r="P411" s="1"/>
      <c r="Q411" s="1"/>
      <c r="R411" s="1"/>
      <c r="S411" s="1"/>
      <c r="T411" s="1"/>
      <c r="U411" s="11"/>
      <c r="X411" s="12"/>
      <c r="Z411" s="13"/>
      <c r="AA411" s="1"/>
      <c r="AB411" s="1"/>
      <c r="AC411" s="1"/>
      <c r="AD411" s="1"/>
      <c r="AE411" s="1"/>
      <c r="AF411" s="1"/>
      <c r="AG411" s="1"/>
      <c r="AH411" s="1"/>
      <c r="AI411" s="1"/>
    </row>
    <row r="412" spans="16:35" ht="12.75" customHeight="1" x14ac:dyDescent="0.2">
      <c r="P412" s="1"/>
      <c r="Q412" s="1"/>
      <c r="R412" s="1"/>
      <c r="S412" s="1"/>
      <c r="T412" s="1"/>
      <c r="U412" s="11"/>
      <c r="X412" s="12"/>
      <c r="Z412" s="13"/>
      <c r="AA412" s="1"/>
      <c r="AB412" s="1"/>
      <c r="AC412" s="1"/>
      <c r="AD412" s="1"/>
      <c r="AE412" s="1"/>
      <c r="AF412" s="1"/>
      <c r="AG412" s="1"/>
      <c r="AH412" s="1"/>
      <c r="AI412" s="1"/>
    </row>
    <row r="413" spans="16:35" ht="12.75" customHeight="1" x14ac:dyDescent="0.2">
      <c r="P413" s="1"/>
      <c r="Q413" s="1"/>
      <c r="R413" s="1"/>
      <c r="S413" s="1"/>
      <c r="T413" s="1"/>
      <c r="U413" s="11"/>
      <c r="X413" s="12"/>
      <c r="Z413" s="13"/>
      <c r="AA413" s="1"/>
      <c r="AB413" s="1"/>
      <c r="AC413" s="1"/>
      <c r="AD413" s="1"/>
      <c r="AE413" s="1"/>
      <c r="AF413" s="1"/>
      <c r="AG413" s="1"/>
      <c r="AH413" s="1"/>
      <c r="AI413" s="1"/>
    </row>
    <row r="414" spans="16:35" ht="12.75" customHeight="1" x14ac:dyDescent="0.2">
      <c r="P414" s="1"/>
      <c r="Q414" s="1"/>
      <c r="R414" s="1"/>
      <c r="S414" s="1"/>
      <c r="T414" s="1"/>
      <c r="U414" s="11"/>
      <c r="X414" s="12"/>
      <c r="Z414" s="13"/>
      <c r="AA414" s="1"/>
      <c r="AB414" s="1"/>
      <c r="AC414" s="1"/>
      <c r="AD414" s="1"/>
      <c r="AE414" s="1"/>
      <c r="AF414" s="1"/>
      <c r="AG414" s="1"/>
      <c r="AH414" s="1"/>
      <c r="AI414" s="1"/>
    </row>
    <row r="415" spans="16:35" ht="12.75" customHeight="1" x14ac:dyDescent="0.2">
      <c r="P415" s="1"/>
      <c r="Q415" s="1"/>
      <c r="R415" s="1"/>
      <c r="S415" s="1"/>
      <c r="T415" s="1"/>
      <c r="U415" s="11"/>
      <c r="X415" s="12"/>
      <c r="Z415" s="13"/>
      <c r="AA415" s="1"/>
      <c r="AB415" s="1"/>
      <c r="AC415" s="1"/>
      <c r="AD415" s="1"/>
      <c r="AE415" s="1"/>
      <c r="AF415" s="1"/>
      <c r="AG415" s="1"/>
      <c r="AH415" s="1"/>
      <c r="AI415" s="1"/>
    </row>
    <row r="416" spans="16:35" ht="12.75" customHeight="1" x14ac:dyDescent="0.2">
      <c r="P416" s="1"/>
      <c r="Q416" s="1"/>
      <c r="R416" s="1"/>
      <c r="S416" s="1"/>
      <c r="T416" s="1"/>
      <c r="U416" s="11"/>
      <c r="X416" s="12"/>
      <c r="Z416" s="13"/>
      <c r="AA416" s="1"/>
      <c r="AB416" s="1"/>
      <c r="AC416" s="1"/>
      <c r="AD416" s="1"/>
      <c r="AE416" s="1"/>
      <c r="AF416" s="1"/>
      <c r="AG416" s="1"/>
      <c r="AH416" s="1"/>
      <c r="AI416" s="1"/>
    </row>
    <row r="417" spans="16:35" ht="12.75" customHeight="1" x14ac:dyDescent="0.2">
      <c r="P417" s="1"/>
      <c r="Q417" s="1"/>
      <c r="R417" s="1"/>
      <c r="S417" s="1"/>
      <c r="T417" s="1"/>
      <c r="U417" s="11"/>
      <c r="X417" s="12"/>
      <c r="Z417" s="13"/>
      <c r="AA417" s="1"/>
      <c r="AB417" s="1"/>
      <c r="AC417" s="1"/>
      <c r="AD417" s="1"/>
      <c r="AE417" s="1"/>
      <c r="AF417" s="1"/>
      <c r="AG417" s="1"/>
      <c r="AH417" s="1"/>
      <c r="AI417" s="1"/>
    </row>
    <row r="418" spans="16:35" ht="12.75" customHeight="1" x14ac:dyDescent="0.2">
      <c r="P418" s="1"/>
      <c r="Q418" s="1"/>
      <c r="R418" s="1"/>
      <c r="S418" s="1"/>
      <c r="T418" s="1"/>
      <c r="U418" s="11"/>
      <c r="X418" s="12"/>
      <c r="Z418" s="13"/>
      <c r="AA418" s="1"/>
      <c r="AB418" s="1"/>
      <c r="AC418" s="1"/>
      <c r="AD418" s="1"/>
      <c r="AE418" s="1"/>
      <c r="AF418" s="1"/>
      <c r="AG418" s="1"/>
      <c r="AH418" s="1"/>
      <c r="AI418" s="1"/>
    </row>
    <row r="419" spans="16:35" ht="12.75" customHeight="1" x14ac:dyDescent="0.2">
      <c r="P419" s="1"/>
      <c r="Q419" s="1"/>
      <c r="R419" s="1"/>
      <c r="S419" s="1"/>
      <c r="T419" s="1"/>
      <c r="U419" s="11"/>
      <c r="X419" s="12"/>
      <c r="Z419" s="13"/>
      <c r="AA419" s="1"/>
      <c r="AB419" s="1"/>
      <c r="AC419" s="1"/>
      <c r="AD419" s="1"/>
      <c r="AE419" s="1"/>
      <c r="AF419" s="1"/>
      <c r="AG419" s="1"/>
      <c r="AH419" s="1"/>
      <c r="AI419" s="1"/>
    </row>
    <row r="420" spans="16:35" ht="12.75" customHeight="1" x14ac:dyDescent="0.2">
      <c r="P420" s="1"/>
      <c r="Q420" s="1"/>
      <c r="R420" s="1"/>
      <c r="S420" s="1"/>
      <c r="T420" s="1"/>
      <c r="U420" s="11"/>
      <c r="X420" s="12"/>
      <c r="Z420" s="13"/>
      <c r="AA420" s="1"/>
      <c r="AB420" s="1"/>
      <c r="AC420" s="1"/>
      <c r="AD420" s="1"/>
      <c r="AE420" s="1"/>
      <c r="AF420" s="1"/>
      <c r="AG420" s="1"/>
      <c r="AH420" s="1"/>
      <c r="AI420" s="1"/>
    </row>
    <row r="421" spans="16:35" ht="12.75" customHeight="1" x14ac:dyDescent="0.2">
      <c r="P421" s="1"/>
      <c r="Q421" s="1"/>
      <c r="R421" s="1"/>
      <c r="S421" s="1"/>
      <c r="T421" s="1"/>
      <c r="U421" s="11"/>
      <c r="X421" s="12"/>
      <c r="Z421" s="13"/>
      <c r="AA421" s="1"/>
      <c r="AB421" s="1"/>
      <c r="AC421" s="1"/>
      <c r="AD421" s="1"/>
      <c r="AE421" s="1"/>
      <c r="AF421" s="1"/>
      <c r="AG421" s="1"/>
      <c r="AH421" s="1"/>
      <c r="AI421" s="1"/>
    </row>
    <row r="422" spans="16:35" ht="12.75" customHeight="1" x14ac:dyDescent="0.2">
      <c r="P422" s="1"/>
      <c r="Q422" s="1"/>
      <c r="R422" s="1"/>
      <c r="S422" s="1"/>
      <c r="T422" s="1"/>
      <c r="U422" s="11"/>
      <c r="X422" s="12"/>
      <c r="Z422" s="13"/>
      <c r="AA422" s="1"/>
      <c r="AB422" s="1"/>
      <c r="AC422" s="1"/>
      <c r="AD422" s="1"/>
      <c r="AE422" s="1"/>
      <c r="AF422" s="1"/>
      <c r="AG422" s="1"/>
      <c r="AH422" s="1"/>
      <c r="AI422" s="1"/>
    </row>
    <row r="423" spans="16:35" ht="12.75" customHeight="1" x14ac:dyDescent="0.2">
      <c r="P423" s="1"/>
      <c r="Q423" s="1"/>
      <c r="R423" s="1"/>
      <c r="S423" s="1"/>
      <c r="T423" s="1"/>
      <c r="U423" s="11"/>
      <c r="X423" s="12"/>
      <c r="Z423" s="13"/>
      <c r="AA423" s="1"/>
      <c r="AB423" s="1"/>
      <c r="AC423" s="1"/>
      <c r="AD423" s="1"/>
      <c r="AE423" s="1"/>
      <c r="AF423" s="1"/>
      <c r="AG423" s="1"/>
      <c r="AH423" s="1"/>
      <c r="AI423" s="1"/>
    </row>
    <row r="424" spans="16:35" ht="12.75" customHeight="1" x14ac:dyDescent="0.2">
      <c r="P424" s="1"/>
      <c r="Q424" s="1"/>
      <c r="R424" s="1"/>
      <c r="S424" s="1"/>
      <c r="T424" s="1"/>
      <c r="U424" s="11"/>
      <c r="X424" s="12"/>
      <c r="Z424" s="13"/>
      <c r="AA424" s="1"/>
      <c r="AB424" s="1"/>
      <c r="AC424" s="1"/>
      <c r="AD424" s="1"/>
      <c r="AE424" s="1"/>
      <c r="AF424" s="1"/>
      <c r="AG424" s="1"/>
      <c r="AH424" s="1"/>
      <c r="AI424" s="1"/>
    </row>
    <row r="425" spans="16:35" ht="12.75" customHeight="1" x14ac:dyDescent="0.2">
      <c r="P425" s="1"/>
      <c r="Q425" s="1"/>
      <c r="R425" s="1"/>
      <c r="S425" s="1"/>
      <c r="T425" s="1"/>
      <c r="U425" s="11"/>
      <c r="X425" s="12"/>
      <c r="Z425" s="13"/>
      <c r="AA425" s="1"/>
      <c r="AB425" s="1"/>
      <c r="AC425" s="1"/>
      <c r="AD425" s="1"/>
      <c r="AE425" s="1"/>
      <c r="AF425" s="1"/>
      <c r="AG425" s="1"/>
      <c r="AH425" s="1"/>
      <c r="AI425" s="1"/>
    </row>
    <row r="426" spans="16:35" ht="12.75" customHeight="1" x14ac:dyDescent="0.2">
      <c r="P426" s="1"/>
      <c r="Q426" s="1"/>
      <c r="R426" s="1"/>
      <c r="S426" s="1"/>
      <c r="T426" s="1"/>
      <c r="U426" s="11"/>
      <c r="X426" s="12"/>
      <c r="Z426" s="13"/>
      <c r="AA426" s="1"/>
      <c r="AB426" s="1"/>
      <c r="AC426" s="1"/>
      <c r="AD426" s="1"/>
      <c r="AE426" s="1"/>
      <c r="AF426" s="1"/>
      <c r="AG426" s="1"/>
      <c r="AH426" s="1"/>
      <c r="AI426" s="1"/>
    </row>
    <row r="427" spans="16:35" ht="12.75" customHeight="1" x14ac:dyDescent="0.2">
      <c r="P427" s="1"/>
      <c r="Q427" s="1"/>
      <c r="R427" s="1"/>
      <c r="S427" s="1"/>
      <c r="T427" s="1"/>
      <c r="U427" s="11"/>
      <c r="X427" s="12"/>
      <c r="Z427" s="13"/>
      <c r="AA427" s="1"/>
      <c r="AB427" s="1"/>
      <c r="AC427" s="1"/>
      <c r="AD427" s="1"/>
      <c r="AE427" s="1"/>
      <c r="AF427" s="1"/>
      <c r="AG427" s="1"/>
      <c r="AH427" s="1"/>
      <c r="AI427" s="1"/>
    </row>
    <row r="428" spans="16:35" ht="12.75" customHeight="1" x14ac:dyDescent="0.2">
      <c r="P428" s="1"/>
      <c r="Q428" s="1"/>
      <c r="R428" s="1"/>
      <c r="S428" s="1"/>
      <c r="T428" s="1"/>
      <c r="U428" s="11"/>
      <c r="X428" s="12"/>
      <c r="Z428" s="13"/>
      <c r="AA428" s="1"/>
      <c r="AB428" s="1"/>
      <c r="AC428" s="1"/>
      <c r="AD428" s="1"/>
      <c r="AE428" s="1"/>
      <c r="AF428" s="1"/>
      <c r="AG428" s="1"/>
      <c r="AH428" s="1"/>
      <c r="AI428" s="1"/>
    </row>
    <row r="429" spans="16:35" ht="12.75" customHeight="1" x14ac:dyDescent="0.2">
      <c r="P429" s="1"/>
      <c r="Q429" s="1"/>
      <c r="R429" s="1"/>
      <c r="S429" s="1"/>
      <c r="T429" s="1"/>
      <c r="U429" s="11"/>
      <c r="X429" s="12"/>
      <c r="Z429" s="13"/>
      <c r="AA429" s="1"/>
      <c r="AB429" s="1"/>
      <c r="AC429" s="1"/>
      <c r="AD429" s="1"/>
      <c r="AE429" s="1"/>
      <c r="AF429" s="1"/>
      <c r="AG429" s="1"/>
      <c r="AH429" s="1"/>
      <c r="AI429" s="1"/>
    </row>
    <row r="430" spans="16:35" ht="12.75" customHeight="1" x14ac:dyDescent="0.2">
      <c r="P430" s="1"/>
      <c r="Q430" s="1"/>
      <c r="R430" s="1"/>
      <c r="S430" s="1"/>
      <c r="T430" s="1"/>
      <c r="U430" s="11"/>
      <c r="X430" s="12"/>
      <c r="Z430" s="13"/>
      <c r="AA430" s="1"/>
      <c r="AB430" s="1"/>
      <c r="AC430" s="1"/>
      <c r="AD430" s="1"/>
      <c r="AE430" s="1"/>
      <c r="AF430" s="1"/>
      <c r="AG430" s="1"/>
      <c r="AH430" s="1"/>
      <c r="AI430" s="1"/>
    </row>
    <row r="431" spans="16:35" ht="12.75" customHeight="1" x14ac:dyDescent="0.2">
      <c r="P431" s="1"/>
      <c r="Q431" s="1"/>
      <c r="R431" s="1"/>
      <c r="S431" s="1"/>
      <c r="T431" s="1"/>
      <c r="U431" s="11"/>
      <c r="X431" s="12"/>
      <c r="Z431" s="13"/>
      <c r="AA431" s="1"/>
      <c r="AB431" s="1"/>
      <c r="AC431" s="1"/>
      <c r="AD431" s="1"/>
      <c r="AE431" s="1"/>
      <c r="AF431" s="1"/>
      <c r="AG431" s="1"/>
      <c r="AH431" s="1"/>
      <c r="AI431" s="1"/>
    </row>
    <row r="432" spans="16:35" ht="12.75" customHeight="1" x14ac:dyDescent="0.2">
      <c r="P432" s="1"/>
      <c r="Q432" s="1"/>
      <c r="R432" s="1"/>
      <c r="S432" s="1"/>
      <c r="T432" s="1"/>
      <c r="U432" s="11"/>
      <c r="X432" s="12"/>
      <c r="Z432" s="13"/>
      <c r="AA432" s="1"/>
      <c r="AB432" s="1"/>
      <c r="AC432" s="1"/>
      <c r="AD432" s="1"/>
      <c r="AE432" s="1"/>
      <c r="AF432" s="1"/>
      <c r="AG432" s="1"/>
      <c r="AH432" s="1"/>
      <c r="AI432" s="1"/>
    </row>
    <row r="433" spans="16:35" ht="12.75" customHeight="1" x14ac:dyDescent="0.2">
      <c r="P433" s="1"/>
      <c r="Q433" s="1"/>
      <c r="R433" s="1"/>
      <c r="S433" s="1"/>
      <c r="T433" s="1"/>
      <c r="U433" s="11"/>
      <c r="X433" s="12"/>
      <c r="Z433" s="13"/>
      <c r="AA433" s="1"/>
      <c r="AB433" s="1"/>
      <c r="AC433" s="1"/>
      <c r="AD433" s="1"/>
      <c r="AE433" s="1"/>
      <c r="AF433" s="1"/>
      <c r="AG433" s="1"/>
      <c r="AH433" s="1"/>
      <c r="AI433" s="1"/>
    </row>
    <row r="434" spans="16:35" ht="12.75" customHeight="1" x14ac:dyDescent="0.2">
      <c r="P434" s="1"/>
      <c r="Q434" s="1"/>
      <c r="R434" s="1"/>
      <c r="S434" s="1"/>
      <c r="T434" s="1"/>
      <c r="U434" s="11"/>
      <c r="X434" s="12"/>
      <c r="Z434" s="13"/>
      <c r="AA434" s="1"/>
      <c r="AB434" s="1"/>
      <c r="AC434" s="1"/>
      <c r="AD434" s="1"/>
      <c r="AE434" s="1"/>
      <c r="AF434" s="1"/>
      <c r="AG434" s="1"/>
      <c r="AH434" s="1"/>
      <c r="AI434" s="1"/>
    </row>
    <row r="435" spans="16:35" ht="12.75" customHeight="1" x14ac:dyDescent="0.2">
      <c r="P435" s="1"/>
      <c r="Q435" s="1"/>
      <c r="R435" s="1"/>
      <c r="S435" s="1"/>
      <c r="T435" s="1"/>
      <c r="U435" s="11"/>
      <c r="X435" s="12"/>
      <c r="Z435" s="13"/>
      <c r="AA435" s="1"/>
      <c r="AB435" s="1"/>
      <c r="AC435" s="1"/>
      <c r="AD435" s="1"/>
      <c r="AE435" s="1"/>
      <c r="AF435" s="1"/>
      <c r="AG435" s="1"/>
      <c r="AH435" s="1"/>
      <c r="AI435" s="1"/>
    </row>
    <row r="436" spans="16:35" ht="12.75" customHeight="1" x14ac:dyDescent="0.2">
      <c r="P436" s="1"/>
      <c r="Q436" s="1"/>
      <c r="R436" s="1"/>
      <c r="S436" s="1"/>
      <c r="T436" s="1"/>
      <c r="U436" s="11"/>
      <c r="X436" s="12"/>
      <c r="Z436" s="13"/>
      <c r="AA436" s="1"/>
      <c r="AB436" s="1"/>
      <c r="AC436" s="1"/>
      <c r="AD436" s="1"/>
      <c r="AE436" s="1"/>
      <c r="AF436" s="1"/>
      <c r="AG436" s="1"/>
      <c r="AH436" s="1"/>
      <c r="AI436" s="1"/>
    </row>
    <row r="437" spans="16:35" ht="12.75" customHeight="1" x14ac:dyDescent="0.2">
      <c r="P437" s="1"/>
      <c r="Q437" s="1"/>
      <c r="R437" s="1"/>
      <c r="S437" s="1"/>
      <c r="T437" s="1"/>
      <c r="U437" s="11"/>
      <c r="X437" s="12"/>
      <c r="Z437" s="13"/>
      <c r="AA437" s="1"/>
      <c r="AB437" s="1"/>
      <c r="AC437" s="1"/>
      <c r="AD437" s="1"/>
      <c r="AE437" s="1"/>
      <c r="AF437" s="1"/>
      <c r="AG437" s="1"/>
      <c r="AH437" s="1"/>
      <c r="AI437" s="1"/>
    </row>
    <row r="438" spans="16:35" ht="12.75" customHeight="1" x14ac:dyDescent="0.2">
      <c r="P438" s="1"/>
      <c r="Q438" s="1"/>
      <c r="R438" s="1"/>
      <c r="S438" s="1"/>
      <c r="T438" s="1"/>
      <c r="U438" s="11"/>
      <c r="X438" s="12"/>
      <c r="Z438" s="13"/>
      <c r="AA438" s="1"/>
      <c r="AB438" s="1"/>
      <c r="AC438" s="1"/>
      <c r="AD438" s="1"/>
      <c r="AE438" s="1"/>
      <c r="AF438" s="1"/>
      <c r="AG438" s="1"/>
      <c r="AH438" s="1"/>
      <c r="AI438" s="1"/>
    </row>
    <row r="439" spans="16:35" ht="12.75" customHeight="1" x14ac:dyDescent="0.2">
      <c r="P439" s="1"/>
      <c r="Q439" s="1"/>
      <c r="R439" s="1"/>
      <c r="S439" s="1"/>
      <c r="T439" s="1"/>
      <c r="U439" s="11"/>
      <c r="X439" s="12"/>
      <c r="Z439" s="13"/>
      <c r="AA439" s="1"/>
      <c r="AB439" s="1"/>
      <c r="AC439" s="1"/>
      <c r="AD439" s="1"/>
      <c r="AE439" s="1"/>
      <c r="AF439" s="1"/>
      <c r="AG439" s="1"/>
      <c r="AH439" s="1"/>
      <c r="AI439" s="1"/>
    </row>
    <row r="440" spans="16:35" ht="12.75" customHeight="1" x14ac:dyDescent="0.2">
      <c r="P440" s="1"/>
      <c r="Q440" s="1"/>
      <c r="R440" s="1"/>
      <c r="S440" s="1"/>
      <c r="T440" s="1"/>
      <c r="U440" s="11"/>
      <c r="X440" s="12"/>
      <c r="Z440" s="13"/>
      <c r="AA440" s="1"/>
      <c r="AB440" s="1"/>
      <c r="AC440" s="1"/>
      <c r="AD440" s="1"/>
      <c r="AE440" s="1"/>
      <c r="AF440" s="1"/>
      <c r="AG440" s="1"/>
      <c r="AH440" s="1"/>
      <c r="AI440" s="1"/>
    </row>
    <row r="441" spans="16:35" ht="12.75" customHeight="1" x14ac:dyDescent="0.2">
      <c r="P441" s="1"/>
      <c r="Q441" s="1"/>
      <c r="R441" s="1"/>
      <c r="S441" s="1"/>
      <c r="T441" s="1"/>
      <c r="U441" s="11"/>
      <c r="X441" s="12"/>
      <c r="Z441" s="13"/>
      <c r="AA441" s="1"/>
      <c r="AB441" s="1"/>
      <c r="AC441" s="1"/>
      <c r="AD441" s="1"/>
      <c r="AE441" s="1"/>
      <c r="AF441" s="1"/>
      <c r="AG441" s="1"/>
      <c r="AH441" s="1"/>
      <c r="AI441" s="1"/>
    </row>
    <row r="442" spans="16:35" ht="12.75" customHeight="1" x14ac:dyDescent="0.2">
      <c r="P442" s="1"/>
      <c r="Q442" s="1"/>
      <c r="R442" s="1"/>
      <c r="S442" s="1"/>
      <c r="T442" s="1"/>
      <c r="U442" s="11"/>
      <c r="X442" s="12"/>
      <c r="Z442" s="13"/>
      <c r="AA442" s="1"/>
      <c r="AB442" s="1"/>
      <c r="AC442" s="1"/>
      <c r="AD442" s="1"/>
      <c r="AE442" s="1"/>
      <c r="AF442" s="1"/>
      <c r="AG442" s="1"/>
      <c r="AH442" s="1"/>
      <c r="AI442" s="1"/>
    </row>
    <row r="443" spans="16:35" ht="12.75" customHeight="1" x14ac:dyDescent="0.2">
      <c r="P443" s="1"/>
      <c r="Q443" s="1"/>
      <c r="R443" s="1"/>
      <c r="S443" s="1"/>
      <c r="T443" s="1"/>
      <c r="U443" s="11"/>
      <c r="X443" s="12"/>
      <c r="Z443" s="13"/>
      <c r="AA443" s="1"/>
      <c r="AB443" s="1"/>
      <c r="AC443" s="1"/>
      <c r="AD443" s="1"/>
      <c r="AE443" s="1"/>
      <c r="AF443" s="1"/>
      <c r="AG443" s="1"/>
      <c r="AH443" s="1"/>
      <c r="AI443" s="1"/>
    </row>
    <row r="444" spans="16:35" ht="12.75" customHeight="1" x14ac:dyDescent="0.2">
      <c r="P444" s="1"/>
      <c r="Q444" s="1"/>
      <c r="R444" s="1"/>
      <c r="S444" s="1"/>
      <c r="T444" s="1"/>
      <c r="U444" s="11"/>
      <c r="X444" s="12"/>
      <c r="Z444" s="13"/>
      <c r="AA444" s="1"/>
      <c r="AB444" s="1"/>
      <c r="AC444" s="1"/>
      <c r="AD444" s="1"/>
      <c r="AE444" s="1"/>
      <c r="AF444" s="1"/>
      <c r="AG444" s="1"/>
      <c r="AH444" s="1"/>
      <c r="AI444" s="1"/>
    </row>
    <row r="445" spans="16:35" ht="12.75" customHeight="1" x14ac:dyDescent="0.2">
      <c r="P445" s="1"/>
      <c r="Q445" s="1"/>
      <c r="R445" s="1"/>
      <c r="S445" s="1"/>
      <c r="T445" s="1"/>
      <c r="U445" s="11"/>
      <c r="X445" s="12"/>
      <c r="Z445" s="13"/>
      <c r="AA445" s="1"/>
      <c r="AB445" s="1"/>
      <c r="AC445" s="1"/>
      <c r="AD445" s="1"/>
      <c r="AE445" s="1"/>
      <c r="AF445" s="1"/>
      <c r="AG445" s="1"/>
      <c r="AH445" s="1"/>
      <c r="AI445" s="1"/>
    </row>
    <row r="446" spans="16:35" ht="12.75" customHeight="1" x14ac:dyDescent="0.2">
      <c r="P446" s="1"/>
      <c r="Q446" s="1"/>
      <c r="R446" s="1"/>
      <c r="S446" s="1"/>
      <c r="T446" s="1"/>
      <c r="U446" s="11"/>
      <c r="X446" s="12"/>
      <c r="Z446" s="13"/>
      <c r="AA446" s="1"/>
      <c r="AB446" s="1"/>
      <c r="AC446" s="1"/>
      <c r="AD446" s="1"/>
      <c r="AE446" s="1"/>
      <c r="AF446" s="1"/>
      <c r="AG446" s="1"/>
      <c r="AH446" s="1"/>
      <c r="AI446" s="1"/>
    </row>
    <row r="447" spans="16:35" ht="12.75" customHeight="1" x14ac:dyDescent="0.2">
      <c r="P447" s="1"/>
      <c r="Q447" s="1"/>
      <c r="R447" s="1"/>
      <c r="S447" s="1"/>
      <c r="T447" s="1"/>
      <c r="U447" s="11"/>
      <c r="X447" s="12"/>
      <c r="Z447" s="13"/>
      <c r="AA447" s="1"/>
      <c r="AB447" s="1"/>
      <c r="AC447" s="1"/>
      <c r="AD447" s="1"/>
      <c r="AE447" s="1"/>
      <c r="AF447" s="1"/>
      <c r="AG447" s="1"/>
      <c r="AH447" s="1"/>
      <c r="AI447" s="1"/>
    </row>
    <row r="448" spans="16:35" ht="12.75" customHeight="1" x14ac:dyDescent="0.2">
      <c r="P448" s="1"/>
      <c r="Q448" s="1"/>
      <c r="R448" s="1"/>
      <c r="S448" s="1"/>
      <c r="T448" s="1"/>
      <c r="U448" s="11"/>
      <c r="X448" s="12"/>
      <c r="Z448" s="13"/>
      <c r="AA448" s="1"/>
      <c r="AB448" s="1"/>
      <c r="AC448" s="1"/>
      <c r="AD448" s="1"/>
      <c r="AE448" s="1"/>
      <c r="AF448" s="1"/>
      <c r="AG448" s="1"/>
      <c r="AH448" s="1"/>
      <c r="AI448" s="1"/>
    </row>
    <row r="449" spans="16:35" ht="12.75" customHeight="1" x14ac:dyDescent="0.2">
      <c r="P449" s="1"/>
      <c r="Q449" s="1"/>
      <c r="R449" s="1"/>
      <c r="S449" s="1"/>
      <c r="T449" s="1"/>
      <c r="U449" s="11"/>
      <c r="X449" s="12"/>
      <c r="Z449" s="13"/>
      <c r="AA449" s="1"/>
      <c r="AB449" s="1"/>
      <c r="AC449" s="1"/>
      <c r="AD449" s="1"/>
      <c r="AE449" s="1"/>
      <c r="AF449" s="1"/>
      <c r="AG449" s="1"/>
      <c r="AH449" s="1"/>
      <c r="AI449" s="1"/>
    </row>
    <row r="450" spans="16:35" ht="12.75" customHeight="1" x14ac:dyDescent="0.2">
      <c r="P450" s="1"/>
      <c r="Q450" s="1"/>
      <c r="R450" s="1"/>
      <c r="S450" s="1"/>
      <c r="T450" s="1"/>
      <c r="U450" s="11"/>
      <c r="X450" s="12"/>
      <c r="Z450" s="13"/>
      <c r="AA450" s="1"/>
      <c r="AB450" s="1"/>
      <c r="AC450" s="1"/>
      <c r="AD450" s="1"/>
      <c r="AE450" s="1"/>
      <c r="AF450" s="1"/>
      <c r="AG450" s="1"/>
      <c r="AH450" s="1"/>
      <c r="AI450" s="1"/>
    </row>
    <row r="451" spans="16:35" ht="12.75" customHeight="1" x14ac:dyDescent="0.2">
      <c r="P451" s="1"/>
      <c r="Q451" s="1"/>
      <c r="R451" s="1"/>
      <c r="S451" s="1"/>
      <c r="T451" s="1"/>
      <c r="U451" s="11"/>
      <c r="X451" s="12"/>
      <c r="Z451" s="13"/>
      <c r="AA451" s="1"/>
      <c r="AB451" s="1"/>
      <c r="AC451" s="1"/>
      <c r="AD451" s="1"/>
      <c r="AE451" s="1"/>
      <c r="AF451" s="1"/>
      <c r="AG451" s="1"/>
      <c r="AH451" s="1"/>
      <c r="AI451" s="1"/>
    </row>
    <row r="452" spans="16:35" ht="12.75" customHeight="1" x14ac:dyDescent="0.2">
      <c r="P452" s="1"/>
      <c r="Q452" s="1"/>
      <c r="R452" s="1"/>
      <c r="S452" s="1"/>
      <c r="T452" s="1"/>
      <c r="U452" s="11"/>
      <c r="X452" s="12"/>
      <c r="Z452" s="13"/>
      <c r="AA452" s="1"/>
      <c r="AB452" s="1"/>
      <c r="AC452" s="1"/>
      <c r="AD452" s="1"/>
      <c r="AE452" s="1"/>
      <c r="AF452" s="1"/>
      <c r="AG452" s="1"/>
      <c r="AH452" s="1"/>
      <c r="AI452" s="1"/>
    </row>
    <row r="453" spans="16:35" ht="12.75" customHeight="1" x14ac:dyDescent="0.2">
      <c r="P453" s="1"/>
      <c r="Q453" s="1"/>
      <c r="R453" s="1"/>
      <c r="S453" s="1"/>
      <c r="T453" s="1"/>
      <c r="U453" s="11"/>
      <c r="X453" s="12"/>
      <c r="Z453" s="13"/>
      <c r="AA453" s="1"/>
      <c r="AB453" s="1"/>
      <c r="AC453" s="1"/>
      <c r="AD453" s="1"/>
      <c r="AE453" s="1"/>
      <c r="AF453" s="1"/>
      <c r="AG453" s="1"/>
      <c r="AH453" s="1"/>
      <c r="AI453" s="1"/>
    </row>
    <row r="454" spans="16:35" ht="12.75" customHeight="1" x14ac:dyDescent="0.2">
      <c r="P454" s="1"/>
      <c r="Q454" s="1"/>
      <c r="R454" s="1"/>
      <c r="S454" s="1"/>
      <c r="T454" s="1"/>
      <c r="U454" s="11"/>
      <c r="X454" s="12"/>
      <c r="Z454" s="13"/>
      <c r="AA454" s="1"/>
      <c r="AB454" s="1"/>
      <c r="AC454" s="1"/>
      <c r="AD454" s="1"/>
      <c r="AE454" s="1"/>
      <c r="AF454" s="1"/>
      <c r="AG454" s="1"/>
      <c r="AH454" s="1"/>
      <c r="AI454" s="1"/>
    </row>
    <row r="455" spans="16:35" ht="12.75" customHeight="1" x14ac:dyDescent="0.2">
      <c r="P455" s="1"/>
      <c r="Q455" s="1"/>
      <c r="R455" s="1"/>
      <c r="S455" s="1"/>
      <c r="T455" s="1"/>
      <c r="U455" s="11"/>
      <c r="X455" s="12"/>
      <c r="Z455" s="13"/>
      <c r="AA455" s="1"/>
      <c r="AB455" s="1"/>
      <c r="AC455" s="1"/>
      <c r="AD455" s="1"/>
      <c r="AE455" s="1"/>
      <c r="AF455" s="1"/>
      <c r="AG455" s="1"/>
      <c r="AH455" s="1"/>
      <c r="AI455" s="1"/>
    </row>
    <row r="456" spans="16:35" ht="12.75" customHeight="1" x14ac:dyDescent="0.2">
      <c r="P456" s="1"/>
      <c r="Q456" s="1"/>
      <c r="R456" s="1"/>
      <c r="S456" s="1"/>
      <c r="T456" s="1"/>
      <c r="U456" s="11"/>
      <c r="X456" s="12"/>
      <c r="Z456" s="13"/>
      <c r="AA456" s="1"/>
      <c r="AB456" s="1"/>
      <c r="AC456" s="1"/>
      <c r="AD456" s="1"/>
      <c r="AE456" s="1"/>
      <c r="AF456" s="1"/>
      <c r="AG456" s="1"/>
      <c r="AH456" s="1"/>
      <c r="AI456" s="1"/>
    </row>
    <row r="457" spans="16:35" ht="12.75" customHeight="1" x14ac:dyDescent="0.2">
      <c r="P457" s="1"/>
      <c r="Q457" s="1"/>
      <c r="R457" s="1"/>
      <c r="S457" s="1"/>
      <c r="T457" s="1"/>
      <c r="U457" s="11"/>
      <c r="X457" s="12"/>
      <c r="Z457" s="13"/>
      <c r="AA457" s="1"/>
      <c r="AB457" s="1"/>
      <c r="AC457" s="1"/>
      <c r="AD457" s="1"/>
      <c r="AE457" s="1"/>
      <c r="AF457" s="1"/>
      <c r="AG457" s="1"/>
      <c r="AH457" s="1"/>
      <c r="AI457" s="1"/>
    </row>
    <row r="458" spans="16:35" ht="12.75" customHeight="1" x14ac:dyDescent="0.2">
      <c r="P458" s="1"/>
      <c r="Q458" s="1"/>
      <c r="R458" s="1"/>
      <c r="S458" s="1"/>
      <c r="T458" s="1"/>
      <c r="U458" s="11"/>
      <c r="X458" s="12"/>
      <c r="Z458" s="13"/>
      <c r="AA458" s="1"/>
      <c r="AB458" s="1"/>
      <c r="AC458" s="1"/>
      <c r="AD458" s="1"/>
      <c r="AE458" s="1"/>
      <c r="AF458" s="1"/>
      <c r="AG458" s="1"/>
      <c r="AH458" s="1"/>
      <c r="AI458" s="1"/>
    </row>
    <row r="459" spans="16:35" ht="12.75" customHeight="1" x14ac:dyDescent="0.2">
      <c r="P459" s="1"/>
      <c r="Q459" s="1"/>
      <c r="R459" s="1"/>
      <c r="S459" s="1"/>
      <c r="T459" s="1"/>
      <c r="U459" s="11"/>
      <c r="X459" s="12"/>
      <c r="Z459" s="13"/>
      <c r="AA459" s="1"/>
      <c r="AB459" s="1"/>
      <c r="AC459" s="1"/>
      <c r="AD459" s="1"/>
      <c r="AE459" s="1"/>
      <c r="AF459" s="1"/>
      <c r="AG459" s="1"/>
      <c r="AH459" s="1"/>
      <c r="AI459" s="1"/>
    </row>
    <row r="460" spans="16:35" ht="12.75" customHeight="1" x14ac:dyDescent="0.2">
      <c r="P460" s="1"/>
      <c r="Q460" s="1"/>
      <c r="R460" s="1"/>
      <c r="S460" s="1"/>
      <c r="T460" s="1"/>
      <c r="U460" s="11"/>
      <c r="X460" s="12"/>
      <c r="Z460" s="13"/>
      <c r="AA460" s="1"/>
      <c r="AB460" s="1"/>
      <c r="AC460" s="1"/>
      <c r="AD460" s="1"/>
      <c r="AE460" s="1"/>
      <c r="AF460" s="1"/>
      <c r="AG460" s="1"/>
      <c r="AH460" s="1"/>
      <c r="AI460" s="1"/>
    </row>
    <row r="461" spans="16:35" ht="12.75" customHeight="1" x14ac:dyDescent="0.2">
      <c r="P461" s="1"/>
      <c r="Q461" s="1"/>
      <c r="R461" s="1"/>
      <c r="S461" s="1"/>
      <c r="T461" s="1"/>
      <c r="U461" s="11"/>
      <c r="X461" s="12"/>
      <c r="Z461" s="13"/>
      <c r="AA461" s="1"/>
      <c r="AB461" s="1"/>
      <c r="AC461" s="1"/>
      <c r="AD461" s="1"/>
      <c r="AE461" s="1"/>
      <c r="AF461" s="1"/>
      <c r="AG461" s="1"/>
      <c r="AH461" s="1"/>
      <c r="AI461" s="1"/>
    </row>
    <row r="462" spans="16:35" ht="12.75" customHeight="1" x14ac:dyDescent="0.2">
      <c r="P462" s="1"/>
      <c r="Q462" s="1"/>
      <c r="R462" s="1"/>
      <c r="S462" s="1"/>
      <c r="T462" s="1"/>
      <c r="U462" s="11"/>
      <c r="X462" s="12"/>
      <c r="Z462" s="13"/>
      <c r="AA462" s="1"/>
      <c r="AB462" s="1"/>
      <c r="AC462" s="1"/>
      <c r="AD462" s="1"/>
      <c r="AE462" s="1"/>
      <c r="AF462" s="1"/>
      <c r="AG462" s="1"/>
      <c r="AH462" s="1"/>
      <c r="AI462" s="1"/>
    </row>
    <row r="463" spans="16:35" ht="12.75" customHeight="1" x14ac:dyDescent="0.2">
      <c r="P463" s="1"/>
      <c r="Q463" s="1"/>
      <c r="R463" s="1"/>
      <c r="S463" s="1"/>
      <c r="T463" s="1"/>
      <c r="U463" s="11"/>
      <c r="X463" s="12"/>
      <c r="Z463" s="13"/>
      <c r="AA463" s="1"/>
      <c r="AB463" s="1"/>
      <c r="AC463" s="1"/>
      <c r="AD463" s="1"/>
      <c r="AE463" s="1"/>
      <c r="AF463" s="1"/>
      <c r="AG463" s="1"/>
      <c r="AH463" s="1"/>
      <c r="AI463" s="1"/>
    </row>
    <row r="464" spans="16:35" ht="12.75" customHeight="1" x14ac:dyDescent="0.2">
      <c r="P464" s="1"/>
      <c r="Q464" s="1"/>
      <c r="R464" s="1"/>
      <c r="S464" s="1"/>
      <c r="T464" s="1"/>
      <c r="U464" s="11"/>
      <c r="X464" s="12"/>
      <c r="Z464" s="13"/>
      <c r="AA464" s="1"/>
      <c r="AB464" s="1"/>
      <c r="AC464" s="1"/>
      <c r="AD464" s="1"/>
      <c r="AE464" s="1"/>
      <c r="AF464" s="1"/>
      <c r="AG464" s="1"/>
      <c r="AH464" s="1"/>
      <c r="AI464" s="1"/>
    </row>
    <row r="465" spans="16:35" ht="12.75" customHeight="1" x14ac:dyDescent="0.2">
      <c r="P465" s="1"/>
      <c r="Q465" s="1"/>
      <c r="R465" s="1"/>
      <c r="S465" s="1"/>
      <c r="T465" s="1"/>
      <c r="U465" s="11"/>
      <c r="X465" s="12"/>
      <c r="Z465" s="13"/>
      <c r="AA465" s="1"/>
      <c r="AB465" s="1"/>
      <c r="AC465" s="1"/>
      <c r="AD465" s="1"/>
      <c r="AE465" s="1"/>
      <c r="AF465" s="1"/>
      <c r="AG465" s="1"/>
      <c r="AH465" s="1"/>
      <c r="AI465" s="1"/>
    </row>
    <row r="466" spans="16:35" ht="12.75" customHeight="1" x14ac:dyDescent="0.2">
      <c r="P466" s="1"/>
      <c r="Q466" s="1"/>
      <c r="R466" s="1"/>
      <c r="S466" s="1"/>
      <c r="T466" s="1"/>
      <c r="U466" s="11"/>
      <c r="X466" s="12"/>
      <c r="Z466" s="13"/>
      <c r="AA466" s="1"/>
      <c r="AB466" s="1"/>
      <c r="AC466" s="1"/>
      <c r="AD466" s="1"/>
      <c r="AE466" s="1"/>
      <c r="AF466" s="1"/>
      <c r="AG466" s="1"/>
      <c r="AH466" s="1"/>
      <c r="AI466" s="1"/>
    </row>
    <row r="467" spans="16:35" ht="12.75" customHeight="1" x14ac:dyDescent="0.2">
      <c r="P467" s="1"/>
      <c r="Q467" s="1"/>
      <c r="R467" s="1"/>
      <c r="S467" s="1"/>
      <c r="T467" s="1"/>
      <c r="U467" s="11"/>
      <c r="X467" s="12"/>
      <c r="Z467" s="13"/>
      <c r="AA467" s="1"/>
      <c r="AB467" s="1"/>
      <c r="AC467" s="1"/>
      <c r="AD467" s="1"/>
      <c r="AE467" s="1"/>
      <c r="AF467" s="1"/>
      <c r="AG467" s="1"/>
      <c r="AH467" s="1"/>
      <c r="AI467" s="1"/>
    </row>
    <row r="468" spans="16:35" ht="12.75" customHeight="1" x14ac:dyDescent="0.2">
      <c r="P468" s="1"/>
      <c r="Q468" s="1"/>
      <c r="R468" s="1"/>
      <c r="S468" s="1"/>
      <c r="T468" s="1"/>
      <c r="U468" s="11"/>
      <c r="X468" s="12"/>
      <c r="Z468" s="13"/>
      <c r="AA468" s="1"/>
      <c r="AB468" s="1"/>
      <c r="AC468" s="1"/>
      <c r="AD468" s="1"/>
      <c r="AE468" s="1"/>
      <c r="AF468" s="1"/>
      <c r="AG468" s="1"/>
      <c r="AH468" s="1"/>
      <c r="AI468" s="1"/>
    </row>
    <row r="469" spans="16:35" ht="12.75" customHeight="1" x14ac:dyDescent="0.2">
      <c r="P469" s="1"/>
      <c r="Q469" s="1"/>
      <c r="R469" s="1"/>
      <c r="S469" s="1"/>
      <c r="T469" s="1"/>
      <c r="U469" s="11"/>
      <c r="X469" s="12"/>
      <c r="Z469" s="13"/>
      <c r="AA469" s="1"/>
      <c r="AB469" s="1"/>
      <c r="AC469" s="1"/>
      <c r="AD469" s="1"/>
      <c r="AE469" s="1"/>
      <c r="AF469" s="1"/>
      <c r="AG469" s="1"/>
      <c r="AH469" s="1"/>
      <c r="AI469" s="1"/>
    </row>
    <row r="470" spans="16:35" ht="12.75" customHeight="1" x14ac:dyDescent="0.2">
      <c r="P470" s="1"/>
      <c r="Q470" s="1"/>
      <c r="R470" s="1"/>
      <c r="S470" s="1"/>
      <c r="T470" s="1"/>
      <c r="U470" s="11"/>
      <c r="X470" s="12"/>
      <c r="Z470" s="13"/>
      <c r="AA470" s="1"/>
      <c r="AB470" s="1"/>
      <c r="AC470" s="1"/>
      <c r="AD470" s="1"/>
      <c r="AE470" s="1"/>
      <c r="AF470" s="1"/>
      <c r="AG470" s="1"/>
      <c r="AH470" s="1"/>
      <c r="AI470" s="1"/>
    </row>
    <row r="471" spans="16:35" ht="12.75" customHeight="1" x14ac:dyDescent="0.2">
      <c r="P471" s="1"/>
      <c r="Q471" s="1"/>
      <c r="R471" s="1"/>
      <c r="S471" s="1"/>
      <c r="T471" s="1"/>
      <c r="U471" s="11"/>
      <c r="X471" s="12"/>
      <c r="Z471" s="13"/>
      <c r="AA471" s="1"/>
      <c r="AB471" s="1"/>
      <c r="AC471" s="1"/>
      <c r="AD471" s="1"/>
      <c r="AE471" s="1"/>
      <c r="AF471" s="1"/>
      <c r="AG471" s="1"/>
      <c r="AH471" s="1"/>
      <c r="AI471" s="1"/>
    </row>
    <row r="472" spans="16:35" ht="12.75" customHeight="1" x14ac:dyDescent="0.2">
      <c r="P472" s="1"/>
      <c r="Q472" s="1"/>
      <c r="R472" s="1"/>
      <c r="S472" s="1"/>
      <c r="T472" s="1"/>
      <c r="U472" s="11"/>
      <c r="X472" s="12"/>
      <c r="Z472" s="13"/>
      <c r="AA472" s="1"/>
      <c r="AB472" s="1"/>
      <c r="AC472" s="1"/>
      <c r="AD472" s="1"/>
      <c r="AE472" s="1"/>
      <c r="AF472" s="1"/>
      <c r="AG472" s="1"/>
      <c r="AH472" s="1"/>
      <c r="AI472" s="1"/>
    </row>
    <row r="473" spans="16:35" ht="12.75" customHeight="1" x14ac:dyDescent="0.2">
      <c r="P473" s="1"/>
      <c r="Q473" s="1"/>
      <c r="R473" s="1"/>
      <c r="S473" s="1"/>
      <c r="T473" s="1"/>
      <c r="U473" s="11"/>
      <c r="X473" s="12"/>
      <c r="Z473" s="13"/>
      <c r="AA473" s="1"/>
      <c r="AB473" s="1"/>
      <c r="AC473" s="1"/>
      <c r="AD473" s="1"/>
      <c r="AE473" s="1"/>
      <c r="AF473" s="1"/>
      <c r="AG473" s="1"/>
      <c r="AH473" s="1"/>
      <c r="AI473" s="1"/>
    </row>
    <row r="474" spans="16:35" ht="12.75" customHeight="1" x14ac:dyDescent="0.2">
      <c r="P474" s="1"/>
      <c r="Q474" s="1"/>
      <c r="R474" s="1"/>
      <c r="S474" s="1"/>
      <c r="T474" s="1"/>
      <c r="U474" s="11"/>
      <c r="X474" s="12"/>
      <c r="Z474" s="13"/>
      <c r="AA474" s="1"/>
      <c r="AB474" s="1"/>
      <c r="AC474" s="1"/>
      <c r="AD474" s="1"/>
      <c r="AE474" s="1"/>
      <c r="AF474" s="1"/>
      <c r="AG474" s="1"/>
      <c r="AH474" s="1"/>
      <c r="AI474" s="1"/>
    </row>
    <row r="475" spans="16:35" ht="12.75" customHeight="1" x14ac:dyDescent="0.2">
      <c r="P475" s="1"/>
      <c r="Q475" s="1"/>
      <c r="R475" s="1"/>
      <c r="S475" s="1"/>
      <c r="T475" s="1"/>
      <c r="U475" s="11"/>
      <c r="X475" s="12"/>
      <c r="Z475" s="13"/>
      <c r="AA475" s="1"/>
      <c r="AB475" s="1"/>
      <c r="AC475" s="1"/>
      <c r="AD475" s="1"/>
      <c r="AE475" s="1"/>
      <c r="AF475" s="1"/>
      <c r="AG475" s="1"/>
      <c r="AH475" s="1"/>
      <c r="AI475" s="1"/>
    </row>
    <row r="476" spans="16:35" ht="12.75" customHeight="1" x14ac:dyDescent="0.2">
      <c r="P476" s="1"/>
      <c r="Q476" s="1"/>
      <c r="R476" s="1"/>
      <c r="S476" s="1"/>
      <c r="T476" s="1"/>
      <c r="U476" s="11"/>
      <c r="X476" s="12"/>
      <c r="Z476" s="13"/>
      <c r="AA476" s="1"/>
      <c r="AB476" s="1"/>
      <c r="AC476" s="1"/>
      <c r="AD476" s="1"/>
      <c r="AE476" s="1"/>
      <c r="AF476" s="1"/>
      <c r="AG476" s="1"/>
      <c r="AH476" s="1"/>
      <c r="AI476" s="1"/>
    </row>
    <row r="477" spans="16:35" ht="12.75" customHeight="1" x14ac:dyDescent="0.2">
      <c r="P477" s="1"/>
      <c r="Q477" s="1"/>
      <c r="R477" s="1"/>
      <c r="S477" s="1"/>
      <c r="T477" s="1"/>
      <c r="U477" s="11"/>
      <c r="X477" s="12"/>
      <c r="Z477" s="13"/>
      <c r="AA477" s="1"/>
      <c r="AB477" s="1"/>
      <c r="AC477" s="1"/>
      <c r="AD477" s="1"/>
      <c r="AE477" s="1"/>
      <c r="AF477" s="1"/>
      <c r="AG477" s="1"/>
      <c r="AH477" s="1"/>
      <c r="AI477" s="1"/>
    </row>
    <row r="478" spans="16:35" ht="12.75" customHeight="1" x14ac:dyDescent="0.2">
      <c r="P478" s="1"/>
      <c r="Q478" s="1"/>
      <c r="R478" s="1"/>
      <c r="S478" s="1"/>
      <c r="T478" s="1"/>
      <c r="U478" s="11"/>
      <c r="X478" s="12"/>
      <c r="Z478" s="13"/>
      <c r="AA478" s="1"/>
      <c r="AB478" s="1"/>
      <c r="AC478" s="1"/>
      <c r="AD478" s="1"/>
      <c r="AE478" s="1"/>
      <c r="AF478" s="1"/>
      <c r="AG478" s="1"/>
      <c r="AH478" s="1"/>
      <c r="AI478" s="1"/>
    </row>
    <row r="479" spans="16:35" ht="12.75" customHeight="1" x14ac:dyDescent="0.2">
      <c r="P479" s="1"/>
      <c r="Q479" s="1"/>
      <c r="R479" s="1"/>
      <c r="S479" s="1"/>
      <c r="T479" s="1"/>
      <c r="U479" s="11"/>
      <c r="X479" s="12"/>
      <c r="Z479" s="13"/>
      <c r="AA479" s="1"/>
      <c r="AB479" s="1"/>
      <c r="AC479" s="1"/>
      <c r="AD479" s="1"/>
      <c r="AE479" s="1"/>
      <c r="AF479" s="1"/>
      <c r="AG479" s="1"/>
      <c r="AH479" s="1"/>
      <c r="AI479" s="1"/>
    </row>
    <row r="480" spans="16:35" ht="12.75" customHeight="1" x14ac:dyDescent="0.2">
      <c r="P480" s="1"/>
      <c r="Q480" s="1"/>
      <c r="R480" s="1"/>
      <c r="S480" s="1"/>
      <c r="T480" s="1"/>
      <c r="U480" s="11"/>
      <c r="X480" s="12"/>
      <c r="Z480" s="13"/>
      <c r="AA480" s="1"/>
      <c r="AB480" s="1"/>
      <c r="AC480" s="1"/>
      <c r="AD480" s="1"/>
      <c r="AE480" s="1"/>
      <c r="AF480" s="1"/>
      <c r="AG480" s="1"/>
      <c r="AH480" s="1"/>
      <c r="AI480" s="1"/>
    </row>
    <row r="481" spans="16:35" ht="12.75" customHeight="1" x14ac:dyDescent="0.2">
      <c r="P481" s="1"/>
      <c r="Q481" s="1"/>
      <c r="R481" s="1"/>
      <c r="S481" s="1"/>
      <c r="T481" s="1"/>
      <c r="U481" s="11"/>
      <c r="X481" s="12"/>
      <c r="Z481" s="13"/>
      <c r="AA481" s="1"/>
      <c r="AB481" s="1"/>
      <c r="AC481" s="1"/>
      <c r="AD481" s="1"/>
      <c r="AE481" s="1"/>
      <c r="AF481" s="1"/>
      <c r="AG481" s="1"/>
      <c r="AH481" s="1"/>
      <c r="AI481" s="1"/>
    </row>
    <row r="482" spans="16:35" ht="12.75" customHeight="1" x14ac:dyDescent="0.2">
      <c r="P482" s="1"/>
      <c r="Q482" s="1"/>
      <c r="R482" s="1"/>
      <c r="S482" s="1"/>
      <c r="T482" s="1"/>
      <c r="U482" s="11"/>
      <c r="X482" s="12"/>
      <c r="Z482" s="13"/>
      <c r="AA482" s="1"/>
      <c r="AB482" s="1"/>
      <c r="AC482" s="1"/>
      <c r="AD482" s="1"/>
      <c r="AE482" s="1"/>
      <c r="AF482" s="1"/>
      <c r="AG482" s="1"/>
      <c r="AH482" s="1"/>
      <c r="AI482" s="1"/>
    </row>
    <row r="483" spans="16:35" ht="12.75" customHeight="1" x14ac:dyDescent="0.2">
      <c r="P483" s="1"/>
      <c r="Q483" s="1"/>
      <c r="R483" s="1"/>
      <c r="S483" s="1"/>
      <c r="T483" s="1"/>
      <c r="U483" s="11"/>
      <c r="X483" s="12"/>
      <c r="Z483" s="13"/>
      <c r="AA483" s="1"/>
      <c r="AB483" s="1"/>
      <c r="AC483" s="1"/>
      <c r="AD483" s="1"/>
      <c r="AE483" s="1"/>
      <c r="AF483" s="1"/>
      <c r="AG483" s="1"/>
      <c r="AH483" s="1"/>
      <c r="AI483" s="1"/>
    </row>
    <row r="484" spans="16:35" ht="12.75" customHeight="1" x14ac:dyDescent="0.2">
      <c r="P484" s="1"/>
      <c r="Q484" s="1"/>
      <c r="R484" s="1"/>
      <c r="S484" s="1"/>
      <c r="T484" s="1"/>
      <c r="U484" s="11"/>
      <c r="X484" s="12"/>
      <c r="Z484" s="13"/>
      <c r="AA484" s="1"/>
      <c r="AB484" s="1"/>
      <c r="AC484" s="1"/>
      <c r="AD484" s="1"/>
      <c r="AE484" s="1"/>
      <c r="AF484" s="1"/>
      <c r="AG484" s="1"/>
      <c r="AH484" s="1"/>
      <c r="AI484" s="1"/>
    </row>
    <row r="485" spans="16:35" ht="12.75" customHeight="1" x14ac:dyDescent="0.2">
      <c r="P485" s="1"/>
      <c r="Q485" s="1"/>
      <c r="R485" s="1"/>
      <c r="S485" s="1"/>
      <c r="T485" s="1"/>
      <c r="U485" s="11"/>
      <c r="X485" s="12"/>
      <c r="Z485" s="13"/>
      <c r="AA485" s="1"/>
      <c r="AB485" s="1"/>
      <c r="AC485" s="1"/>
      <c r="AD485" s="1"/>
      <c r="AE485" s="1"/>
      <c r="AF485" s="1"/>
      <c r="AG485" s="1"/>
      <c r="AH485" s="1"/>
      <c r="AI485" s="1"/>
    </row>
    <row r="486" spans="16:35" ht="12.75" customHeight="1" x14ac:dyDescent="0.2">
      <c r="P486" s="1"/>
      <c r="Q486" s="1"/>
      <c r="R486" s="1"/>
      <c r="S486" s="1"/>
      <c r="T486" s="1"/>
      <c r="U486" s="11"/>
      <c r="X486" s="12"/>
      <c r="Z486" s="13"/>
      <c r="AA486" s="1"/>
      <c r="AB486" s="1"/>
      <c r="AC486" s="1"/>
      <c r="AD486" s="1"/>
      <c r="AE486" s="1"/>
      <c r="AF486" s="1"/>
      <c r="AG486" s="1"/>
      <c r="AH486" s="1"/>
      <c r="AI486" s="1"/>
    </row>
    <row r="487" spans="16:35" ht="12.75" customHeight="1" x14ac:dyDescent="0.2">
      <c r="P487" s="1"/>
      <c r="Q487" s="1"/>
      <c r="R487" s="1"/>
      <c r="S487" s="1"/>
      <c r="T487" s="1"/>
      <c r="U487" s="11"/>
      <c r="X487" s="12"/>
      <c r="Z487" s="13"/>
      <c r="AA487" s="1"/>
      <c r="AB487" s="1"/>
      <c r="AC487" s="1"/>
      <c r="AD487" s="1"/>
      <c r="AE487" s="1"/>
      <c r="AF487" s="1"/>
      <c r="AG487" s="1"/>
      <c r="AH487" s="1"/>
      <c r="AI487" s="1"/>
    </row>
    <row r="488" spans="16:35" ht="12.75" customHeight="1" x14ac:dyDescent="0.2">
      <c r="P488" s="1"/>
      <c r="Q488" s="1"/>
      <c r="R488" s="1"/>
      <c r="S488" s="1"/>
      <c r="T488" s="1"/>
      <c r="U488" s="11"/>
      <c r="X488" s="12"/>
      <c r="Z488" s="13"/>
      <c r="AA488" s="1"/>
      <c r="AB488" s="1"/>
      <c r="AC488" s="1"/>
      <c r="AD488" s="1"/>
      <c r="AE488" s="1"/>
      <c r="AF488" s="1"/>
      <c r="AG488" s="1"/>
      <c r="AH488" s="1"/>
      <c r="AI488" s="1"/>
    </row>
    <row r="489" spans="16:35" ht="12.75" customHeight="1" x14ac:dyDescent="0.2">
      <c r="P489" s="1"/>
      <c r="Q489" s="1"/>
      <c r="R489" s="1"/>
      <c r="S489" s="1"/>
      <c r="T489" s="1"/>
      <c r="U489" s="11"/>
      <c r="X489" s="12"/>
      <c r="Z489" s="13"/>
      <c r="AA489" s="1"/>
      <c r="AB489" s="1"/>
      <c r="AC489" s="1"/>
      <c r="AD489" s="1"/>
      <c r="AE489" s="1"/>
      <c r="AF489" s="1"/>
      <c r="AG489" s="1"/>
      <c r="AH489" s="1"/>
      <c r="AI489" s="1"/>
    </row>
    <row r="490" spans="16:35" ht="12.75" customHeight="1" x14ac:dyDescent="0.2">
      <c r="P490" s="1"/>
      <c r="Q490" s="1"/>
      <c r="R490" s="1"/>
      <c r="S490" s="1"/>
      <c r="T490" s="1"/>
      <c r="U490" s="11"/>
      <c r="X490" s="12"/>
      <c r="Z490" s="13"/>
      <c r="AA490" s="1"/>
      <c r="AB490" s="1"/>
      <c r="AC490" s="1"/>
      <c r="AD490" s="1"/>
      <c r="AE490" s="1"/>
      <c r="AF490" s="1"/>
      <c r="AG490" s="1"/>
      <c r="AH490" s="1"/>
      <c r="AI490" s="1"/>
    </row>
    <row r="491" spans="16:35" ht="12.75" customHeight="1" x14ac:dyDescent="0.2">
      <c r="P491" s="1"/>
      <c r="Q491" s="1"/>
      <c r="R491" s="1"/>
      <c r="S491" s="1"/>
      <c r="T491" s="1"/>
      <c r="U491" s="11"/>
      <c r="X491" s="12"/>
      <c r="Z491" s="13"/>
      <c r="AA491" s="1"/>
      <c r="AB491" s="1"/>
      <c r="AC491" s="1"/>
      <c r="AD491" s="1"/>
      <c r="AE491" s="1"/>
      <c r="AF491" s="1"/>
      <c r="AG491" s="1"/>
      <c r="AH491" s="1"/>
      <c r="AI491" s="1"/>
    </row>
    <row r="492" spans="16:35" ht="12.75" customHeight="1" x14ac:dyDescent="0.2">
      <c r="P492" s="1"/>
      <c r="Q492" s="1"/>
      <c r="R492" s="1"/>
      <c r="S492" s="1"/>
      <c r="T492" s="1"/>
      <c r="U492" s="11"/>
      <c r="X492" s="12"/>
      <c r="Z492" s="13"/>
      <c r="AA492" s="1"/>
      <c r="AB492" s="1"/>
      <c r="AC492" s="1"/>
      <c r="AD492" s="1"/>
      <c r="AE492" s="1"/>
      <c r="AF492" s="1"/>
      <c r="AG492" s="1"/>
      <c r="AH492" s="1"/>
      <c r="AI492" s="1"/>
    </row>
    <row r="493" spans="16:35" ht="12.75" customHeight="1" x14ac:dyDescent="0.2">
      <c r="P493" s="1"/>
      <c r="Q493" s="1"/>
      <c r="R493" s="1"/>
      <c r="S493" s="1"/>
      <c r="T493" s="1"/>
      <c r="U493" s="11"/>
      <c r="X493" s="12"/>
      <c r="Z493" s="13"/>
      <c r="AA493" s="1"/>
      <c r="AB493" s="1"/>
      <c r="AC493" s="1"/>
      <c r="AD493" s="1"/>
      <c r="AE493" s="1"/>
      <c r="AF493" s="1"/>
      <c r="AG493" s="1"/>
      <c r="AH493" s="1"/>
      <c r="AI493" s="1"/>
    </row>
    <row r="494" spans="16:35" ht="12.75" customHeight="1" x14ac:dyDescent="0.2">
      <c r="P494" s="1"/>
      <c r="Q494" s="1"/>
      <c r="R494" s="1"/>
      <c r="S494" s="1"/>
      <c r="T494" s="1"/>
      <c r="U494" s="11"/>
      <c r="X494" s="12"/>
      <c r="Z494" s="13"/>
      <c r="AA494" s="1"/>
      <c r="AB494" s="1"/>
      <c r="AC494" s="1"/>
      <c r="AD494" s="1"/>
      <c r="AE494" s="1"/>
      <c r="AF494" s="1"/>
      <c r="AG494" s="1"/>
      <c r="AH494" s="1"/>
      <c r="AI494" s="1"/>
    </row>
    <row r="495" spans="16:35" ht="12.75" customHeight="1" x14ac:dyDescent="0.2">
      <c r="P495" s="1"/>
      <c r="Q495" s="1"/>
      <c r="R495" s="1"/>
      <c r="S495" s="1"/>
      <c r="T495" s="1"/>
      <c r="U495" s="11"/>
      <c r="X495" s="12"/>
      <c r="Z495" s="13"/>
      <c r="AA495" s="1"/>
      <c r="AB495" s="1"/>
      <c r="AC495" s="1"/>
      <c r="AD495" s="1"/>
      <c r="AE495" s="1"/>
      <c r="AF495" s="1"/>
      <c r="AG495" s="1"/>
      <c r="AH495" s="1"/>
      <c r="AI495" s="1"/>
    </row>
    <row r="496" spans="16:35" ht="12.75" customHeight="1" x14ac:dyDescent="0.2">
      <c r="P496" s="1"/>
      <c r="Q496" s="1"/>
      <c r="R496" s="1"/>
      <c r="S496" s="1"/>
      <c r="T496" s="1"/>
      <c r="U496" s="11"/>
      <c r="X496" s="12"/>
      <c r="Z496" s="13"/>
      <c r="AA496" s="1"/>
      <c r="AB496" s="1"/>
      <c r="AC496" s="1"/>
      <c r="AD496" s="1"/>
      <c r="AE496" s="1"/>
      <c r="AF496" s="1"/>
      <c r="AG496" s="1"/>
      <c r="AH496" s="1"/>
      <c r="AI496" s="1"/>
    </row>
    <row r="497" spans="16:35" ht="12.75" customHeight="1" x14ac:dyDescent="0.2">
      <c r="P497" s="1"/>
      <c r="Q497" s="1"/>
      <c r="R497" s="1"/>
      <c r="S497" s="1"/>
      <c r="T497" s="1"/>
      <c r="U497" s="11"/>
      <c r="X497" s="12"/>
      <c r="Z497" s="13"/>
      <c r="AA497" s="1"/>
      <c r="AB497" s="1"/>
      <c r="AC497" s="1"/>
      <c r="AD497" s="1"/>
      <c r="AE497" s="1"/>
      <c r="AF497" s="1"/>
      <c r="AG497" s="1"/>
      <c r="AH497" s="1"/>
      <c r="AI497" s="1"/>
    </row>
    <row r="498" spans="16:35" ht="12.75" customHeight="1" x14ac:dyDescent="0.2">
      <c r="P498" s="1"/>
      <c r="Q498" s="1"/>
      <c r="R498" s="1"/>
      <c r="S498" s="1"/>
      <c r="T498" s="1"/>
      <c r="U498" s="11"/>
      <c r="X498" s="12"/>
      <c r="Z498" s="13"/>
      <c r="AA498" s="1"/>
      <c r="AB498" s="1"/>
      <c r="AC498" s="1"/>
      <c r="AD498" s="1"/>
      <c r="AE498" s="1"/>
      <c r="AF498" s="1"/>
      <c r="AG498" s="1"/>
      <c r="AH498" s="1"/>
      <c r="AI498" s="1"/>
    </row>
    <row r="499" spans="16:35" ht="12.75" customHeight="1" x14ac:dyDescent="0.2">
      <c r="P499" s="1"/>
      <c r="Q499" s="1"/>
      <c r="R499" s="1"/>
      <c r="S499" s="1"/>
      <c r="T499" s="1"/>
      <c r="U499" s="11"/>
      <c r="X499" s="12"/>
      <c r="Z499" s="13"/>
      <c r="AA499" s="1"/>
      <c r="AB499" s="1"/>
      <c r="AC499" s="1"/>
      <c r="AD499" s="1"/>
      <c r="AE499" s="1"/>
      <c r="AF499" s="1"/>
      <c r="AG499" s="1"/>
      <c r="AH499" s="1"/>
      <c r="AI499" s="1"/>
    </row>
    <row r="500" spans="16:35" ht="12.75" customHeight="1" x14ac:dyDescent="0.2">
      <c r="P500" s="1"/>
      <c r="Q500" s="1"/>
      <c r="R500" s="1"/>
      <c r="S500" s="1"/>
      <c r="T500" s="1"/>
      <c r="U500" s="11"/>
      <c r="X500" s="12"/>
      <c r="Z500" s="13"/>
      <c r="AA500" s="1"/>
      <c r="AB500" s="1"/>
      <c r="AC500" s="1"/>
      <c r="AD500" s="1"/>
      <c r="AE500" s="1"/>
      <c r="AF500" s="1"/>
      <c r="AG500" s="1"/>
      <c r="AH500" s="1"/>
      <c r="AI500" s="1"/>
    </row>
    <row r="501" spans="16:35" ht="12.75" customHeight="1" x14ac:dyDescent="0.2">
      <c r="P501" s="1"/>
      <c r="Q501" s="1"/>
      <c r="R501" s="1"/>
      <c r="S501" s="1"/>
      <c r="T501" s="1"/>
      <c r="U501" s="11"/>
      <c r="X501" s="12"/>
      <c r="Z501" s="13"/>
      <c r="AA501" s="1"/>
      <c r="AB501" s="1"/>
      <c r="AC501" s="1"/>
      <c r="AD501" s="1"/>
      <c r="AE501" s="1"/>
      <c r="AF501" s="1"/>
      <c r="AG501" s="1"/>
      <c r="AH501" s="1"/>
      <c r="AI501" s="1"/>
    </row>
    <row r="502" spans="16:35" ht="12.75" customHeight="1" x14ac:dyDescent="0.2">
      <c r="P502" s="1"/>
      <c r="Q502" s="1"/>
      <c r="R502" s="1"/>
      <c r="S502" s="1"/>
      <c r="T502" s="1"/>
      <c r="U502" s="11"/>
      <c r="X502" s="12"/>
      <c r="Z502" s="13"/>
      <c r="AA502" s="1"/>
      <c r="AB502" s="1"/>
      <c r="AC502" s="1"/>
      <c r="AD502" s="1"/>
      <c r="AE502" s="1"/>
      <c r="AF502" s="1"/>
      <c r="AG502" s="1"/>
      <c r="AH502" s="1"/>
      <c r="AI502" s="1"/>
    </row>
    <row r="503" spans="16:35" ht="12.75" customHeight="1" x14ac:dyDescent="0.2">
      <c r="P503" s="1"/>
      <c r="Q503" s="1"/>
      <c r="R503" s="1"/>
      <c r="S503" s="1"/>
      <c r="T503" s="1"/>
      <c r="U503" s="11"/>
      <c r="X503" s="12"/>
      <c r="Z503" s="13"/>
      <c r="AA503" s="1"/>
      <c r="AB503" s="1"/>
      <c r="AC503" s="1"/>
      <c r="AD503" s="1"/>
      <c r="AE503" s="1"/>
      <c r="AF503" s="1"/>
      <c r="AG503" s="1"/>
      <c r="AH503" s="1"/>
      <c r="AI503" s="1"/>
    </row>
    <row r="504" spans="16:35" ht="12.75" customHeight="1" x14ac:dyDescent="0.2">
      <c r="P504" s="1"/>
      <c r="Q504" s="1"/>
      <c r="R504" s="1"/>
      <c r="S504" s="1"/>
      <c r="T504" s="1"/>
      <c r="U504" s="11"/>
      <c r="X504" s="12"/>
      <c r="Z504" s="13"/>
      <c r="AA504" s="1"/>
      <c r="AB504" s="1"/>
      <c r="AC504" s="1"/>
      <c r="AD504" s="1"/>
      <c r="AE504" s="1"/>
      <c r="AF504" s="1"/>
      <c r="AG504" s="1"/>
      <c r="AH504" s="1"/>
      <c r="AI504" s="1"/>
    </row>
    <row r="505" spans="16:35" ht="12.75" customHeight="1" x14ac:dyDescent="0.2">
      <c r="P505" s="1"/>
      <c r="Q505" s="1"/>
      <c r="R505" s="1"/>
      <c r="S505" s="1"/>
      <c r="T505" s="1"/>
      <c r="U505" s="11"/>
      <c r="X505" s="12"/>
      <c r="Z505" s="13"/>
      <c r="AA505" s="1"/>
      <c r="AB505" s="1"/>
      <c r="AC505" s="1"/>
      <c r="AD505" s="1"/>
      <c r="AE505" s="1"/>
      <c r="AF505" s="1"/>
      <c r="AG505" s="1"/>
      <c r="AH505" s="1"/>
      <c r="AI505" s="1"/>
    </row>
    <row r="506" spans="16:35" ht="12.75" customHeight="1" x14ac:dyDescent="0.2">
      <c r="P506" s="1"/>
      <c r="Q506" s="1"/>
      <c r="R506" s="1"/>
      <c r="S506" s="1"/>
      <c r="T506" s="1"/>
      <c r="U506" s="11"/>
      <c r="X506" s="12"/>
      <c r="Z506" s="13"/>
      <c r="AA506" s="1"/>
      <c r="AB506" s="1"/>
      <c r="AC506" s="1"/>
      <c r="AD506" s="1"/>
      <c r="AE506" s="1"/>
      <c r="AF506" s="1"/>
      <c r="AG506" s="1"/>
      <c r="AH506" s="1"/>
      <c r="AI506" s="1"/>
    </row>
    <row r="507" spans="16:35" ht="12.75" customHeight="1" x14ac:dyDescent="0.2">
      <c r="P507" s="1"/>
      <c r="Q507" s="1"/>
      <c r="R507" s="1"/>
      <c r="S507" s="1"/>
      <c r="T507" s="1"/>
      <c r="U507" s="11"/>
      <c r="X507" s="12"/>
      <c r="Z507" s="13"/>
      <c r="AA507" s="1"/>
      <c r="AB507" s="1"/>
      <c r="AC507" s="1"/>
      <c r="AD507" s="1"/>
      <c r="AE507" s="1"/>
      <c r="AF507" s="1"/>
      <c r="AG507" s="1"/>
      <c r="AH507" s="1"/>
      <c r="AI507" s="1"/>
    </row>
    <row r="508" spans="16:35" ht="12.75" customHeight="1" x14ac:dyDescent="0.2">
      <c r="P508" s="1"/>
      <c r="Q508" s="1"/>
      <c r="R508" s="1"/>
      <c r="S508" s="1"/>
      <c r="T508" s="1"/>
      <c r="U508" s="11"/>
      <c r="X508" s="12"/>
      <c r="Z508" s="13"/>
      <c r="AA508" s="1"/>
      <c r="AB508" s="1"/>
      <c r="AC508" s="1"/>
      <c r="AD508" s="1"/>
      <c r="AE508" s="1"/>
      <c r="AF508" s="1"/>
      <c r="AG508" s="1"/>
      <c r="AH508" s="1"/>
      <c r="AI508" s="1"/>
    </row>
    <row r="509" spans="16:35" ht="12.75" customHeight="1" x14ac:dyDescent="0.2">
      <c r="P509" s="1"/>
      <c r="Q509" s="1"/>
      <c r="R509" s="1"/>
      <c r="S509" s="1"/>
      <c r="T509" s="1"/>
      <c r="U509" s="11"/>
      <c r="X509" s="12"/>
      <c r="Z509" s="13"/>
      <c r="AA509" s="1"/>
      <c r="AB509" s="1"/>
      <c r="AC509" s="1"/>
      <c r="AD509" s="1"/>
      <c r="AE509" s="1"/>
      <c r="AF509" s="1"/>
      <c r="AG509" s="1"/>
      <c r="AH509" s="1"/>
      <c r="AI509" s="1"/>
    </row>
    <row r="510" spans="16:35" ht="12.75" customHeight="1" x14ac:dyDescent="0.2">
      <c r="P510" s="1"/>
      <c r="Q510" s="1"/>
      <c r="R510" s="1"/>
      <c r="S510" s="1"/>
      <c r="T510" s="1"/>
      <c r="U510" s="11"/>
      <c r="X510" s="12"/>
      <c r="Z510" s="13"/>
      <c r="AA510" s="1"/>
      <c r="AB510" s="1"/>
      <c r="AC510" s="1"/>
      <c r="AD510" s="1"/>
      <c r="AE510" s="1"/>
      <c r="AF510" s="1"/>
      <c r="AG510" s="1"/>
      <c r="AH510" s="1"/>
      <c r="AI510" s="1"/>
    </row>
    <row r="511" spans="16:35" ht="12.75" customHeight="1" x14ac:dyDescent="0.2">
      <c r="P511" s="1"/>
      <c r="Q511" s="1"/>
      <c r="R511" s="1"/>
      <c r="S511" s="1"/>
      <c r="T511" s="1"/>
      <c r="U511" s="11"/>
      <c r="X511" s="12"/>
      <c r="Z511" s="13"/>
      <c r="AA511" s="1"/>
      <c r="AB511" s="1"/>
      <c r="AC511" s="1"/>
      <c r="AD511" s="1"/>
      <c r="AE511" s="1"/>
      <c r="AF511" s="1"/>
      <c r="AG511" s="1"/>
      <c r="AH511" s="1"/>
      <c r="AI511" s="1"/>
    </row>
    <row r="512" spans="16:35" ht="12.75" customHeight="1" x14ac:dyDescent="0.2">
      <c r="P512" s="1"/>
      <c r="Q512" s="1"/>
      <c r="R512" s="1"/>
      <c r="S512" s="1"/>
      <c r="T512" s="1"/>
      <c r="U512" s="11"/>
      <c r="X512" s="12"/>
      <c r="Z512" s="13"/>
      <c r="AA512" s="1"/>
      <c r="AB512" s="1"/>
      <c r="AC512" s="1"/>
      <c r="AD512" s="1"/>
      <c r="AE512" s="1"/>
      <c r="AF512" s="1"/>
      <c r="AG512" s="1"/>
      <c r="AH512" s="1"/>
      <c r="AI512" s="1"/>
    </row>
    <row r="513" spans="16:35" ht="12.75" customHeight="1" x14ac:dyDescent="0.2">
      <c r="P513" s="1"/>
      <c r="Q513" s="1"/>
      <c r="R513" s="1"/>
      <c r="S513" s="1"/>
      <c r="T513" s="1"/>
      <c r="U513" s="11"/>
      <c r="X513" s="12"/>
      <c r="Z513" s="13"/>
      <c r="AA513" s="1"/>
      <c r="AB513" s="1"/>
      <c r="AC513" s="1"/>
      <c r="AD513" s="1"/>
      <c r="AE513" s="1"/>
      <c r="AF513" s="1"/>
      <c r="AG513" s="1"/>
      <c r="AH513" s="1"/>
      <c r="AI513" s="1"/>
    </row>
    <row r="514" spans="16:35" ht="12.75" customHeight="1" x14ac:dyDescent="0.2">
      <c r="P514" s="1"/>
      <c r="Q514" s="1"/>
      <c r="R514" s="1"/>
      <c r="S514" s="1"/>
      <c r="T514" s="1"/>
      <c r="U514" s="11"/>
      <c r="X514" s="12"/>
      <c r="Z514" s="13"/>
      <c r="AA514" s="1"/>
      <c r="AB514" s="1"/>
      <c r="AC514" s="1"/>
      <c r="AD514" s="1"/>
      <c r="AE514" s="1"/>
      <c r="AF514" s="1"/>
      <c r="AG514" s="1"/>
      <c r="AH514" s="1"/>
      <c r="AI514" s="1"/>
    </row>
    <row r="515" spans="16:35" ht="12.75" customHeight="1" x14ac:dyDescent="0.2">
      <c r="P515" s="1"/>
      <c r="Q515" s="1"/>
      <c r="R515" s="1"/>
      <c r="S515" s="1"/>
      <c r="T515" s="1"/>
      <c r="U515" s="11"/>
      <c r="X515" s="12"/>
      <c r="Z515" s="13"/>
      <c r="AA515" s="1"/>
      <c r="AB515" s="1"/>
      <c r="AC515" s="1"/>
      <c r="AD515" s="1"/>
      <c r="AE515" s="1"/>
      <c r="AF515" s="1"/>
      <c r="AG515" s="1"/>
      <c r="AH515" s="1"/>
      <c r="AI515" s="1"/>
    </row>
    <row r="516" spans="16:35" ht="12.75" customHeight="1" x14ac:dyDescent="0.2">
      <c r="P516" s="1"/>
      <c r="Q516" s="1"/>
      <c r="R516" s="1"/>
      <c r="S516" s="1"/>
      <c r="T516" s="1"/>
      <c r="U516" s="11"/>
      <c r="X516" s="12"/>
      <c r="Z516" s="13"/>
      <c r="AA516" s="1"/>
      <c r="AB516" s="1"/>
      <c r="AC516" s="1"/>
      <c r="AD516" s="1"/>
      <c r="AE516" s="1"/>
      <c r="AF516" s="1"/>
      <c r="AG516" s="1"/>
      <c r="AH516" s="1"/>
      <c r="AI516" s="1"/>
    </row>
    <row r="517" spans="16:35" ht="12.75" customHeight="1" x14ac:dyDescent="0.2">
      <c r="P517" s="1"/>
      <c r="Q517" s="1"/>
      <c r="R517" s="1"/>
      <c r="S517" s="1"/>
      <c r="T517" s="1"/>
      <c r="U517" s="11"/>
      <c r="X517" s="12"/>
      <c r="Z517" s="13"/>
      <c r="AA517" s="1"/>
      <c r="AB517" s="1"/>
      <c r="AC517" s="1"/>
      <c r="AD517" s="1"/>
      <c r="AE517" s="1"/>
      <c r="AF517" s="1"/>
      <c r="AG517" s="1"/>
      <c r="AH517" s="1"/>
      <c r="AI517" s="1"/>
    </row>
    <row r="518" spans="16:35" ht="12.75" customHeight="1" x14ac:dyDescent="0.2">
      <c r="P518" s="1"/>
      <c r="Q518" s="1"/>
      <c r="R518" s="1"/>
      <c r="S518" s="1"/>
      <c r="T518" s="1"/>
      <c r="U518" s="11"/>
      <c r="X518" s="12"/>
      <c r="Z518" s="13"/>
      <c r="AA518" s="1"/>
      <c r="AB518" s="1"/>
      <c r="AC518" s="1"/>
      <c r="AD518" s="1"/>
      <c r="AE518" s="1"/>
      <c r="AF518" s="1"/>
      <c r="AG518" s="1"/>
      <c r="AH518" s="1"/>
      <c r="AI518" s="1"/>
    </row>
    <row r="519" spans="16:35" ht="12.75" customHeight="1" x14ac:dyDescent="0.2">
      <c r="P519" s="1"/>
      <c r="Q519" s="1"/>
      <c r="R519" s="1"/>
      <c r="S519" s="1"/>
      <c r="T519" s="1"/>
      <c r="U519" s="11"/>
      <c r="X519" s="12"/>
      <c r="Z519" s="13"/>
      <c r="AA519" s="1"/>
      <c r="AB519" s="1"/>
      <c r="AC519" s="1"/>
      <c r="AD519" s="1"/>
      <c r="AE519" s="1"/>
      <c r="AF519" s="1"/>
      <c r="AG519" s="1"/>
      <c r="AH519" s="1"/>
      <c r="AI519" s="1"/>
    </row>
    <row r="520" spans="16:35" ht="12.75" customHeight="1" x14ac:dyDescent="0.2">
      <c r="P520" s="1"/>
      <c r="Q520" s="1"/>
      <c r="R520" s="1"/>
      <c r="S520" s="1"/>
      <c r="T520" s="1"/>
      <c r="U520" s="11"/>
      <c r="X520" s="12"/>
      <c r="Z520" s="13"/>
      <c r="AA520" s="1"/>
      <c r="AB520" s="1"/>
      <c r="AC520" s="1"/>
      <c r="AD520" s="1"/>
      <c r="AE520" s="1"/>
      <c r="AF520" s="1"/>
      <c r="AG520" s="1"/>
      <c r="AH520" s="1"/>
      <c r="AI520" s="1"/>
    </row>
    <row r="521" spans="16:35" ht="12.75" customHeight="1" x14ac:dyDescent="0.2">
      <c r="P521" s="1"/>
      <c r="Q521" s="1"/>
      <c r="R521" s="1"/>
      <c r="S521" s="1"/>
      <c r="T521" s="1"/>
      <c r="U521" s="11"/>
      <c r="X521" s="12"/>
      <c r="Z521" s="13"/>
      <c r="AA521" s="1"/>
      <c r="AB521" s="1"/>
      <c r="AC521" s="1"/>
      <c r="AD521" s="1"/>
      <c r="AE521" s="1"/>
      <c r="AF521" s="1"/>
      <c r="AG521" s="1"/>
      <c r="AH521" s="1"/>
      <c r="AI521" s="1"/>
    </row>
    <row r="522" spans="16:35" ht="12.75" customHeight="1" x14ac:dyDescent="0.2">
      <c r="P522" s="1"/>
      <c r="Q522" s="1"/>
      <c r="R522" s="1"/>
      <c r="S522" s="1"/>
      <c r="T522" s="1"/>
      <c r="U522" s="11"/>
      <c r="X522" s="12"/>
      <c r="Z522" s="13"/>
      <c r="AA522" s="1"/>
      <c r="AB522" s="1"/>
      <c r="AC522" s="1"/>
      <c r="AD522" s="1"/>
      <c r="AE522" s="1"/>
      <c r="AF522" s="1"/>
      <c r="AG522" s="1"/>
      <c r="AH522" s="1"/>
      <c r="AI522" s="1"/>
    </row>
    <row r="523" spans="16:35" ht="12.75" customHeight="1" x14ac:dyDescent="0.2">
      <c r="P523" s="1"/>
      <c r="Q523" s="1"/>
      <c r="R523" s="1"/>
      <c r="S523" s="1"/>
      <c r="T523" s="1"/>
      <c r="U523" s="11"/>
      <c r="X523" s="12"/>
      <c r="Z523" s="13"/>
      <c r="AA523" s="1"/>
      <c r="AB523" s="1"/>
      <c r="AC523" s="1"/>
      <c r="AD523" s="1"/>
      <c r="AE523" s="1"/>
      <c r="AF523" s="1"/>
      <c r="AG523" s="1"/>
      <c r="AH523" s="1"/>
      <c r="AI523" s="1"/>
    </row>
    <row r="524" spans="16:35" ht="12.75" customHeight="1" x14ac:dyDescent="0.2">
      <c r="P524" s="1"/>
      <c r="Q524" s="1"/>
      <c r="R524" s="1"/>
      <c r="S524" s="1"/>
      <c r="T524" s="1"/>
      <c r="U524" s="11"/>
      <c r="X524" s="12"/>
      <c r="Z524" s="13"/>
      <c r="AA524" s="1"/>
      <c r="AB524" s="1"/>
      <c r="AC524" s="1"/>
      <c r="AD524" s="1"/>
      <c r="AE524" s="1"/>
      <c r="AF524" s="1"/>
      <c r="AG524" s="1"/>
      <c r="AH524" s="1"/>
      <c r="AI524" s="1"/>
    </row>
    <row r="525" spans="16:35" ht="12.75" customHeight="1" x14ac:dyDescent="0.2">
      <c r="P525" s="1"/>
      <c r="Q525" s="1"/>
      <c r="R525" s="1"/>
      <c r="S525" s="1"/>
      <c r="T525" s="1"/>
      <c r="U525" s="11"/>
      <c r="X525" s="12"/>
      <c r="Z525" s="13"/>
      <c r="AA525" s="1"/>
      <c r="AB525" s="1"/>
      <c r="AC525" s="1"/>
      <c r="AD525" s="1"/>
      <c r="AE525" s="1"/>
      <c r="AF525" s="1"/>
      <c r="AG525" s="1"/>
      <c r="AH525" s="1"/>
      <c r="AI525" s="1"/>
    </row>
    <row r="526" spans="16:35" ht="12.75" customHeight="1" x14ac:dyDescent="0.2">
      <c r="P526" s="1"/>
      <c r="Q526" s="1"/>
      <c r="R526" s="1"/>
      <c r="S526" s="1"/>
      <c r="T526" s="1"/>
      <c r="U526" s="11"/>
      <c r="X526" s="12"/>
      <c r="Z526" s="13"/>
      <c r="AA526" s="1"/>
      <c r="AB526" s="1"/>
      <c r="AC526" s="1"/>
      <c r="AD526" s="1"/>
      <c r="AE526" s="1"/>
      <c r="AF526" s="1"/>
      <c r="AG526" s="1"/>
      <c r="AH526" s="1"/>
      <c r="AI526" s="1"/>
    </row>
    <row r="527" spans="16:35" ht="12.75" customHeight="1" x14ac:dyDescent="0.2">
      <c r="P527" s="1"/>
      <c r="Q527" s="1"/>
      <c r="R527" s="1"/>
      <c r="S527" s="1"/>
      <c r="T527" s="1"/>
      <c r="U527" s="11"/>
      <c r="X527" s="12"/>
      <c r="Z527" s="13"/>
      <c r="AA527" s="1"/>
      <c r="AB527" s="1"/>
      <c r="AC527" s="1"/>
      <c r="AD527" s="1"/>
      <c r="AE527" s="1"/>
      <c r="AF527" s="1"/>
      <c r="AG527" s="1"/>
      <c r="AH527" s="1"/>
      <c r="AI527" s="1"/>
    </row>
    <row r="528" spans="16:35" ht="12.75" customHeight="1" x14ac:dyDescent="0.2">
      <c r="P528" s="1"/>
      <c r="Q528" s="1"/>
      <c r="R528" s="1"/>
      <c r="S528" s="1"/>
      <c r="T528" s="1"/>
      <c r="U528" s="11"/>
      <c r="X528" s="12"/>
      <c r="Z528" s="13"/>
      <c r="AA528" s="1"/>
      <c r="AB528" s="1"/>
      <c r="AC528" s="1"/>
      <c r="AD528" s="1"/>
      <c r="AE528" s="1"/>
      <c r="AF528" s="1"/>
      <c r="AG528" s="1"/>
      <c r="AH528" s="1"/>
      <c r="AI528" s="1"/>
    </row>
    <row r="529" spans="16:35" ht="12.75" customHeight="1" x14ac:dyDescent="0.2">
      <c r="P529" s="1"/>
      <c r="Q529" s="1"/>
      <c r="R529" s="1"/>
      <c r="S529" s="1"/>
      <c r="T529" s="1"/>
      <c r="U529" s="11"/>
      <c r="X529" s="12"/>
      <c r="Z529" s="13"/>
      <c r="AA529" s="1"/>
      <c r="AB529" s="1"/>
      <c r="AC529" s="1"/>
      <c r="AD529" s="1"/>
      <c r="AE529" s="1"/>
      <c r="AF529" s="1"/>
      <c r="AG529" s="1"/>
      <c r="AH529" s="1"/>
      <c r="AI529" s="1"/>
    </row>
    <row r="530" spans="16:35" ht="12.75" customHeight="1" x14ac:dyDescent="0.2">
      <c r="P530" s="1"/>
      <c r="Q530" s="1"/>
      <c r="R530" s="1"/>
      <c r="S530" s="1"/>
      <c r="T530" s="1"/>
      <c r="U530" s="11"/>
      <c r="X530" s="12"/>
      <c r="Z530" s="13"/>
      <c r="AA530" s="1"/>
      <c r="AB530" s="1"/>
      <c r="AC530" s="1"/>
      <c r="AD530" s="1"/>
      <c r="AE530" s="1"/>
      <c r="AF530" s="1"/>
      <c r="AG530" s="1"/>
      <c r="AH530" s="1"/>
      <c r="AI530" s="1"/>
    </row>
    <row r="531" spans="16:35" ht="12.75" customHeight="1" x14ac:dyDescent="0.2">
      <c r="P531" s="1"/>
      <c r="Q531" s="1"/>
      <c r="R531" s="1"/>
      <c r="S531" s="1"/>
      <c r="T531" s="1"/>
      <c r="U531" s="11"/>
      <c r="X531" s="12"/>
      <c r="Z531" s="13"/>
      <c r="AA531" s="1"/>
      <c r="AB531" s="1"/>
      <c r="AC531" s="1"/>
      <c r="AD531" s="1"/>
      <c r="AE531" s="1"/>
      <c r="AF531" s="1"/>
      <c r="AG531" s="1"/>
      <c r="AH531" s="1"/>
      <c r="AI531" s="1"/>
    </row>
    <row r="532" spans="16:35" ht="12.75" customHeight="1" x14ac:dyDescent="0.2">
      <c r="P532" s="1"/>
      <c r="Q532" s="1"/>
      <c r="R532" s="1"/>
      <c r="S532" s="1"/>
      <c r="T532" s="1"/>
      <c r="U532" s="11"/>
      <c r="X532" s="12"/>
      <c r="Z532" s="13"/>
      <c r="AA532" s="1"/>
      <c r="AB532" s="1"/>
      <c r="AC532" s="1"/>
      <c r="AD532" s="1"/>
      <c r="AE532" s="1"/>
      <c r="AF532" s="1"/>
      <c r="AG532" s="1"/>
      <c r="AH532" s="1"/>
      <c r="AI532" s="1"/>
    </row>
    <row r="533" spans="16:35" ht="12.75" customHeight="1" x14ac:dyDescent="0.2">
      <c r="P533" s="1"/>
      <c r="Q533" s="1"/>
      <c r="R533" s="1"/>
      <c r="S533" s="1"/>
      <c r="T533" s="1"/>
      <c r="U533" s="11"/>
      <c r="X533" s="12"/>
      <c r="Z533" s="13"/>
      <c r="AA533" s="1"/>
      <c r="AB533" s="1"/>
      <c r="AC533" s="1"/>
      <c r="AD533" s="1"/>
      <c r="AE533" s="1"/>
      <c r="AF533" s="1"/>
      <c r="AG533" s="1"/>
      <c r="AH533" s="1"/>
      <c r="AI533" s="1"/>
    </row>
    <row r="534" spans="16:35" ht="12.75" customHeight="1" x14ac:dyDescent="0.2">
      <c r="P534" s="1"/>
      <c r="Q534" s="1"/>
      <c r="R534" s="1"/>
      <c r="S534" s="1"/>
      <c r="T534" s="1"/>
      <c r="U534" s="11"/>
      <c r="X534" s="12"/>
      <c r="Z534" s="13"/>
      <c r="AA534" s="1"/>
      <c r="AB534" s="1"/>
      <c r="AC534" s="1"/>
      <c r="AD534" s="1"/>
      <c r="AE534" s="1"/>
      <c r="AF534" s="1"/>
      <c r="AG534" s="1"/>
      <c r="AH534" s="1"/>
      <c r="AI534" s="1"/>
    </row>
    <row r="535" spans="16:35" ht="12.75" customHeight="1" x14ac:dyDescent="0.2">
      <c r="P535" s="1"/>
      <c r="Q535" s="1"/>
      <c r="R535" s="1"/>
      <c r="S535" s="1"/>
      <c r="T535" s="1"/>
      <c r="U535" s="11"/>
      <c r="X535" s="12"/>
      <c r="Z535" s="13"/>
      <c r="AA535" s="1"/>
      <c r="AB535" s="1"/>
      <c r="AC535" s="1"/>
      <c r="AD535" s="1"/>
      <c r="AE535" s="1"/>
      <c r="AF535" s="1"/>
      <c r="AG535" s="1"/>
      <c r="AH535" s="1"/>
      <c r="AI535" s="1"/>
    </row>
    <row r="536" spans="16:35" ht="12.75" customHeight="1" x14ac:dyDescent="0.2">
      <c r="P536" s="1"/>
      <c r="Q536" s="1"/>
      <c r="R536" s="1"/>
      <c r="S536" s="1"/>
      <c r="T536" s="1"/>
      <c r="U536" s="11"/>
      <c r="X536" s="12"/>
      <c r="Z536" s="13"/>
      <c r="AA536" s="1"/>
      <c r="AB536" s="1"/>
      <c r="AC536" s="1"/>
      <c r="AD536" s="1"/>
      <c r="AE536" s="1"/>
      <c r="AF536" s="1"/>
      <c r="AG536" s="1"/>
      <c r="AH536" s="1"/>
      <c r="AI536" s="1"/>
    </row>
    <row r="537" spans="16:35" ht="12.75" customHeight="1" x14ac:dyDescent="0.2">
      <c r="P537" s="1"/>
      <c r="Q537" s="1"/>
      <c r="R537" s="1"/>
      <c r="S537" s="1"/>
      <c r="T537" s="1"/>
      <c r="U537" s="11"/>
      <c r="X537" s="12"/>
      <c r="Z537" s="13"/>
      <c r="AA537" s="1"/>
      <c r="AB537" s="1"/>
      <c r="AC537" s="1"/>
      <c r="AD537" s="1"/>
      <c r="AE537" s="1"/>
      <c r="AF537" s="1"/>
      <c r="AG537" s="1"/>
      <c r="AH537" s="1"/>
      <c r="AI537" s="1"/>
    </row>
    <row r="538" spans="16:35" ht="12.75" customHeight="1" x14ac:dyDescent="0.2">
      <c r="P538" s="1"/>
      <c r="Q538" s="1"/>
      <c r="R538" s="1"/>
      <c r="S538" s="1"/>
      <c r="T538" s="1"/>
      <c r="U538" s="11"/>
      <c r="X538" s="12"/>
      <c r="Z538" s="13"/>
      <c r="AA538" s="1"/>
      <c r="AB538" s="1"/>
      <c r="AC538" s="1"/>
      <c r="AD538" s="1"/>
      <c r="AE538" s="1"/>
      <c r="AF538" s="1"/>
      <c r="AG538" s="1"/>
      <c r="AH538" s="1"/>
      <c r="AI538" s="1"/>
    </row>
    <row r="539" spans="16:35" ht="12.75" customHeight="1" x14ac:dyDescent="0.2">
      <c r="P539" s="1"/>
      <c r="Q539" s="1"/>
      <c r="R539" s="1"/>
      <c r="S539" s="1"/>
      <c r="T539" s="1"/>
      <c r="U539" s="11"/>
      <c r="X539" s="12"/>
      <c r="Z539" s="13"/>
      <c r="AA539" s="1"/>
      <c r="AB539" s="1"/>
      <c r="AC539" s="1"/>
      <c r="AD539" s="1"/>
      <c r="AE539" s="1"/>
      <c r="AF539" s="1"/>
      <c r="AG539" s="1"/>
      <c r="AH539" s="1"/>
      <c r="AI539" s="1"/>
    </row>
    <row r="540" spans="16:35" ht="12.75" customHeight="1" x14ac:dyDescent="0.2">
      <c r="P540" s="1"/>
      <c r="Q540" s="1"/>
      <c r="R540" s="1"/>
      <c r="S540" s="1"/>
      <c r="T540" s="1"/>
      <c r="U540" s="11"/>
      <c r="X540" s="12"/>
      <c r="Z540" s="13"/>
      <c r="AA540" s="1"/>
      <c r="AB540" s="1"/>
      <c r="AC540" s="1"/>
      <c r="AD540" s="1"/>
      <c r="AE540" s="1"/>
      <c r="AF540" s="1"/>
      <c r="AG540" s="1"/>
      <c r="AH540" s="1"/>
      <c r="AI540" s="1"/>
    </row>
    <row r="541" spans="16:35" ht="12.75" customHeight="1" x14ac:dyDescent="0.2">
      <c r="P541" s="1"/>
      <c r="Q541" s="1"/>
      <c r="R541" s="1"/>
      <c r="S541" s="1"/>
      <c r="T541" s="1"/>
      <c r="U541" s="11"/>
      <c r="X541" s="12"/>
      <c r="Z541" s="13"/>
      <c r="AA541" s="1"/>
      <c r="AB541" s="1"/>
      <c r="AC541" s="1"/>
      <c r="AD541" s="1"/>
      <c r="AE541" s="1"/>
      <c r="AF541" s="1"/>
      <c r="AG541" s="1"/>
      <c r="AH541" s="1"/>
      <c r="AI541" s="1"/>
    </row>
    <row r="542" spans="16:35" ht="12.75" customHeight="1" x14ac:dyDescent="0.2">
      <c r="P542" s="1"/>
      <c r="Q542" s="1"/>
      <c r="R542" s="1"/>
      <c r="S542" s="1"/>
      <c r="T542" s="1"/>
      <c r="U542" s="11"/>
      <c r="X542" s="12"/>
      <c r="Z542" s="13"/>
      <c r="AA542" s="1"/>
      <c r="AB542" s="1"/>
      <c r="AC542" s="1"/>
      <c r="AD542" s="1"/>
      <c r="AE542" s="1"/>
      <c r="AF542" s="1"/>
      <c r="AG542" s="1"/>
      <c r="AH542" s="1"/>
      <c r="AI542" s="1"/>
    </row>
    <row r="543" spans="16:35" ht="12.75" customHeight="1" x14ac:dyDescent="0.2">
      <c r="P543" s="1"/>
      <c r="Q543" s="1"/>
      <c r="R543" s="1"/>
      <c r="S543" s="1"/>
      <c r="T543" s="1"/>
      <c r="U543" s="11"/>
      <c r="X543" s="12"/>
      <c r="Z543" s="13"/>
      <c r="AA543" s="1"/>
      <c r="AB543" s="1"/>
      <c r="AC543" s="1"/>
      <c r="AD543" s="1"/>
      <c r="AE543" s="1"/>
      <c r="AF543" s="1"/>
      <c r="AG543" s="1"/>
      <c r="AH543" s="1"/>
      <c r="AI543" s="1"/>
    </row>
    <row r="544" spans="16:35" ht="12.75" customHeight="1" x14ac:dyDescent="0.2">
      <c r="P544" s="1"/>
      <c r="Q544" s="1"/>
      <c r="R544" s="1"/>
      <c r="S544" s="1"/>
      <c r="T544" s="1"/>
      <c r="U544" s="11"/>
      <c r="X544" s="12"/>
      <c r="Z544" s="13"/>
      <c r="AA544" s="1"/>
      <c r="AB544" s="1"/>
      <c r="AC544" s="1"/>
      <c r="AD544" s="1"/>
      <c r="AE544" s="1"/>
      <c r="AF544" s="1"/>
      <c r="AG544" s="1"/>
      <c r="AH544" s="1"/>
      <c r="AI544" s="1"/>
    </row>
    <row r="545" spans="16:35" ht="12.75" customHeight="1" x14ac:dyDescent="0.2">
      <c r="P545" s="1"/>
      <c r="Q545" s="1"/>
      <c r="R545" s="1"/>
      <c r="S545" s="1"/>
      <c r="T545" s="1"/>
      <c r="U545" s="11"/>
      <c r="X545" s="12"/>
      <c r="Z545" s="13"/>
      <c r="AA545" s="1"/>
      <c r="AB545" s="1"/>
      <c r="AC545" s="1"/>
      <c r="AD545" s="1"/>
      <c r="AE545" s="1"/>
      <c r="AF545" s="1"/>
      <c r="AG545" s="1"/>
      <c r="AH545" s="1"/>
      <c r="AI545" s="1"/>
    </row>
    <row r="546" spans="16:35" ht="12.75" customHeight="1" x14ac:dyDescent="0.2">
      <c r="P546" s="1"/>
      <c r="Q546" s="1"/>
      <c r="R546" s="1"/>
      <c r="S546" s="1"/>
      <c r="T546" s="1"/>
      <c r="U546" s="11"/>
      <c r="X546" s="12"/>
      <c r="Z546" s="13"/>
      <c r="AA546" s="1"/>
      <c r="AB546" s="1"/>
      <c r="AC546" s="1"/>
      <c r="AD546" s="1"/>
      <c r="AE546" s="1"/>
      <c r="AF546" s="1"/>
      <c r="AG546" s="1"/>
      <c r="AH546" s="1"/>
      <c r="AI546" s="1"/>
    </row>
    <row r="547" spans="16:35" ht="12.75" customHeight="1" x14ac:dyDescent="0.2">
      <c r="P547" s="1"/>
      <c r="Q547" s="1"/>
      <c r="R547" s="1"/>
      <c r="S547" s="1"/>
      <c r="T547" s="1"/>
      <c r="U547" s="11"/>
      <c r="X547" s="12"/>
      <c r="Z547" s="13"/>
      <c r="AA547" s="1"/>
      <c r="AB547" s="1"/>
      <c r="AC547" s="1"/>
      <c r="AD547" s="1"/>
      <c r="AE547" s="1"/>
      <c r="AF547" s="1"/>
      <c r="AG547" s="1"/>
      <c r="AH547" s="1"/>
      <c r="AI547" s="1"/>
    </row>
    <row r="548" spans="16:35" ht="12.75" customHeight="1" x14ac:dyDescent="0.2">
      <c r="P548" s="1"/>
      <c r="Q548" s="1"/>
      <c r="R548" s="1"/>
      <c r="S548" s="1"/>
      <c r="T548" s="1"/>
      <c r="U548" s="11"/>
      <c r="X548" s="12"/>
      <c r="Z548" s="13"/>
      <c r="AA548" s="1"/>
      <c r="AB548" s="1"/>
      <c r="AC548" s="1"/>
      <c r="AD548" s="1"/>
      <c r="AE548" s="1"/>
      <c r="AF548" s="1"/>
      <c r="AG548" s="1"/>
      <c r="AH548" s="1"/>
      <c r="AI548" s="1"/>
    </row>
    <row r="549" spans="16:35" ht="12.75" customHeight="1" x14ac:dyDescent="0.2">
      <c r="P549" s="1"/>
      <c r="Q549" s="1"/>
      <c r="R549" s="1"/>
      <c r="S549" s="1"/>
      <c r="T549" s="1"/>
      <c r="U549" s="11"/>
      <c r="X549" s="12"/>
      <c r="Z549" s="13"/>
      <c r="AA549" s="1"/>
      <c r="AB549" s="1"/>
      <c r="AC549" s="1"/>
      <c r="AD549" s="1"/>
      <c r="AE549" s="1"/>
      <c r="AF549" s="1"/>
      <c r="AG549" s="1"/>
      <c r="AH549" s="1"/>
      <c r="AI549" s="1"/>
    </row>
    <row r="550" spans="16:35" ht="12.75" customHeight="1" x14ac:dyDescent="0.2">
      <c r="P550" s="1"/>
      <c r="Q550" s="1"/>
      <c r="R550" s="1"/>
      <c r="S550" s="1"/>
      <c r="T550" s="1"/>
      <c r="U550" s="11"/>
      <c r="X550" s="12"/>
      <c r="Z550" s="13"/>
      <c r="AA550" s="1"/>
      <c r="AB550" s="1"/>
      <c r="AC550" s="1"/>
      <c r="AD550" s="1"/>
      <c r="AE550" s="1"/>
      <c r="AF550" s="1"/>
      <c r="AG550" s="1"/>
      <c r="AH550" s="1"/>
      <c r="AI550" s="1"/>
    </row>
    <row r="551" spans="16:35" ht="12.75" customHeight="1" x14ac:dyDescent="0.2">
      <c r="P551" s="1"/>
      <c r="Q551" s="1"/>
      <c r="R551" s="1"/>
      <c r="S551" s="1"/>
      <c r="T551" s="1"/>
      <c r="U551" s="11"/>
      <c r="X551" s="12"/>
      <c r="Z551" s="13"/>
      <c r="AA551" s="1"/>
      <c r="AB551" s="1"/>
      <c r="AC551" s="1"/>
      <c r="AD551" s="1"/>
      <c r="AE551" s="1"/>
      <c r="AF551" s="1"/>
      <c r="AG551" s="1"/>
      <c r="AH551" s="1"/>
      <c r="AI551" s="1"/>
    </row>
    <row r="552" spans="16:35" ht="12.75" customHeight="1" x14ac:dyDescent="0.2">
      <c r="P552" s="1"/>
      <c r="Q552" s="1"/>
      <c r="R552" s="1"/>
      <c r="S552" s="1"/>
      <c r="T552" s="1"/>
      <c r="U552" s="11"/>
      <c r="X552" s="12"/>
      <c r="Z552" s="13"/>
      <c r="AA552" s="1"/>
      <c r="AB552" s="1"/>
      <c r="AC552" s="1"/>
      <c r="AD552" s="1"/>
      <c r="AE552" s="1"/>
      <c r="AF552" s="1"/>
      <c r="AG552" s="1"/>
      <c r="AH552" s="1"/>
      <c r="AI552" s="1"/>
    </row>
    <row r="553" spans="16:35" ht="12.75" customHeight="1" x14ac:dyDescent="0.2">
      <c r="P553" s="1"/>
      <c r="Q553" s="1"/>
      <c r="R553" s="1"/>
      <c r="S553" s="1"/>
      <c r="T553" s="1"/>
      <c r="U553" s="11"/>
      <c r="X553" s="12"/>
      <c r="Z553" s="13"/>
      <c r="AA553" s="1"/>
      <c r="AB553" s="1"/>
      <c r="AC553" s="1"/>
      <c r="AD553" s="1"/>
      <c r="AE553" s="1"/>
      <c r="AF553" s="1"/>
      <c r="AG553" s="1"/>
      <c r="AH553" s="1"/>
      <c r="AI553" s="1"/>
    </row>
    <row r="554" spans="16:35" ht="12.75" customHeight="1" x14ac:dyDescent="0.2">
      <c r="P554" s="1"/>
      <c r="Q554" s="1"/>
      <c r="R554" s="1"/>
      <c r="S554" s="1"/>
      <c r="T554" s="1"/>
      <c r="U554" s="11"/>
      <c r="X554" s="12"/>
      <c r="Z554" s="13"/>
      <c r="AA554" s="1"/>
      <c r="AB554" s="1"/>
      <c r="AC554" s="1"/>
      <c r="AD554" s="1"/>
      <c r="AE554" s="1"/>
      <c r="AF554" s="1"/>
      <c r="AG554" s="1"/>
      <c r="AH554" s="1"/>
      <c r="AI554" s="1"/>
    </row>
    <row r="555" spans="16:35" ht="12.75" customHeight="1" x14ac:dyDescent="0.2">
      <c r="P555" s="1"/>
      <c r="Q555" s="1"/>
      <c r="R555" s="1"/>
      <c r="S555" s="1"/>
      <c r="T555" s="1"/>
      <c r="U555" s="11"/>
      <c r="X555" s="12"/>
      <c r="Z555" s="13"/>
      <c r="AA555" s="1"/>
      <c r="AB555" s="1"/>
      <c r="AC555" s="1"/>
      <c r="AD555" s="1"/>
      <c r="AE555" s="1"/>
      <c r="AF555" s="1"/>
      <c r="AG555" s="1"/>
      <c r="AH555" s="1"/>
      <c r="AI555" s="1"/>
    </row>
    <row r="556" spans="16:35" ht="12.75" customHeight="1" x14ac:dyDescent="0.2">
      <c r="P556" s="1"/>
      <c r="Q556" s="1"/>
      <c r="R556" s="1"/>
      <c r="S556" s="1"/>
      <c r="T556" s="1"/>
      <c r="U556" s="11"/>
      <c r="X556" s="12"/>
      <c r="Z556" s="13"/>
      <c r="AA556" s="1"/>
      <c r="AB556" s="1"/>
      <c r="AC556" s="1"/>
      <c r="AD556" s="1"/>
      <c r="AE556" s="1"/>
      <c r="AF556" s="1"/>
      <c r="AG556" s="1"/>
      <c r="AH556" s="1"/>
      <c r="AI556" s="1"/>
    </row>
    <row r="557" spans="16:35" ht="12.75" customHeight="1" x14ac:dyDescent="0.2">
      <c r="P557" s="1"/>
      <c r="Q557" s="1"/>
      <c r="R557" s="1"/>
      <c r="S557" s="1"/>
      <c r="T557" s="1"/>
      <c r="U557" s="11"/>
      <c r="X557" s="12"/>
      <c r="Z557" s="13"/>
      <c r="AA557" s="1"/>
      <c r="AB557" s="1"/>
      <c r="AC557" s="1"/>
      <c r="AD557" s="1"/>
      <c r="AE557" s="1"/>
      <c r="AF557" s="1"/>
      <c r="AG557" s="1"/>
      <c r="AH557" s="1"/>
      <c r="AI557" s="1"/>
    </row>
    <row r="558" spans="16:35" ht="12.75" customHeight="1" x14ac:dyDescent="0.2">
      <c r="P558" s="1"/>
      <c r="Q558" s="1"/>
      <c r="R558" s="1"/>
      <c r="S558" s="1"/>
      <c r="T558" s="1"/>
      <c r="U558" s="11"/>
      <c r="X558" s="12"/>
      <c r="Z558" s="13"/>
      <c r="AA558" s="1"/>
      <c r="AB558" s="1"/>
      <c r="AC558" s="1"/>
      <c r="AD558" s="1"/>
      <c r="AE558" s="1"/>
      <c r="AF558" s="1"/>
      <c r="AG558" s="1"/>
      <c r="AH558" s="1"/>
      <c r="AI558" s="1"/>
    </row>
    <row r="559" spans="16:35" ht="12.75" customHeight="1" x14ac:dyDescent="0.2">
      <c r="P559" s="1"/>
      <c r="Q559" s="1"/>
      <c r="R559" s="1"/>
      <c r="S559" s="1"/>
      <c r="T559" s="1"/>
      <c r="U559" s="11"/>
      <c r="X559" s="12"/>
      <c r="Z559" s="13"/>
      <c r="AA559" s="1"/>
      <c r="AB559" s="1"/>
      <c r="AC559" s="1"/>
      <c r="AD559" s="1"/>
      <c r="AE559" s="1"/>
      <c r="AF559" s="1"/>
      <c r="AG559" s="1"/>
      <c r="AH559" s="1"/>
      <c r="AI559" s="1"/>
    </row>
    <row r="560" spans="16:35" ht="12.75" customHeight="1" x14ac:dyDescent="0.2">
      <c r="P560" s="1"/>
      <c r="Q560" s="1"/>
      <c r="R560" s="1"/>
      <c r="S560" s="1"/>
      <c r="T560" s="1"/>
      <c r="U560" s="11"/>
      <c r="X560" s="12"/>
      <c r="Z560" s="13"/>
      <c r="AA560" s="1"/>
      <c r="AB560" s="1"/>
      <c r="AC560" s="1"/>
      <c r="AD560" s="1"/>
      <c r="AE560" s="1"/>
      <c r="AF560" s="1"/>
      <c r="AG560" s="1"/>
      <c r="AH560" s="1"/>
      <c r="AI560" s="1"/>
    </row>
    <row r="561" spans="16:35" ht="12.75" customHeight="1" x14ac:dyDescent="0.2">
      <c r="P561" s="1"/>
      <c r="Q561" s="1"/>
      <c r="R561" s="1"/>
      <c r="S561" s="1"/>
      <c r="T561" s="1"/>
      <c r="U561" s="11"/>
      <c r="X561" s="12"/>
      <c r="Z561" s="13"/>
      <c r="AA561" s="1"/>
      <c r="AB561" s="1"/>
      <c r="AC561" s="1"/>
      <c r="AD561" s="1"/>
      <c r="AE561" s="1"/>
      <c r="AF561" s="1"/>
      <c r="AG561" s="1"/>
      <c r="AH561" s="1"/>
      <c r="AI561" s="1"/>
    </row>
    <row r="562" spans="16:35" ht="12.75" customHeight="1" x14ac:dyDescent="0.2">
      <c r="P562" s="1"/>
      <c r="Q562" s="1"/>
      <c r="R562" s="1"/>
      <c r="S562" s="1"/>
      <c r="T562" s="1"/>
      <c r="U562" s="11"/>
      <c r="X562" s="12"/>
      <c r="Z562" s="13"/>
      <c r="AA562" s="1"/>
      <c r="AB562" s="1"/>
      <c r="AC562" s="1"/>
      <c r="AD562" s="1"/>
      <c r="AE562" s="1"/>
      <c r="AF562" s="1"/>
      <c r="AG562" s="1"/>
      <c r="AH562" s="1"/>
      <c r="AI562" s="1"/>
    </row>
    <row r="563" spans="16:35" ht="12.75" customHeight="1" x14ac:dyDescent="0.2">
      <c r="P563" s="1"/>
      <c r="Q563" s="1"/>
      <c r="R563" s="1"/>
      <c r="S563" s="1"/>
      <c r="T563" s="1"/>
      <c r="U563" s="11"/>
      <c r="X563" s="12"/>
      <c r="Z563" s="13"/>
      <c r="AA563" s="1"/>
      <c r="AB563" s="1"/>
      <c r="AC563" s="1"/>
      <c r="AD563" s="1"/>
      <c r="AE563" s="1"/>
      <c r="AF563" s="1"/>
      <c r="AG563" s="1"/>
      <c r="AH563" s="1"/>
      <c r="AI563" s="1"/>
    </row>
    <row r="564" spans="16:35" ht="12.75" customHeight="1" x14ac:dyDescent="0.2">
      <c r="P564" s="1"/>
      <c r="Q564" s="1"/>
      <c r="R564" s="1"/>
      <c r="S564" s="1"/>
      <c r="T564" s="1"/>
      <c r="U564" s="11"/>
      <c r="X564" s="12"/>
      <c r="Z564" s="13"/>
      <c r="AA564" s="1"/>
      <c r="AB564" s="1"/>
      <c r="AC564" s="1"/>
      <c r="AD564" s="1"/>
      <c r="AE564" s="1"/>
      <c r="AF564" s="1"/>
      <c r="AG564" s="1"/>
      <c r="AH564" s="1"/>
      <c r="AI564" s="1"/>
    </row>
    <row r="565" spans="16:35" ht="12.75" customHeight="1" x14ac:dyDescent="0.2">
      <c r="P565" s="1"/>
      <c r="Q565" s="1"/>
      <c r="R565" s="1"/>
      <c r="S565" s="1"/>
      <c r="T565" s="1"/>
      <c r="U565" s="11"/>
      <c r="X565" s="12"/>
      <c r="Z565" s="13"/>
      <c r="AA565" s="1"/>
      <c r="AB565" s="1"/>
      <c r="AC565" s="1"/>
      <c r="AD565" s="1"/>
      <c r="AE565" s="1"/>
      <c r="AF565" s="1"/>
      <c r="AG565" s="1"/>
      <c r="AH565" s="1"/>
      <c r="AI565" s="1"/>
    </row>
    <row r="566" spans="16:35" ht="12.75" customHeight="1" x14ac:dyDescent="0.2">
      <c r="P566" s="1"/>
      <c r="Q566" s="1"/>
      <c r="R566" s="1"/>
      <c r="S566" s="1"/>
      <c r="T566" s="1"/>
      <c r="U566" s="11"/>
      <c r="X566" s="12"/>
      <c r="Z566" s="13"/>
      <c r="AA566" s="1"/>
      <c r="AB566" s="1"/>
      <c r="AC566" s="1"/>
      <c r="AD566" s="1"/>
      <c r="AE566" s="1"/>
      <c r="AF566" s="1"/>
      <c r="AG566" s="1"/>
      <c r="AH566" s="1"/>
      <c r="AI566" s="1"/>
    </row>
    <row r="567" spans="16:35" ht="12.75" customHeight="1" x14ac:dyDescent="0.2">
      <c r="P567" s="1"/>
      <c r="Q567" s="1"/>
      <c r="R567" s="1"/>
      <c r="S567" s="1"/>
      <c r="T567" s="1"/>
      <c r="U567" s="11"/>
      <c r="X567" s="12"/>
      <c r="Z567" s="13"/>
      <c r="AA567" s="1"/>
      <c r="AB567" s="1"/>
      <c r="AC567" s="1"/>
      <c r="AD567" s="1"/>
      <c r="AE567" s="1"/>
      <c r="AF567" s="1"/>
      <c r="AG567" s="1"/>
      <c r="AH567" s="1"/>
      <c r="AI567" s="1"/>
    </row>
    <row r="568" spans="16:35" ht="12.75" customHeight="1" x14ac:dyDescent="0.2">
      <c r="P568" s="1"/>
      <c r="Q568" s="1"/>
      <c r="R568" s="1"/>
      <c r="S568" s="1"/>
      <c r="T568" s="1"/>
      <c r="U568" s="11"/>
      <c r="X568" s="12"/>
      <c r="Z568" s="13"/>
      <c r="AA568" s="1"/>
      <c r="AB568" s="1"/>
      <c r="AC568" s="1"/>
      <c r="AD568" s="1"/>
      <c r="AE568" s="1"/>
      <c r="AF568" s="1"/>
      <c r="AG568" s="1"/>
      <c r="AH568" s="1"/>
      <c r="AI568" s="1"/>
    </row>
    <row r="569" spans="16:35" ht="12.75" customHeight="1" x14ac:dyDescent="0.2">
      <c r="P569" s="1"/>
      <c r="Q569" s="1"/>
      <c r="R569" s="1"/>
      <c r="S569" s="1"/>
      <c r="T569" s="1"/>
      <c r="U569" s="11"/>
      <c r="X569" s="12"/>
      <c r="Z569" s="13"/>
      <c r="AA569" s="1"/>
      <c r="AB569" s="1"/>
      <c r="AC569" s="1"/>
      <c r="AD569" s="1"/>
      <c r="AE569" s="1"/>
      <c r="AF569" s="1"/>
      <c r="AG569" s="1"/>
      <c r="AH569" s="1"/>
      <c r="AI569" s="1"/>
    </row>
    <row r="570" spans="16:35" ht="12.75" customHeight="1" x14ac:dyDescent="0.2">
      <c r="P570" s="1"/>
      <c r="Q570" s="1"/>
      <c r="R570" s="1"/>
      <c r="S570" s="1"/>
      <c r="T570" s="1"/>
      <c r="U570" s="11"/>
      <c r="X570" s="12"/>
      <c r="Z570" s="13"/>
      <c r="AA570" s="1"/>
      <c r="AB570" s="1"/>
      <c r="AC570" s="1"/>
      <c r="AD570" s="1"/>
      <c r="AE570" s="1"/>
      <c r="AF570" s="1"/>
      <c r="AG570" s="1"/>
      <c r="AH570" s="1"/>
      <c r="AI570" s="1"/>
    </row>
    <row r="571" spans="16:35" ht="12.75" customHeight="1" x14ac:dyDescent="0.2">
      <c r="P571" s="1"/>
      <c r="Q571" s="1"/>
      <c r="R571" s="1"/>
      <c r="S571" s="1"/>
      <c r="T571" s="1"/>
      <c r="U571" s="11"/>
      <c r="X571" s="12"/>
      <c r="Z571" s="13"/>
      <c r="AA571" s="1"/>
      <c r="AB571" s="1"/>
      <c r="AC571" s="1"/>
      <c r="AD571" s="1"/>
      <c r="AE571" s="1"/>
      <c r="AF571" s="1"/>
      <c r="AG571" s="1"/>
      <c r="AH571" s="1"/>
      <c r="AI571" s="1"/>
    </row>
    <row r="572" spans="16:35" ht="12.75" customHeight="1" x14ac:dyDescent="0.2">
      <c r="P572" s="1"/>
      <c r="Q572" s="1"/>
      <c r="R572" s="1"/>
      <c r="S572" s="1"/>
      <c r="T572" s="1"/>
      <c r="U572" s="11"/>
      <c r="X572" s="12"/>
      <c r="Z572" s="13"/>
      <c r="AA572" s="1"/>
      <c r="AB572" s="1"/>
      <c r="AC572" s="1"/>
      <c r="AD572" s="1"/>
      <c r="AE572" s="1"/>
      <c r="AF572" s="1"/>
      <c r="AG572" s="1"/>
      <c r="AH572" s="1"/>
      <c r="AI572" s="1"/>
    </row>
    <row r="573" spans="16:35" ht="12.75" customHeight="1" x14ac:dyDescent="0.2">
      <c r="P573" s="1"/>
      <c r="Q573" s="1"/>
      <c r="R573" s="1"/>
      <c r="S573" s="1"/>
      <c r="T573" s="1"/>
      <c r="U573" s="11"/>
      <c r="X573" s="12"/>
      <c r="Z573" s="13"/>
      <c r="AA573" s="1"/>
      <c r="AB573" s="1"/>
      <c r="AC573" s="1"/>
      <c r="AD573" s="1"/>
      <c r="AE573" s="1"/>
      <c r="AF573" s="1"/>
      <c r="AG573" s="1"/>
      <c r="AH573" s="1"/>
      <c r="AI573" s="1"/>
    </row>
    <row r="574" spans="16:35" ht="12.75" customHeight="1" x14ac:dyDescent="0.2">
      <c r="P574" s="1"/>
      <c r="Q574" s="1"/>
      <c r="R574" s="1"/>
      <c r="S574" s="1"/>
      <c r="T574" s="1"/>
      <c r="U574" s="11"/>
      <c r="X574" s="12"/>
      <c r="Z574" s="13"/>
      <c r="AA574" s="1"/>
      <c r="AB574" s="1"/>
      <c r="AC574" s="1"/>
      <c r="AD574" s="1"/>
      <c r="AE574" s="1"/>
      <c r="AF574" s="1"/>
      <c r="AG574" s="1"/>
      <c r="AH574" s="1"/>
      <c r="AI574" s="1"/>
    </row>
    <row r="575" spans="16:35" ht="12.75" customHeight="1" x14ac:dyDescent="0.2">
      <c r="P575" s="1"/>
      <c r="Q575" s="1"/>
      <c r="R575" s="1"/>
      <c r="S575" s="1"/>
      <c r="T575" s="1"/>
      <c r="U575" s="11"/>
      <c r="X575" s="12"/>
      <c r="Z575" s="13"/>
      <c r="AA575" s="1"/>
      <c r="AB575" s="1"/>
      <c r="AC575" s="1"/>
      <c r="AD575" s="1"/>
      <c r="AE575" s="1"/>
      <c r="AF575" s="1"/>
      <c r="AG575" s="1"/>
      <c r="AH575" s="1"/>
      <c r="AI575" s="1"/>
    </row>
    <row r="576" spans="16:35" ht="12.75" customHeight="1" x14ac:dyDescent="0.2">
      <c r="P576" s="1"/>
      <c r="Q576" s="1"/>
      <c r="R576" s="1"/>
      <c r="S576" s="1"/>
      <c r="T576" s="1"/>
      <c r="U576" s="11"/>
      <c r="X576" s="12"/>
      <c r="Z576" s="13"/>
      <c r="AA576" s="1"/>
      <c r="AB576" s="1"/>
      <c r="AC576" s="1"/>
      <c r="AD576" s="1"/>
      <c r="AE576" s="1"/>
      <c r="AF576" s="1"/>
      <c r="AG576" s="1"/>
      <c r="AH576" s="1"/>
      <c r="AI576" s="1"/>
    </row>
    <row r="577" spans="16:35" ht="12.75" customHeight="1" x14ac:dyDescent="0.2">
      <c r="P577" s="1"/>
      <c r="Q577" s="1"/>
      <c r="R577" s="1"/>
      <c r="S577" s="1"/>
      <c r="T577" s="1"/>
      <c r="U577" s="11"/>
      <c r="X577" s="12"/>
      <c r="Z577" s="13"/>
      <c r="AA577" s="1"/>
      <c r="AB577" s="1"/>
      <c r="AC577" s="1"/>
      <c r="AD577" s="1"/>
      <c r="AE577" s="1"/>
      <c r="AF577" s="1"/>
      <c r="AG577" s="1"/>
      <c r="AH577" s="1"/>
      <c r="AI577" s="1"/>
    </row>
    <row r="578" spans="16:35" ht="12.75" customHeight="1" x14ac:dyDescent="0.2">
      <c r="P578" s="1"/>
      <c r="Q578" s="1"/>
      <c r="R578" s="1"/>
      <c r="S578" s="1"/>
      <c r="T578" s="1"/>
      <c r="U578" s="11"/>
      <c r="X578" s="12"/>
      <c r="Z578" s="13"/>
      <c r="AA578" s="1"/>
      <c r="AB578" s="1"/>
      <c r="AC578" s="1"/>
      <c r="AD578" s="1"/>
      <c r="AE578" s="1"/>
      <c r="AF578" s="1"/>
      <c r="AG578" s="1"/>
      <c r="AH578" s="1"/>
      <c r="AI578" s="1"/>
    </row>
    <row r="579" spans="16:35" ht="12.75" customHeight="1" x14ac:dyDescent="0.2">
      <c r="P579" s="1"/>
      <c r="Q579" s="1"/>
      <c r="R579" s="1"/>
      <c r="S579" s="1"/>
      <c r="T579" s="1"/>
      <c r="U579" s="11"/>
      <c r="X579" s="12"/>
      <c r="Z579" s="13"/>
      <c r="AA579" s="1"/>
      <c r="AB579" s="1"/>
      <c r="AC579" s="1"/>
      <c r="AD579" s="1"/>
      <c r="AE579" s="1"/>
      <c r="AF579" s="1"/>
      <c r="AG579" s="1"/>
      <c r="AH579" s="1"/>
      <c r="AI579" s="1"/>
    </row>
    <row r="580" spans="16:35" ht="12.75" customHeight="1" x14ac:dyDescent="0.2">
      <c r="P580" s="1"/>
      <c r="Q580" s="1"/>
      <c r="R580" s="1"/>
      <c r="S580" s="1"/>
      <c r="T580" s="1"/>
      <c r="U580" s="11"/>
      <c r="X580" s="12"/>
      <c r="Z580" s="13"/>
      <c r="AA580" s="1"/>
      <c r="AB580" s="1"/>
      <c r="AC580" s="1"/>
      <c r="AD580" s="1"/>
      <c r="AE580" s="1"/>
      <c r="AF580" s="1"/>
      <c r="AG580" s="1"/>
      <c r="AH580" s="1"/>
      <c r="AI580" s="1"/>
    </row>
    <row r="581" spans="16:35" ht="12.75" customHeight="1" x14ac:dyDescent="0.2">
      <c r="P581" s="1"/>
      <c r="Q581" s="1"/>
      <c r="R581" s="1"/>
      <c r="S581" s="1"/>
      <c r="T581" s="1"/>
      <c r="U581" s="11"/>
      <c r="X581" s="12"/>
      <c r="Z581" s="13"/>
      <c r="AA581" s="1"/>
      <c r="AB581" s="1"/>
      <c r="AC581" s="1"/>
      <c r="AD581" s="1"/>
      <c r="AE581" s="1"/>
      <c r="AF581" s="1"/>
      <c r="AG581" s="1"/>
      <c r="AH581" s="1"/>
      <c r="AI581" s="1"/>
    </row>
    <row r="582" spans="16:35" ht="12.75" customHeight="1" x14ac:dyDescent="0.2">
      <c r="P582" s="1"/>
      <c r="Q582" s="1"/>
      <c r="R582" s="1"/>
      <c r="S582" s="1"/>
      <c r="T582" s="1"/>
      <c r="U582" s="11"/>
      <c r="X582" s="12"/>
      <c r="Z582" s="13"/>
      <c r="AA582" s="1"/>
      <c r="AB582" s="1"/>
      <c r="AC582" s="1"/>
      <c r="AD582" s="1"/>
      <c r="AE582" s="1"/>
      <c r="AF582" s="1"/>
      <c r="AG582" s="1"/>
      <c r="AH582" s="1"/>
      <c r="AI582" s="1"/>
    </row>
    <row r="583" spans="16:35" ht="12.75" customHeight="1" x14ac:dyDescent="0.2">
      <c r="P583" s="1"/>
      <c r="Q583" s="1"/>
      <c r="R583" s="1"/>
      <c r="S583" s="1"/>
      <c r="T583" s="1"/>
      <c r="U583" s="11"/>
      <c r="X583" s="12"/>
      <c r="Z583" s="13"/>
      <c r="AA583" s="1"/>
      <c r="AB583" s="1"/>
      <c r="AC583" s="1"/>
      <c r="AD583" s="1"/>
      <c r="AE583" s="1"/>
      <c r="AF583" s="1"/>
      <c r="AG583" s="1"/>
      <c r="AH583" s="1"/>
      <c r="AI583" s="1"/>
    </row>
    <row r="584" spans="16:35" ht="12.75" customHeight="1" x14ac:dyDescent="0.2">
      <c r="P584" s="1"/>
      <c r="Q584" s="1"/>
      <c r="R584" s="1"/>
      <c r="S584" s="1"/>
      <c r="T584" s="1"/>
      <c r="U584" s="11"/>
      <c r="X584" s="12"/>
      <c r="Z584" s="13"/>
      <c r="AA584" s="1"/>
      <c r="AB584" s="1"/>
      <c r="AC584" s="1"/>
      <c r="AD584" s="1"/>
      <c r="AE584" s="1"/>
      <c r="AF584" s="1"/>
      <c r="AG584" s="1"/>
      <c r="AH584" s="1"/>
      <c r="AI584" s="1"/>
    </row>
    <row r="585" spans="16:35" ht="12.75" customHeight="1" x14ac:dyDescent="0.2">
      <c r="P585" s="1"/>
      <c r="Q585" s="1"/>
      <c r="R585" s="1"/>
      <c r="S585" s="1"/>
      <c r="T585" s="1"/>
      <c r="U585" s="11"/>
      <c r="X585" s="12"/>
      <c r="Z585" s="13"/>
      <c r="AA585" s="1"/>
      <c r="AB585" s="1"/>
      <c r="AC585" s="1"/>
      <c r="AD585" s="1"/>
      <c r="AE585" s="1"/>
      <c r="AF585" s="1"/>
      <c r="AG585" s="1"/>
      <c r="AH585" s="1"/>
      <c r="AI585" s="1"/>
    </row>
    <row r="586" spans="16:35" ht="12.75" customHeight="1" x14ac:dyDescent="0.2">
      <c r="P586" s="1"/>
      <c r="Q586" s="1"/>
      <c r="R586" s="1"/>
      <c r="S586" s="1"/>
      <c r="T586" s="1"/>
      <c r="U586" s="11"/>
      <c r="X586" s="12"/>
      <c r="Z586" s="13"/>
      <c r="AA586" s="1"/>
      <c r="AB586" s="1"/>
      <c r="AC586" s="1"/>
      <c r="AD586" s="1"/>
      <c r="AE586" s="1"/>
      <c r="AF586" s="1"/>
      <c r="AG586" s="1"/>
      <c r="AH586" s="1"/>
      <c r="AI586" s="1"/>
    </row>
    <row r="587" spans="16:35" ht="12.75" customHeight="1" x14ac:dyDescent="0.2">
      <c r="P587" s="1"/>
      <c r="Q587" s="1"/>
      <c r="R587" s="1"/>
      <c r="S587" s="1"/>
      <c r="T587" s="1"/>
      <c r="U587" s="11"/>
      <c r="X587" s="12"/>
      <c r="Z587" s="13"/>
      <c r="AA587" s="1"/>
      <c r="AB587" s="1"/>
      <c r="AC587" s="1"/>
      <c r="AD587" s="1"/>
      <c r="AE587" s="1"/>
      <c r="AF587" s="1"/>
      <c r="AG587" s="1"/>
      <c r="AH587" s="1"/>
      <c r="AI587" s="1"/>
    </row>
    <row r="588" spans="16:35" ht="12.75" customHeight="1" x14ac:dyDescent="0.2">
      <c r="P588" s="1"/>
      <c r="Q588" s="1"/>
      <c r="R588" s="1"/>
      <c r="S588" s="1"/>
      <c r="T588" s="1"/>
      <c r="U588" s="11"/>
      <c r="X588" s="12"/>
      <c r="Z588" s="13"/>
      <c r="AA588" s="1"/>
      <c r="AB588" s="1"/>
      <c r="AC588" s="1"/>
      <c r="AD588" s="1"/>
      <c r="AE588" s="1"/>
      <c r="AF588" s="1"/>
      <c r="AG588" s="1"/>
      <c r="AH588" s="1"/>
      <c r="AI588" s="1"/>
    </row>
    <row r="589" spans="16:35" ht="12.75" customHeight="1" x14ac:dyDescent="0.2">
      <c r="P589" s="1"/>
      <c r="Q589" s="1"/>
      <c r="R589" s="1"/>
      <c r="S589" s="1"/>
      <c r="T589" s="1"/>
      <c r="U589" s="11"/>
      <c r="X589" s="12"/>
      <c r="Z589" s="13"/>
      <c r="AA589" s="1"/>
      <c r="AB589" s="1"/>
      <c r="AC589" s="1"/>
      <c r="AD589" s="1"/>
      <c r="AE589" s="1"/>
      <c r="AF589" s="1"/>
      <c r="AG589" s="1"/>
      <c r="AH589" s="1"/>
      <c r="AI589" s="1"/>
    </row>
    <row r="590" spans="16:35" ht="12.75" customHeight="1" x14ac:dyDescent="0.2">
      <c r="P590" s="1"/>
      <c r="Q590" s="1"/>
      <c r="R590" s="1"/>
      <c r="S590" s="1"/>
      <c r="T590" s="1"/>
      <c r="U590" s="11"/>
      <c r="X590" s="12"/>
      <c r="Z590" s="13"/>
      <c r="AA590" s="1"/>
      <c r="AB590" s="1"/>
      <c r="AC590" s="1"/>
      <c r="AD590" s="1"/>
      <c r="AE590" s="1"/>
      <c r="AF590" s="1"/>
      <c r="AG590" s="1"/>
      <c r="AH590" s="1"/>
      <c r="AI590" s="1"/>
    </row>
    <row r="591" spans="16:35" ht="12.75" customHeight="1" x14ac:dyDescent="0.2">
      <c r="P591" s="1"/>
      <c r="Q591" s="1"/>
      <c r="R591" s="1"/>
      <c r="S591" s="1"/>
      <c r="T591" s="1"/>
      <c r="U591" s="11"/>
      <c r="X591" s="12"/>
      <c r="Z591" s="13"/>
      <c r="AA591" s="1"/>
      <c r="AB591" s="1"/>
      <c r="AC591" s="1"/>
      <c r="AD591" s="1"/>
      <c r="AE591" s="1"/>
      <c r="AF591" s="1"/>
      <c r="AG591" s="1"/>
      <c r="AH591" s="1"/>
      <c r="AI591" s="1"/>
    </row>
    <row r="592" spans="16:35" ht="12.75" customHeight="1" x14ac:dyDescent="0.2">
      <c r="P592" s="1"/>
      <c r="Q592" s="1"/>
      <c r="R592" s="1"/>
      <c r="S592" s="1"/>
      <c r="T592" s="1"/>
      <c r="U592" s="11"/>
      <c r="X592" s="12"/>
      <c r="Z592" s="13"/>
      <c r="AA592" s="1"/>
      <c r="AB592" s="1"/>
      <c r="AC592" s="1"/>
      <c r="AD592" s="1"/>
      <c r="AE592" s="1"/>
      <c r="AF592" s="1"/>
      <c r="AG592" s="1"/>
      <c r="AH592" s="1"/>
      <c r="AI592" s="1"/>
    </row>
    <row r="593" spans="16:35" ht="12.75" customHeight="1" x14ac:dyDescent="0.2">
      <c r="P593" s="1"/>
      <c r="Q593" s="1"/>
      <c r="R593" s="1"/>
      <c r="S593" s="1"/>
      <c r="T593" s="1"/>
      <c r="U593" s="11"/>
      <c r="X593" s="12"/>
      <c r="Z593" s="13"/>
      <c r="AA593" s="1"/>
      <c r="AB593" s="1"/>
      <c r="AC593" s="1"/>
      <c r="AD593" s="1"/>
      <c r="AE593" s="1"/>
      <c r="AF593" s="1"/>
      <c r="AG593" s="1"/>
      <c r="AH593" s="1"/>
      <c r="AI593" s="1"/>
    </row>
    <row r="594" spans="16:35" ht="12.75" customHeight="1" x14ac:dyDescent="0.2">
      <c r="P594" s="1"/>
      <c r="Q594" s="1"/>
      <c r="R594" s="1"/>
      <c r="S594" s="1"/>
      <c r="T594" s="1"/>
      <c r="U594" s="11"/>
      <c r="X594" s="12"/>
      <c r="Z594" s="13"/>
      <c r="AA594" s="1"/>
      <c r="AB594" s="1"/>
      <c r="AC594" s="1"/>
      <c r="AD594" s="1"/>
      <c r="AE594" s="1"/>
      <c r="AF594" s="1"/>
      <c r="AG594" s="1"/>
      <c r="AH594" s="1"/>
      <c r="AI594" s="1"/>
    </row>
    <row r="595" spans="16:35" ht="12.75" customHeight="1" x14ac:dyDescent="0.2">
      <c r="P595" s="1"/>
      <c r="Q595" s="1"/>
      <c r="R595" s="1"/>
      <c r="S595" s="1"/>
      <c r="T595" s="1"/>
      <c r="U595" s="11"/>
      <c r="X595" s="12"/>
      <c r="Z595" s="13"/>
      <c r="AA595" s="1"/>
      <c r="AB595" s="1"/>
      <c r="AC595" s="1"/>
      <c r="AD595" s="1"/>
      <c r="AE595" s="1"/>
      <c r="AF595" s="1"/>
      <c r="AG595" s="1"/>
      <c r="AH595" s="1"/>
      <c r="AI595" s="1"/>
    </row>
    <row r="596" spans="16:35" ht="12.75" customHeight="1" x14ac:dyDescent="0.2">
      <c r="P596" s="1"/>
      <c r="Q596" s="1"/>
      <c r="R596" s="1"/>
      <c r="S596" s="1"/>
      <c r="T596" s="1"/>
      <c r="U596" s="11"/>
      <c r="X596" s="12"/>
      <c r="Z596" s="13"/>
      <c r="AA596" s="1"/>
      <c r="AB596" s="1"/>
      <c r="AC596" s="1"/>
      <c r="AD596" s="1"/>
      <c r="AE596" s="1"/>
      <c r="AF596" s="1"/>
      <c r="AG596" s="1"/>
      <c r="AH596" s="1"/>
      <c r="AI596" s="1"/>
    </row>
    <row r="597" spans="16:35" ht="12.75" customHeight="1" x14ac:dyDescent="0.2">
      <c r="P597" s="1"/>
      <c r="Q597" s="1"/>
      <c r="R597" s="1"/>
      <c r="S597" s="1"/>
      <c r="T597" s="1"/>
      <c r="U597" s="11"/>
      <c r="X597" s="12"/>
      <c r="Z597" s="13"/>
      <c r="AA597" s="1"/>
      <c r="AB597" s="1"/>
      <c r="AC597" s="1"/>
      <c r="AD597" s="1"/>
      <c r="AE597" s="1"/>
      <c r="AF597" s="1"/>
      <c r="AG597" s="1"/>
      <c r="AH597" s="1"/>
      <c r="AI597" s="1"/>
    </row>
    <row r="598" spans="16:35" ht="12.75" customHeight="1" x14ac:dyDescent="0.2">
      <c r="P598" s="1"/>
      <c r="Q598" s="1"/>
      <c r="R598" s="1"/>
      <c r="S598" s="1"/>
      <c r="T598" s="1"/>
      <c r="U598" s="11"/>
      <c r="X598" s="12"/>
      <c r="Z598" s="13"/>
      <c r="AA598" s="1"/>
      <c r="AB598" s="1"/>
      <c r="AC598" s="1"/>
      <c r="AD598" s="1"/>
      <c r="AE598" s="1"/>
      <c r="AF598" s="1"/>
      <c r="AG598" s="1"/>
      <c r="AH598" s="1"/>
      <c r="AI598" s="1"/>
    </row>
    <row r="599" spans="16:35" ht="12.75" customHeight="1" x14ac:dyDescent="0.2">
      <c r="P599" s="1"/>
      <c r="Q599" s="1"/>
      <c r="R599" s="1"/>
      <c r="S599" s="1"/>
      <c r="T599" s="1"/>
      <c r="U599" s="11"/>
      <c r="X599" s="12"/>
      <c r="Z599" s="13"/>
      <c r="AA599" s="1"/>
      <c r="AB599" s="1"/>
      <c r="AC599" s="1"/>
      <c r="AD599" s="1"/>
      <c r="AE599" s="1"/>
      <c r="AF599" s="1"/>
      <c r="AG599" s="1"/>
      <c r="AH599" s="1"/>
      <c r="AI599" s="1"/>
    </row>
    <row r="600" spans="16:35" ht="12.75" customHeight="1" x14ac:dyDescent="0.2">
      <c r="P600" s="1"/>
      <c r="Q600" s="1"/>
      <c r="R600" s="1"/>
      <c r="S600" s="1"/>
      <c r="T600" s="1"/>
      <c r="U600" s="11"/>
      <c r="X600" s="12"/>
      <c r="Z600" s="13"/>
      <c r="AA600" s="1"/>
      <c r="AB600" s="1"/>
      <c r="AC600" s="1"/>
      <c r="AD600" s="1"/>
      <c r="AE600" s="1"/>
      <c r="AF600" s="1"/>
      <c r="AG600" s="1"/>
      <c r="AH600" s="1"/>
      <c r="AI600" s="1"/>
    </row>
    <row r="601" spans="16:35" ht="12.75" customHeight="1" x14ac:dyDescent="0.2">
      <c r="P601" s="1"/>
      <c r="Q601" s="1"/>
      <c r="R601" s="1"/>
      <c r="S601" s="1"/>
      <c r="T601" s="1"/>
      <c r="U601" s="11"/>
      <c r="X601" s="12"/>
      <c r="Z601" s="13"/>
      <c r="AA601" s="1"/>
      <c r="AB601" s="1"/>
      <c r="AC601" s="1"/>
      <c r="AD601" s="1"/>
      <c r="AE601" s="1"/>
      <c r="AF601" s="1"/>
      <c r="AG601" s="1"/>
      <c r="AH601" s="1"/>
      <c r="AI601" s="1"/>
    </row>
    <row r="602" spans="16:35" ht="12.75" customHeight="1" x14ac:dyDescent="0.2">
      <c r="P602" s="1"/>
      <c r="Q602" s="1"/>
      <c r="R602" s="1"/>
      <c r="S602" s="1"/>
      <c r="T602" s="1"/>
      <c r="U602" s="11"/>
      <c r="X602" s="12"/>
      <c r="Z602" s="13"/>
      <c r="AA602" s="1"/>
      <c r="AB602" s="1"/>
      <c r="AC602" s="1"/>
      <c r="AD602" s="1"/>
      <c r="AE602" s="1"/>
      <c r="AF602" s="1"/>
      <c r="AG602" s="1"/>
      <c r="AH602" s="1"/>
      <c r="AI602" s="1"/>
    </row>
    <row r="603" spans="16:35" ht="12.75" customHeight="1" x14ac:dyDescent="0.2">
      <c r="P603" s="1"/>
      <c r="Q603" s="1"/>
      <c r="R603" s="1"/>
      <c r="S603" s="1"/>
      <c r="T603" s="1"/>
      <c r="U603" s="11"/>
      <c r="X603" s="12"/>
      <c r="Z603" s="13"/>
      <c r="AA603" s="1"/>
      <c r="AB603" s="1"/>
      <c r="AC603" s="1"/>
      <c r="AD603" s="1"/>
      <c r="AE603" s="1"/>
      <c r="AF603" s="1"/>
      <c r="AG603" s="1"/>
      <c r="AH603" s="1"/>
      <c r="AI603" s="1"/>
    </row>
    <row r="604" spans="16:35" ht="12.75" customHeight="1" x14ac:dyDescent="0.2">
      <c r="P604" s="1"/>
      <c r="Q604" s="1"/>
      <c r="R604" s="1"/>
      <c r="S604" s="1"/>
      <c r="T604" s="1"/>
      <c r="U604" s="11"/>
      <c r="X604" s="12"/>
      <c r="Z604" s="13"/>
      <c r="AA604" s="1"/>
      <c r="AB604" s="1"/>
      <c r="AC604" s="1"/>
      <c r="AD604" s="1"/>
      <c r="AE604" s="1"/>
      <c r="AF604" s="1"/>
      <c r="AG604" s="1"/>
      <c r="AH604" s="1"/>
      <c r="AI604" s="1"/>
    </row>
    <row r="605" spans="16:35" ht="12.75" customHeight="1" x14ac:dyDescent="0.2">
      <c r="P605" s="1"/>
      <c r="Q605" s="1"/>
      <c r="R605" s="1"/>
      <c r="S605" s="1"/>
      <c r="T605" s="1"/>
      <c r="U605" s="11"/>
      <c r="X605" s="12"/>
      <c r="Z605" s="13"/>
      <c r="AA605" s="1"/>
      <c r="AB605" s="1"/>
      <c r="AC605" s="1"/>
      <c r="AD605" s="1"/>
      <c r="AE605" s="1"/>
      <c r="AF605" s="1"/>
      <c r="AG605" s="1"/>
      <c r="AH605" s="1"/>
      <c r="AI605" s="1"/>
    </row>
    <row r="606" spans="16:35" ht="12.75" customHeight="1" x14ac:dyDescent="0.2">
      <c r="P606" s="1"/>
      <c r="Q606" s="1"/>
      <c r="R606" s="1"/>
      <c r="S606" s="1"/>
      <c r="T606" s="1"/>
      <c r="U606" s="11"/>
      <c r="X606" s="12"/>
      <c r="Z606" s="13"/>
      <c r="AA606" s="1"/>
      <c r="AB606" s="1"/>
      <c r="AC606" s="1"/>
      <c r="AD606" s="1"/>
      <c r="AE606" s="1"/>
      <c r="AF606" s="1"/>
      <c r="AG606" s="1"/>
      <c r="AH606" s="1"/>
      <c r="AI606" s="1"/>
    </row>
    <row r="607" spans="16:35" ht="12.75" customHeight="1" x14ac:dyDescent="0.2">
      <c r="P607" s="1"/>
      <c r="Q607" s="1"/>
      <c r="R607" s="1"/>
      <c r="S607" s="1"/>
      <c r="T607" s="1"/>
      <c r="U607" s="11"/>
      <c r="X607" s="12"/>
      <c r="Z607" s="13"/>
      <c r="AA607" s="1"/>
      <c r="AB607" s="1"/>
      <c r="AC607" s="1"/>
      <c r="AD607" s="1"/>
      <c r="AE607" s="1"/>
      <c r="AF607" s="1"/>
      <c r="AG607" s="1"/>
      <c r="AH607" s="1"/>
      <c r="AI607" s="1"/>
    </row>
    <row r="608" spans="16:35" ht="12.75" customHeight="1" x14ac:dyDescent="0.2">
      <c r="P608" s="1"/>
      <c r="Q608" s="1"/>
      <c r="R608" s="1"/>
      <c r="S608" s="1"/>
      <c r="T608" s="1"/>
      <c r="U608" s="11"/>
      <c r="X608" s="12"/>
      <c r="Z608" s="13"/>
      <c r="AA608" s="1"/>
      <c r="AB608" s="1"/>
      <c r="AC608" s="1"/>
      <c r="AD608" s="1"/>
      <c r="AE608" s="1"/>
      <c r="AF608" s="1"/>
      <c r="AG608" s="1"/>
      <c r="AH608" s="1"/>
      <c r="AI608" s="1"/>
    </row>
    <row r="609" spans="16:35" ht="12.75" customHeight="1" x14ac:dyDescent="0.2">
      <c r="P609" s="1"/>
      <c r="Q609" s="1"/>
      <c r="R609" s="1"/>
      <c r="S609" s="1"/>
      <c r="T609" s="1"/>
      <c r="U609" s="11"/>
      <c r="X609" s="12"/>
      <c r="Z609" s="13"/>
      <c r="AA609" s="1"/>
      <c r="AB609" s="1"/>
      <c r="AC609" s="1"/>
      <c r="AD609" s="1"/>
      <c r="AE609" s="1"/>
      <c r="AF609" s="1"/>
      <c r="AG609" s="1"/>
      <c r="AH609" s="1"/>
      <c r="AI609" s="1"/>
    </row>
    <row r="610" spans="16:35" ht="12.75" customHeight="1" x14ac:dyDescent="0.2">
      <c r="P610" s="1"/>
      <c r="Q610" s="1"/>
      <c r="R610" s="1"/>
      <c r="S610" s="1"/>
      <c r="T610" s="1"/>
      <c r="U610" s="11"/>
      <c r="X610" s="12"/>
      <c r="Z610" s="13"/>
      <c r="AA610" s="1"/>
      <c r="AB610" s="1"/>
      <c r="AC610" s="1"/>
      <c r="AD610" s="1"/>
      <c r="AE610" s="1"/>
      <c r="AF610" s="1"/>
      <c r="AG610" s="1"/>
      <c r="AH610" s="1"/>
      <c r="AI610" s="1"/>
    </row>
    <row r="611" spans="16:35" ht="12.75" customHeight="1" x14ac:dyDescent="0.2">
      <c r="P611" s="1"/>
      <c r="Q611" s="1"/>
      <c r="R611" s="1"/>
      <c r="S611" s="1"/>
      <c r="T611" s="1"/>
      <c r="U611" s="11"/>
      <c r="X611" s="12"/>
      <c r="Z611" s="13"/>
      <c r="AA611" s="1"/>
      <c r="AB611" s="1"/>
      <c r="AC611" s="1"/>
      <c r="AD611" s="1"/>
      <c r="AE611" s="1"/>
      <c r="AF611" s="1"/>
      <c r="AG611" s="1"/>
      <c r="AH611" s="1"/>
      <c r="AI611" s="1"/>
    </row>
    <row r="612" spans="16:35" ht="12.75" customHeight="1" x14ac:dyDescent="0.2">
      <c r="P612" s="1"/>
      <c r="Q612" s="1"/>
      <c r="R612" s="1"/>
      <c r="S612" s="1"/>
      <c r="T612" s="1"/>
      <c r="U612" s="11"/>
      <c r="X612" s="12"/>
      <c r="Z612" s="13"/>
      <c r="AA612" s="1"/>
      <c r="AB612" s="1"/>
      <c r="AC612" s="1"/>
      <c r="AD612" s="1"/>
      <c r="AE612" s="1"/>
      <c r="AF612" s="1"/>
      <c r="AG612" s="1"/>
      <c r="AH612" s="1"/>
      <c r="AI612" s="1"/>
    </row>
    <row r="613" spans="16:35" ht="12.75" customHeight="1" x14ac:dyDescent="0.2">
      <c r="P613" s="1"/>
      <c r="Q613" s="1"/>
      <c r="R613" s="1"/>
      <c r="S613" s="1"/>
      <c r="T613" s="1"/>
      <c r="U613" s="11"/>
      <c r="X613" s="12"/>
      <c r="Z613" s="13"/>
      <c r="AA613" s="1"/>
      <c r="AB613" s="1"/>
      <c r="AC613" s="1"/>
      <c r="AD613" s="1"/>
      <c r="AE613" s="1"/>
      <c r="AF613" s="1"/>
      <c r="AG613" s="1"/>
      <c r="AH613" s="1"/>
      <c r="AI613" s="1"/>
    </row>
    <row r="614" spans="16:35" ht="12.75" customHeight="1" x14ac:dyDescent="0.2">
      <c r="P614" s="1"/>
      <c r="Q614" s="1"/>
      <c r="R614" s="1"/>
      <c r="S614" s="1"/>
      <c r="T614" s="1"/>
      <c r="U614" s="11"/>
      <c r="X614" s="12"/>
      <c r="Z614" s="13"/>
      <c r="AA614" s="1"/>
      <c r="AB614" s="1"/>
      <c r="AC614" s="1"/>
      <c r="AD614" s="1"/>
      <c r="AE614" s="1"/>
      <c r="AF614" s="1"/>
      <c r="AG614" s="1"/>
      <c r="AH614" s="1"/>
      <c r="AI614" s="1"/>
    </row>
    <row r="615" spans="16:35" ht="12.75" customHeight="1" x14ac:dyDescent="0.2">
      <c r="P615" s="1"/>
      <c r="Q615" s="1"/>
      <c r="R615" s="1"/>
      <c r="S615" s="1"/>
      <c r="T615" s="1"/>
      <c r="U615" s="11"/>
      <c r="X615" s="12"/>
      <c r="Z615" s="13"/>
      <c r="AA615" s="1"/>
      <c r="AB615" s="1"/>
      <c r="AC615" s="1"/>
      <c r="AD615" s="1"/>
      <c r="AE615" s="1"/>
      <c r="AF615" s="1"/>
      <c r="AG615" s="1"/>
      <c r="AH615" s="1"/>
      <c r="AI615" s="1"/>
    </row>
    <row r="616" spans="16:35" ht="12.75" customHeight="1" x14ac:dyDescent="0.2">
      <c r="P616" s="1"/>
      <c r="Q616" s="1"/>
      <c r="R616" s="1"/>
      <c r="S616" s="1"/>
      <c r="T616" s="1"/>
      <c r="U616" s="11"/>
      <c r="X616" s="12"/>
      <c r="Z616" s="13"/>
      <c r="AA616" s="1"/>
      <c r="AB616" s="1"/>
      <c r="AC616" s="1"/>
      <c r="AD616" s="1"/>
      <c r="AE616" s="1"/>
      <c r="AF616" s="1"/>
      <c r="AG616" s="1"/>
      <c r="AH616" s="1"/>
      <c r="AI616" s="1"/>
    </row>
    <row r="617" spans="16:35" ht="12.75" customHeight="1" x14ac:dyDescent="0.2">
      <c r="P617" s="1"/>
      <c r="Q617" s="1"/>
      <c r="R617" s="1"/>
      <c r="S617" s="1"/>
      <c r="T617" s="1"/>
      <c r="U617" s="11"/>
      <c r="X617" s="12"/>
      <c r="Z617" s="13"/>
      <c r="AA617" s="1"/>
      <c r="AB617" s="1"/>
      <c r="AC617" s="1"/>
      <c r="AD617" s="1"/>
      <c r="AE617" s="1"/>
      <c r="AF617" s="1"/>
      <c r="AG617" s="1"/>
      <c r="AH617" s="1"/>
      <c r="AI617" s="1"/>
    </row>
    <row r="618" spans="16:35" ht="12.75" customHeight="1" x14ac:dyDescent="0.2">
      <c r="P618" s="1"/>
      <c r="Q618" s="1"/>
      <c r="R618" s="1"/>
      <c r="S618" s="1"/>
      <c r="T618" s="1"/>
      <c r="U618" s="11"/>
      <c r="X618" s="12"/>
      <c r="Z618" s="13"/>
      <c r="AA618" s="1"/>
      <c r="AB618" s="1"/>
      <c r="AC618" s="1"/>
      <c r="AD618" s="1"/>
      <c r="AE618" s="1"/>
      <c r="AF618" s="1"/>
      <c r="AG618" s="1"/>
      <c r="AH618" s="1"/>
      <c r="AI618" s="1"/>
    </row>
    <row r="619" spans="16:35" ht="12.75" customHeight="1" x14ac:dyDescent="0.2">
      <c r="P619" s="1"/>
      <c r="Q619" s="1"/>
      <c r="R619" s="1"/>
      <c r="S619" s="1"/>
      <c r="T619" s="1"/>
      <c r="U619" s="11"/>
      <c r="X619" s="12"/>
      <c r="Z619" s="13"/>
      <c r="AA619" s="1"/>
      <c r="AB619" s="1"/>
      <c r="AC619" s="1"/>
      <c r="AD619" s="1"/>
      <c r="AE619" s="1"/>
      <c r="AF619" s="1"/>
      <c r="AG619" s="1"/>
      <c r="AH619" s="1"/>
      <c r="AI619" s="1"/>
    </row>
    <row r="620" spans="16:35" ht="12.75" customHeight="1" x14ac:dyDescent="0.2">
      <c r="P620" s="1"/>
      <c r="Q620" s="1"/>
      <c r="R620" s="1"/>
      <c r="S620" s="1"/>
      <c r="T620" s="1"/>
      <c r="U620" s="11"/>
      <c r="X620" s="12"/>
      <c r="Z620" s="13"/>
      <c r="AA620" s="1"/>
      <c r="AB620" s="1"/>
      <c r="AC620" s="1"/>
      <c r="AD620" s="1"/>
      <c r="AE620" s="1"/>
      <c r="AF620" s="1"/>
      <c r="AG620" s="1"/>
      <c r="AH620" s="1"/>
      <c r="AI620" s="1"/>
    </row>
    <row r="621" spans="16:35" ht="12.75" customHeight="1" x14ac:dyDescent="0.2">
      <c r="P621" s="1"/>
      <c r="Q621" s="1"/>
      <c r="R621" s="1"/>
      <c r="S621" s="1"/>
      <c r="T621" s="1"/>
      <c r="U621" s="11"/>
      <c r="X621" s="12"/>
      <c r="Z621" s="13"/>
      <c r="AA621" s="1"/>
      <c r="AB621" s="1"/>
      <c r="AC621" s="1"/>
      <c r="AD621" s="1"/>
      <c r="AE621" s="1"/>
      <c r="AF621" s="1"/>
      <c r="AG621" s="1"/>
      <c r="AH621" s="1"/>
      <c r="AI621" s="1"/>
    </row>
    <row r="622" spans="16:35" ht="12.75" customHeight="1" x14ac:dyDescent="0.2">
      <c r="P622" s="1"/>
      <c r="Q622" s="1"/>
      <c r="R622" s="1"/>
      <c r="S622" s="1"/>
      <c r="T622" s="1"/>
      <c r="U622" s="11"/>
      <c r="X622" s="12"/>
      <c r="Z622" s="13"/>
      <c r="AA622" s="1"/>
      <c r="AB622" s="1"/>
      <c r="AC622" s="1"/>
      <c r="AD622" s="1"/>
      <c r="AE622" s="1"/>
      <c r="AF622" s="1"/>
      <c r="AG622" s="1"/>
      <c r="AH622" s="1"/>
      <c r="AI622" s="1"/>
    </row>
    <row r="623" spans="16:35" ht="12.75" customHeight="1" x14ac:dyDescent="0.2">
      <c r="P623" s="1"/>
      <c r="Q623" s="1"/>
      <c r="R623" s="1"/>
      <c r="S623" s="1"/>
      <c r="T623" s="1"/>
      <c r="U623" s="11"/>
      <c r="X623" s="12"/>
      <c r="Z623" s="13"/>
      <c r="AA623" s="1"/>
      <c r="AB623" s="1"/>
      <c r="AC623" s="1"/>
      <c r="AD623" s="1"/>
      <c r="AE623" s="1"/>
      <c r="AF623" s="1"/>
      <c r="AG623" s="1"/>
      <c r="AH623" s="1"/>
      <c r="AI623" s="1"/>
    </row>
    <row r="624" spans="16:35" ht="12.75" customHeight="1" x14ac:dyDescent="0.2">
      <c r="P624" s="1"/>
      <c r="Q624" s="1"/>
      <c r="R624" s="1"/>
      <c r="S624" s="1"/>
      <c r="T624" s="1"/>
      <c r="U624" s="11"/>
      <c r="X624" s="12"/>
      <c r="Z624" s="13"/>
      <c r="AA624" s="1"/>
      <c r="AB624" s="1"/>
      <c r="AC624" s="1"/>
      <c r="AD624" s="1"/>
      <c r="AE624" s="1"/>
      <c r="AF624" s="1"/>
      <c r="AG624" s="1"/>
      <c r="AH624" s="1"/>
      <c r="AI624" s="1"/>
    </row>
    <row r="625" spans="16:35" ht="12.75" customHeight="1" x14ac:dyDescent="0.2">
      <c r="P625" s="1"/>
      <c r="Q625" s="1"/>
      <c r="R625" s="1"/>
      <c r="S625" s="1"/>
      <c r="T625" s="1"/>
      <c r="U625" s="11"/>
      <c r="X625" s="12"/>
      <c r="Z625" s="13"/>
      <c r="AA625" s="1"/>
      <c r="AB625" s="1"/>
      <c r="AC625" s="1"/>
      <c r="AD625" s="1"/>
      <c r="AE625" s="1"/>
      <c r="AF625" s="1"/>
      <c r="AG625" s="1"/>
      <c r="AH625" s="1"/>
      <c r="AI625" s="1"/>
    </row>
    <row r="626" spans="16:35" ht="12.75" customHeight="1" x14ac:dyDescent="0.2">
      <c r="P626" s="1"/>
      <c r="Q626" s="1"/>
      <c r="R626" s="1"/>
      <c r="S626" s="1"/>
      <c r="T626" s="1"/>
      <c r="U626" s="11"/>
      <c r="X626" s="12"/>
      <c r="Z626" s="13"/>
      <c r="AA626" s="1"/>
      <c r="AB626" s="1"/>
      <c r="AC626" s="1"/>
      <c r="AD626" s="1"/>
      <c r="AE626" s="1"/>
      <c r="AF626" s="1"/>
      <c r="AG626" s="1"/>
      <c r="AH626" s="1"/>
      <c r="AI626" s="1"/>
    </row>
    <row r="627" spans="16:35" ht="12.75" customHeight="1" x14ac:dyDescent="0.2">
      <c r="P627" s="1"/>
      <c r="Q627" s="1"/>
      <c r="R627" s="1"/>
      <c r="S627" s="1"/>
      <c r="T627" s="1"/>
      <c r="U627" s="11"/>
      <c r="X627" s="12"/>
      <c r="Z627" s="13"/>
      <c r="AA627" s="1"/>
      <c r="AB627" s="1"/>
      <c r="AC627" s="1"/>
      <c r="AD627" s="1"/>
      <c r="AE627" s="1"/>
      <c r="AF627" s="1"/>
      <c r="AG627" s="1"/>
      <c r="AH627" s="1"/>
      <c r="AI627" s="1"/>
    </row>
    <row r="628" spans="16:35" ht="12.75" customHeight="1" x14ac:dyDescent="0.2">
      <c r="P628" s="1"/>
      <c r="Q628" s="1"/>
      <c r="R628" s="1"/>
      <c r="S628" s="1"/>
      <c r="T628" s="1"/>
      <c r="U628" s="11"/>
      <c r="X628" s="12"/>
      <c r="Z628" s="13"/>
      <c r="AA628" s="1"/>
      <c r="AB628" s="1"/>
      <c r="AC628" s="1"/>
      <c r="AD628" s="1"/>
      <c r="AE628" s="1"/>
      <c r="AF628" s="1"/>
      <c r="AG628" s="1"/>
      <c r="AH628" s="1"/>
      <c r="AI628" s="1"/>
    </row>
    <row r="629" spans="16:35" ht="12.75" customHeight="1" x14ac:dyDescent="0.2">
      <c r="P629" s="1"/>
      <c r="Q629" s="1"/>
      <c r="R629" s="1"/>
      <c r="S629" s="1"/>
      <c r="T629" s="1"/>
      <c r="U629" s="11"/>
      <c r="X629" s="12"/>
      <c r="Z629" s="13"/>
      <c r="AA629" s="1"/>
      <c r="AB629" s="1"/>
      <c r="AC629" s="1"/>
      <c r="AD629" s="1"/>
      <c r="AE629" s="1"/>
      <c r="AF629" s="1"/>
      <c r="AG629" s="1"/>
      <c r="AH629" s="1"/>
      <c r="AI629" s="1"/>
    </row>
    <row r="630" spans="16:35" ht="12.75" customHeight="1" x14ac:dyDescent="0.2">
      <c r="P630" s="1"/>
      <c r="Q630" s="1"/>
      <c r="R630" s="1"/>
      <c r="S630" s="1"/>
      <c r="T630" s="1"/>
      <c r="U630" s="11"/>
      <c r="X630" s="12"/>
      <c r="Z630" s="13"/>
      <c r="AA630" s="1"/>
      <c r="AB630" s="1"/>
      <c r="AC630" s="1"/>
      <c r="AD630" s="1"/>
      <c r="AE630" s="1"/>
      <c r="AF630" s="1"/>
      <c r="AG630" s="1"/>
      <c r="AH630" s="1"/>
      <c r="AI630" s="1"/>
    </row>
    <row r="631" spans="16:35" ht="12.75" customHeight="1" x14ac:dyDescent="0.2">
      <c r="P631" s="1"/>
      <c r="Q631" s="1"/>
      <c r="R631" s="1"/>
      <c r="S631" s="1"/>
      <c r="T631" s="1"/>
      <c r="U631" s="11"/>
      <c r="X631" s="12"/>
      <c r="Z631" s="13"/>
      <c r="AA631" s="1"/>
      <c r="AB631" s="1"/>
      <c r="AC631" s="1"/>
      <c r="AD631" s="1"/>
      <c r="AE631" s="1"/>
      <c r="AF631" s="1"/>
      <c r="AG631" s="1"/>
      <c r="AH631" s="1"/>
      <c r="AI631" s="1"/>
    </row>
    <row r="632" spans="16:35" ht="12.75" customHeight="1" x14ac:dyDescent="0.2">
      <c r="P632" s="1"/>
      <c r="Q632" s="1"/>
      <c r="R632" s="1"/>
      <c r="S632" s="1"/>
      <c r="T632" s="1"/>
      <c r="U632" s="11"/>
      <c r="X632" s="12"/>
      <c r="Z632" s="13"/>
      <c r="AA632" s="1"/>
      <c r="AB632" s="1"/>
      <c r="AC632" s="1"/>
      <c r="AD632" s="1"/>
      <c r="AE632" s="1"/>
      <c r="AF632" s="1"/>
      <c r="AG632" s="1"/>
      <c r="AH632" s="1"/>
      <c r="AI632" s="1"/>
    </row>
    <row r="633" spans="16:35" ht="12.75" customHeight="1" x14ac:dyDescent="0.2">
      <c r="P633" s="1"/>
      <c r="Q633" s="1"/>
      <c r="R633" s="1"/>
      <c r="S633" s="1"/>
      <c r="T633" s="1"/>
      <c r="U633" s="11"/>
      <c r="X633" s="12"/>
      <c r="Z633" s="13"/>
      <c r="AA633" s="1"/>
      <c r="AB633" s="1"/>
      <c r="AC633" s="1"/>
      <c r="AD633" s="1"/>
      <c r="AE633" s="1"/>
      <c r="AF633" s="1"/>
      <c r="AG633" s="1"/>
      <c r="AH633" s="1"/>
      <c r="AI633" s="1"/>
    </row>
    <row r="634" spans="16:35" ht="12.75" customHeight="1" x14ac:dyDescent="0.2">
      <c r="P634" s="1"/>
      <c r="Q634" s="1"/>
      <c r="R634" s="1"/>
      <c r="S634" s="1"/>
      <c r="T634" s="1"/>
      <c r="U634" s="11"/>
      <c r="X634" s="12"/>
      <c r="Z634" s="13"/>
      <c r="AA634" s="1"/>
      <c r="AB634" s="1"/>
      <c r="AC634" s="1"/>
      <c r="AD634" s="1"/>
      <c r="AE634" s="1"/>
      <c r="AF634" s="1"/>
      <c r="AG634" s="1"/>
      <c r="AH634" s="1"/>
      <c r="AI634" s="1"/>
    </row>
    <row r="635" spans="16:35" ht="12.75" customHeight="1" x14ac:dyDescent="0.2">
      <c r="P635" s="1"/>
      <c r="Q635" s="1"/>
      <c r="R635" s="1"/>
      <c r="S635" s="1"/>
      <c r="T635" s="1"/>
      <c r="U635" s="11"/>
      <c r="X635" s="12"/>
      <c r="Z635" s="13"/>
      <c r="AA635" s="1"/>
      <c r="AB635" s="1"/>
      <c r="AC635" s="1"/>
      <c r="AD635" s="1"/>
      <c r="AE635" s="1"/>
      <c r="AF635" s="1"/>
      <c r="AG635" s="1"/>
      <c r="AH635" s="1"/>
      <c r="AI635" s="1"/>
    </row>
    <row r="636" spans="16:35" ht="12.75" customHeight="1" x14ac:dyDescent="0.2">
      <c r="P636" s="1"/>
      <c r="Q636" s="1"/>
      <c r="R636" s="1"/>
      <c r="S636" s="1"/>
      <c r="T636" s="1"/>
      <c r="U636" s="11"/>
      <c r="X636" s="12"/>
      <c r="Z636" s="13"/>
      <c r="AA636" s="1"/>
      <c r="AB636" s="1"/>
      <c r="AC636" s="1"/>
      <c r="AD636" s="1"/>
      <c r="AE636" s="1"/>
      <c r="AF636" s="1"/>
      <c r="AG636" s="1"/>
      <c r="AH636" s="1"/>
      <c r="AI636" s="1"/>
    </row>
    <row r="637" spans="16:35" ht="12.75" customHeight="1" x14ac:dyDescent="0.2">
      <c r="P637" s="1"/>
      <c r="Q637" s="1"/>
      <c r="R637" s="1"/>
      <c r="S637" s="1"/>
      <c r="T637" s="1"/>
      <c r="U637" s="11"/>
      <c r="X637" s="12"/>
      <c r="Z637" s="13"/>
      <c r="AA637" s="1"/>
      <c r="AB637" s="1"/>
      <c r="AC637" s="1"/>
      <c r="AD637" s="1"/>
      <c r="AE637" s="1"/>
      <c r="AF637" s="1"/>
      <c r="AG637" s="1"/>
      <c r="AH637" s="1"/>
      <c r="AI637" s="1"/>
    </row>
    <row r="638" spans="16:35" ht="12.75" customHeight="1" x14ac:dyDescent="0.2">
      <c r="P638" s="1"/>
      <c r="Q638" s="1"/>
      <c r="R638" s="1"/>
      <c r="S638" s="1"/>
      <c r="T638" s="1"/>
      <c r="U638" s="11"/>
      <c r="X638" s="12"/>
      <c r="Z638" s="13"/>
      <c r="AA638" s="1"/>
      <c r="AB638" s="1"/>
      <c r="AC638" s="1"/>
      <c r="AD638" s="1"/>
      <c r="AE638" s="1"/>
      <c r="AF638" s="1"/>
      <c r="AG638" s="1"/>
      <c r="AH638" s="1"/>
      <c r="AI638" s="1"/>
    </row>
    <row r="639" spans="16:35" ht="12.75" customHeight="1" x14ac:dyDescent="0.2">
      <c r="P639" s="1"/>
      <c r="Q639" s="1"/>
      <c r="R639" s="1"/>
      <c r="S639" s="1"/>
      <c r="T639" s="1"/>
      <c r="U639" s="11"/>
      <c r="X639" s="12"/>
      <c r="Z639" s="13"/>
      <c r="AA639" s="1"/>
      <c r="AB639" s="1"/>
      <c r="AC639" s="1"/>
      <c r="AD639" s="1"/>
      <c r="AE639" s="1"/>
      <c r="AF639" s="1"/>
      <c r="AG639" s="1"/>
      <c r="AH639" s="1"/>
      <c r="AI639" s="1"/>
    </row>
    <row r="640" spans="16:35" ht="12.75" customHeight="1" x14ac:dyDescent="0.2">
      <c r="P640" s="1"/>
      <c r="Q640" s="1"/>
      <c r="R640" s="1"/>
      <c r="S640" s="1"/>
      <c r="T640" s="1"/>
      <c r="U640" s="11"/>
      <c r="X640" s="12"/>
      <c r="Z640" s="13"/>
      <c r="AA640" s="1"/>
      <c r="AB640" s="1"/>
      <c r="AC640" s="1"/>
      <c r="AD640" s="1"/>
      <c r="AE640" s="1"/>
      <c r="AF640" s="1"/>
      <c r="AG640" s="1"/>
      <c r="AH640" s="1"/>
      <c r="AI640" s="1"/>
    </row>
    <row r="641" spans="16:35" ht="12.75" customHeight="1" x14ac:dyDescent="0.2">
      <c r="P641" s="1"/>
      <c r="Q641" s="1"/>
      <c r="R641" s="1"/>
      <c r="S641" s="1"/>
      <c r="T641" s="1"/>
      <c r="U641" s="11"/>
      <c r="X641" s="12"/>
      <c r="Z641" s="13"/>
      <c r="AA641" s="1"/>
      <c r="AB641" s="1"/>
      <c r="AC641" s="1"/>
      <c r="AD641" s="1"/>
      <c r="AE641" s="1"/>
      <c r="AF641" s="1"/>
      <c r="AG641" s="1"/>
      <c r="AH641" s="1"/>
      <c r="AI641" s="1"/>
    </row>
    <row r="642" spans="16:35" ht="12.75" customHeight="1" x14ac:dyDescent="0.2">
      <c r="P642" s="1"/>
      <c r="Q642" s="1"/>
      <c r="R642" s="1"/>
      <c r="S642" s="1"/>
      <c r="T642" s="1"/>
      <c r="U642" s="11"/>
      <c r="X642" s="12"/>
      <c r="Z642" s="13"/>
      <c r="AA642" s="1"/>
      <c r="AB642" s="1"/>
      <c r="AC642" s="1"/>
      <c r="AD642" s="1"/>
      <c r="AE642" s="1"/>
      <c r="AF642" s="1"/>
      <c r="AG642" s="1"/>
      <c r="AH642" s="1"/>
      <c r="AI642" s="1"/>
    </row>
    <row r="643" spans="16:35" ht="12.75" customHeight="1" x14ac:dyDescent="0.2">
      <c r="P643" s="1"/>
      <c r="Q643" s="1"/>
      <c r="R643" s="1"/>
      <c r="S643" s="1"/>
      <c r="T643" s="1"/>
      <c r="U643" s="11"/>
      <c r="X643" s="12"/>
      <c r="Z643" s="13"/>
      <c r="AA643" s="1"/>
      <c r="AB643" s="1"/>
      <c r="AC643" s="1"/>
      <c r="AD643" s="1"/>
      <c r="AE643" s="1"/>
      <c r="AF643" s="1"/>
      <c r="AG643" s="1"/>
      <c r="AH643" s="1"/>
      <c r="AI643" s="1"/>
    </row>
    <row r="644" spans="16:35" ht="12.75" customHeight="1" x14ac:dyDescent="0.2">
      <c r="P644" s="1"/>
      <c r="Q644" s="1"/>
      <c r="R644" s="1"/>
      <c r="S644" s="1"/>
      <c r="T644" s="1"/>
      <c r="U644" s="11"/>
      <c r="X644" s="12"/>
      <c r="Z644" s="13"/>
      <c r="AA644" s="1"/>
      <c r="AB644" s="1"/>
      <c r="AC644" s="1"/>
      <c r="AD644" s="1"/>
      <c r="AE644" s="1"/>
      <c r="AF644" s="1"/>
      <c r="AG644" s="1"/>
      <c r="AH644" s="1"/>
      <c r="AI644" s="1"/>
    </row>
    <row r="645" spans="16:35" ht="12.75" customHeight="1" x14ac:dyDescent="0.2">
      <c r="P645" s="1"/>
      <c r="Q645" s="1"/>
      <c r="R645" s="1"/>
      <c r="S645" s="1"/>
      <c r="T645" s="1"/>
      <c r="U645" s="11"/>
      <c r="X645" s="12"/>
      <c r="Z645" s="13"/>
      <c r="AA645" s="1"/>
      <c r="AB645" s="1"/>
      <c r="AC645" s="1"/>
      <c r="AD645" s="1"/>
      <c r="AE645" s="1"/>
      <c r="AF645" s="1"/>
      <c r="AG645" s="1"/>
      <c r="AH645" s="1"/>
      <c r="AI645" s="1"/>
    </row>
    <row r="646" spans="16:35" ht="12.75" customHeight="1" x14ac:dyDescent="0.2">
      <c r="P646" s="1"/>
      <c r="Q646" s="1"/>
      <c r="R646" s="1"/>
      <c r="S646" s="1"/>
      <c r="T646" s="1"/>
      <c r="U646" s="11"/>
      <c r="X646" s="12"/>
      <c r="Z646" s="13"/>
      <c r="AA646" s="1"/>
      <c r="AB646" s="1"/>
      <c r="AC646" s="1"/>
      <c r="AD646" s="1"/>
      <c r="AE646" s="1"/>
      <c r="AF646" s="1"/>
      <c r="AG646" s="1"/>
      <c r="AH646" s="1"/>
      <c r="AI646" s="1"/>
    </row>
    <row r="647" spans="16:35" ht="12.75" customHeight="1" x14ac:dyDescent="0.2">
      <c r="P647" s="1"/>
      <c r="Q647" s="1"/>
      <c r="R647" s="1"/>
      <c r="S647" s="1"/>
      <c r="T647" s="1"/>
      <c r="U647" s="11"/>
      <c r="X647" s="12"/>
      <c r="Z647" s="13"/>
      <c r="AA647" s="1"/>
      <c r="AB647" s="1"/>
      <c r="AC647" s="1"/>
      <c r="AD647" s="1"/>
      <c r="AE647" s="1"/>
      <c r="AF647" s="1"/>
      <c r="AG647" s="1"/>
      <c r="AH647" s="1"/>
      <c r="AI647" s="1"/>
    </row>
    <row r="648" spans="16:35" ht="12.75" customHeight="1" x14ac:dyDescent="0.2">
      <c r="P648" s="1"/>
      <c r="Q648" s="1"/>
      <c r="R648" s="1"/>
      <c r="S648" s="1"/>
      <c r="T648" s="1"/>
      <c r="U648" s="11"/>
      <c r="X648" s="12"/>
      <c r="Z648" s="13"/>
      <c r="AA648" s="1"/>
      <c r="AB648" s="1"/>
      <c r="AC648" s="1"/>
      <c r="AD648" s="1"/>
      <c r="AE648" s="1"/>
      <c r="AF648" s="1"/>
      <c r="AG648" s="1"/>
      <c r="AH648" s="1"/>
      <c r="AI648" s="1"/>
    </row>
    <row r="649" spans="16:35" ht="12.75" customHeight="1" x14ac:dyDescent="0.2">
      <c r="P649" s="1"/>
      <c r="Q649" s="1"/>
      <c r="R649" s="1"/>
      <c r="S649" s="1"/>
      <c r="T649" s="1"/>
      <c r="U649" s="11"/>
      <c r="X649" s="12"/>
      <c r="Z649" s="13"/>
      <c r="AA649" s="1"/>
      <c r="AB649" s="1"/>
      <c r="AC649" s="1"/>
      <c r="AD649" s="1"/>
      <c r="AE649" s="1"/>
      <c r="AF649" s="1"/>
      <c r="AG649" s="1"/>
      <c r="AH649" s="1"/>
      <c r="AI649" s="1"/>
    </row>
    <row r="650" spans="16:35" ht="12.75" customHeight="1" x14ac:dyDescent="0.2">
      <c r="P650" s="1"/>
      <c r="Q650" s="1"/>
      <c r="R650" s="1"/>
      <c r="S650" s="1"/>
      <c r="T650" s="1"/>
      <c r="U650" s="11"/>
      <c r="X650" s="12"/>
      <c r="Z650" s="13"/>
      <c r="AA650" s="1"/>
      <c r="AB650" s="1"/>
      <c r="AC650" s="1"/>
      <c r="AD650" s="1"/>
      <c r="AE650" s="1"/>
      <c r="AF650" s="1"/>
      <c r="AG650" s="1"/>
      <c r="AH650" s="1"/>
      <c r="AI650" s="1"/>
    </row>
    <row r="651" spans="16:35" ht="12.75" customHeight="1" x14ac:dyDescent="0.2">
      <c r="P651" s="1"/>
      <c r="Q651" s="1"/>
      <c r="R651" s="1"/>
      <c r="S651" s="1"/>
      <c r="T651" s="1"/>
      <c r="U651" s="11"/>
      <c r="X651" s="12"/>
      <c r="Z651" s="13"/>
      <c r="AA651" s="1"/>
      <c r="AB651" s="1"/>
      <c r="AC651" s="1"/>
      <c r="AD651" s="1"/>
      <c r="AE651" s="1"/>
      <c r="AF651" s="1"/>
      <c r="AG651" s="1"/>
      <c r="AH651" s="1"/>
      <c r="AI651" s="1"/>
    </row>
    <row r="652" spans="16:35" ht="12.75" customHeight="1" x14ac:dyDescent="0.2">
      <c r="P652" s="1"/>
      <c r="Q652" s="1"/>
      <c r="R652" s="1"/>
      <c r="S652" s="1"/>
      <c r="T652" s="1"/>
      <c r="U652" s="11"/>
      <c r="X652" s="12"/>
      <c r="Z652" s="13"/>
      <c r="AA652" s="1"/>
      <c r="AB652" s="1"/>
      <c r="AC652" s="1"/>
      <c r="AD652" s="1"/>
      <c r="AE652" s="1"/>
      <c r="AF652" s="1"/>
      <c r="AG652" s="1"/>
      <c r="AH652" s="1"/>
      <c r="AI652" s="1"/>
    </row>
    <row r="653" spans="16:35" ht="12.75" customHeight="1" x14ac:dyDescent="0.2">
      <c r="P653" s="1"/>
      <c r="Q653" s="1"/>
      <c r="R653" s="1"/>
      <c r="S653" s="1"/>
      <c r="T653" s="1"/>
      <c r="U653" s="11"/>
      <c r="X653" s="12"/>
      <c r="Z653" s="13"/>
      <c r="AA653" s="1"/>
      <c r="AB653" s="1"/>
      <c r="AC653" s="1"/>
      <c r="AD653" s="1"/>
      <c r="AE653" s="1"/>
      <c r="AF653" s="1"/>
      <c r="AG653" s="1"/>
      <c r="AH653" s="1"/>
      <c r="AI653" s="1"/>
    </row>
    <row r="654" spans="16:35" ht="12.75" customHeight="1" x14ac:dyDescent="0.2">
      <c r="P654" s="1"/>
      <c r="Q654" s="1"/>
      <c r="R654" s="1"/>
      <c r="S654" s="1"/>
      <c r="T654" s="1"/>
      <c r="U654" s="11"/>
      <c r="X654" s="12"/>
      <c r="Z654" s="13"/>
      <c r="AA654" s="1"/>
      <c r="AB654" s="1"/>
      <c r="AC654" s="1"/>
      <c r="AD654" s="1"/>
      <c r="AE654" s="1"/>
      <c r="AF654" s="1"/>
      <c r="AG654" s="1"/>
      <c r="AH654" s="1"/>
      <c r="AI654" s="1"/>
    </row>
    <row r="655" spans="16:35" ht="12.75" customHeight="1" x14ac:dyDescent="0.2">
      <c r="P655" s="1"/>
      <c r="Q655" s="1"/>
      <c r="R655" s="1"/>
      <c r="S655" s="1"/>
      <c r="T655" s="1"/>
      <c r="U655" s="11"/>
      <c r="X655" s="12"/>
      <c r="Z655" s="13"/>
      <c r="AA655" s="1"/>
      <c r="AB655" s="1"/>
      <c r="AC655" s="1"/>
      <c r="AD655" s="1"/>
      <c r="AE655" s="1"/>
      <c r="AF655" s="1"/>
      <c r="AG655" s="1"/>
      <c r="AH655" s="1"/>
      <c r="AI655" s="1"/>
    </row>
    <row r="656" spans="16:35" ht="12.75" customHeight="1" x14ac:dyDescent="0.2">
      <c r="P656" s="1"/>
      <c r="Q656" s="1"/>
      <c r="R656" s="1"/>
      <c r="S656" s="1"/>
      <c r="T656" s="1"/>
      <c r="U656" s="11"/>
      <c r="X656" s="12"/>
      <c r="Z656" s="13"/>
      <c r="AA656" s="1"/>
      <c r="AB656" s="1"/>
      <c r="AC656" s="1"/>
      <c r="AD656" s="1"/>
      <c r="AE656" s="1"/>
      <c r="AF656" s="1"/>
      <c r="AG656" s="1"/>
      <c r="AH656" s="1"/>
      <c r="AI656" s="1"/>
    </row>
    <row r="657" spans="16:35" ht="12.75" customHeight="1" x14ac:dyDescent="0.2">
      <c r="P657" s="1"/>
      <c r="Q657" s="1"/>
      <c r="R657" s="1"/>
      <c r="S657" s="1"/>
      <c r="T657" s="1"/>
      <c r="U657" s="11"/>
      <c r="X657" s="12"/>
      <c r="Z657" s="13"/>
      <c r="AA657" s="1"/>
      <c r="AB657" s="1"/>
      <c r="AC657" s="1"/>
      <c r="AD657" s="1"/>
      <c r="AE657" s="1"/>
      <c r="AF657" s="1"/>
      <c r="AG657" s="1"/>
      <c r="AH657" s="1"/>
      <c r="AI657" s="1"/>
    </row>
    <row r="658" spans="16:35" ht="12.75" customHeight="1" x14ac:dyDescent="0.2">
      <c r="P658" s="1"/>
      <c r="Q658" s="1"/>
      <c r="R658" s="1"/>
      <c r="S658" s="1"/>
      <c r="T658" s="1"/>
      <c r="U658" s="11"/>
      <c r="X658" s="12"/>
      <c r="Z658" s="13"/>
      <c r="AA658" s="1"/>
      <c r="AB658" s="1"/>
      <c r="AC658" s="1"/>
      <c r="AD658" s="1"/>
      <c r="AE658" s="1"/>
      <c r="AF658" s="1"/>
      <c r="AG658" s="1"/>
      <c r="AH658" s="1"/>
      <c r="AI658" s="1"/>
    </row>
    <row r="659" spans="16:35" ht="12.75" customHeight="1" x14ac:dyDescent="0.2">
      <c r="P659" s="1"/>
      <c r="Q659" s="1"/>
      <c r="R659" s="1"/>
      <c r="S659" s="1"/>
      <c r="T659" s="1"/>
      <c r="U659" s="11"/>
      <c r="X659" s="12"/>
      <c r="Z659" s="13"/>
      <c r="AA659" s="1"/>
      <c r="AB659" s="1"/>
      <c r="AC659" s="1"/>
      <c r="AD659" s="1"/>
      <c r="AE659" s="1"/>
      <c r="AF659" s="1"/>
      <c r="AG659" s="1"/>
      <c r="AH659" s="1"/>
      <c r="AI659" s="1"/>
    </row>
    <row r="660" spans="16:35" ht="12.75" customHeight="1" x14ac:dyDescent="0.2">
      <c r="P660" s="1"/>
      <c r="Q660" s="1"/>
      <c r="R660" s="1"/>
      <c r="S660" s="1"/>
      <c r="T660" s="1"/>
      <c r="U660" s="11"/>
      <c r="X660" s="12"/>
      <c r="Z660" s="13"/>
      <c r="AA660" s="1"/>
      <c r="AB660" s="1"/>
      <c r="AC660" s="1"/>
      <c r="AD660" s="1"/>
      <c r="AE660" s="1"/>
      <c r="AF660" s="1"/>
      <c r="AG660" s="1"/>
      <c r="AH660" s="1"/>
      <c r="AI660" s="1"/>
    </row>
    <row r="661" spans="16:35" ht="12.75" customHeight="1" x14ac:dyDescent="0.2">
      <c r="P661" s="1"/>
      <c r="Q661" s="1"/>
      <c r="R661" s="1"/>
      <c r="S661" s="1"/>
      <c r="T661" s="1"/>
      <c r="U661" s="11"/>
      <c r="X661" s="12"/>
      <c r="Z661" s="13"/>
      <c r="AA661" s="1"/>
      <c r="AB661" s="1"/>
      <c r="AC661" s="1"/>
      <c r="AD661" s="1"/>
      <c r="AE661" s="1"/>
      <c r="AF661" s="1"/>
      <c r="AG661" s="1"/>
      <c r="AH661" s="1"/>
      <c r="AI661" s="1"/>
    </row>
    <row r="662" spans="16:35" ht="12.75" customHeight="1" x14ac:dyDescent="0.2">
      <c r="P662" s="1"/>
      <c r="Q662" s="1"/>
      <c r="R662" s="1"/>
      <c r="S662" s="1"/>
      <c r="T662" s="1"/>
      <c r="U662" s="11"/>
      <c r="X662" s="12"/>
      <c r="Z662" s="13"/>
      <c r="AA662" s="1"/>
      <c r="AB662" s="1"/>
      <c r="AC662" s="1"/>
      <c r="AD662" s="1"/>
      <c r="AE662" s="1"/>
      <c r="AF662" s="1"/>
      <c r="AG662" s="1"/>
      <c r="AH662" s="1"/>
      <c r="AI662" s="1"/>
    </row>
    <row r="663" spans="16:35" ht="12.75" customHeight="1" x14ac:dyDescent="0.2">
      <c r="P663" s="1"/>
      <c r="Q663" s="1"/>
      <c r="R663" s="1"/>
      <c r="S663" s="1"/>
      <c r="T663" s="1"/>
      <c r="U663" s="11"/>
      <c r="X663" s="12"/>
      <c r="Z663" s="13"/>
      <c r="AA663" s="1"/>
      <c r="AB663" s="1"/>
      <c r="AC663" s="1"/>
      <c r="AD663" s="1"/>
      <c r="AE663" s="1"/>
      <c r="AF663" s="1"/>
      <c r="AG663" s="1"/>
      <c r="AH663" s="1"/>
      <c r="AI663" s="1"/>
    </row>
    <row r="664" spans="16:35" ht="12.75" customHeight="1" x14ac:dyDescent="0.2">
      <c r="P664" s="1"/>
      <c r="Q664" s="1"/>
      <c r="R664" s="1"/>
      <c r="S664" s="1"/>
      <c r="T664" s="1"/>
      <c r="U664" s="11"/>
      <c r="X664" s="12"/>
      <c r="Z664" s="13"/>
      <c r="AA664" s="1"/>
      <c r="AB664" s="1"/>
      <c r="AC664" s="1"/>
      <c r="AD664" s="1"/>
      <c r="AE664" s="1"/>
      <c r="AF664" s="1"/>
      <c r="AG664" s="1"/>
      <c r="AH664" s="1"/>
      <c r="AI664" s="1"/>
    </row>
    <row r="665" spans="16:35" ht="12.75" customHeight="1" x14ac:dyDescent="0.2">
      <c r="P665" s="1"/>
      <c r="Q665" s="1"/>
      <c r="R665" s="1"/>
      <c r="S665" s="1"/>
      <c r="T665" s="1"/>
      <c r="U665" s="11"/>
      <c r="X665" s="12"/>
      <c r="Z665" s="13"/>
      <c r="AA665" s="1"/>
      <c r="AB665" s="1"/>
      <c r="AC665" s="1"/>
      <c r="AD665" s="1"/>
      <c r="AE665" s="1"/>
      <c r="AF665" s="1"/>
      <c r="AG665" s="1"/>
      <c r="AH665" s="1"/>
      <c r="AI665" s="1"/>
    </row>
    <row r="666" spans="16:35" ht="12.75" customHeight="1" x14ac:dyDescent="0.2">
      <c r="P666" s="1"/>
      <c r="Q666" s="1"/>
      <c r="R666" s="1"/>
      <c r="S666" s="1"/>
      <c r="T666" s="1"/>
      <c r="U666" s="11"/>
      <c r="X666" s="12"/>
      <c r="Z666" s="13"/>
      <c r="AA666" s="1"/>
      <c r="AB666" s="1"/>
      <c r="AC666" s="1"/>
      <c r="AD666" s="1"/>
      <c r="AE666" s="1"/>
      <c r="AF666" s="1"/>
      <c r="AG666" s="1"/>
      <c r="AH666" s="1"/>
      <c r="AI666" s="1"/>
    </row>
    <row r="667" spans="16:35" ht="12.75" customHeight="1" x14ac:dyDescent="0.2">
      <c r="P667" s="1"/>
      <c r="Q667" s="1"/>
      <c r="R667" s="1"/>
      <c r="S667" s="1"/>
      <c r="T667" s="1"/>
      <c r="U667" s="11"/>
      <c r="X667" s="12"/>
      <c r="Z667" s="13"/>
      <c r="AA667" s="1"/>
      <c r="AB667" s="1"/>
      <c r="AC667" s="1"/>
      <c r="AD667" s="1"/>
      <c r="AE667" s="1"/>
      <c r="AF667" s="1"/>
      <c r="AG667" s="1"/>
      <c r="AH667" s="1"/>
      <c r="AI667" s="1"/>
    </row>
    <row r="668" spans="16:35" ht="12.75" customHeight="1" x14ac:dyDescent="0.2">
      <c r="P668" s="1"/>
      <c r="Q668" s="1"/>
      <c r="R668" s="1"/>
      <c r="S668" s="1"/>
      <c r="T668" s="1"/>
      <c r="U668" s="11"/>
      <c r="X668" s="12"/>
      <c r="Z668" s="13"/>
      <c r="AA668" s="1"/>
      <c r="AB668" s="1"/>
      <c r="AC668" s="1"/>
      <c r="AD668" s="1"/>
      <c r="AE668" s="1"/>
      <c r="AF668" s="1"/>
      <c r="AG668" s="1"/>
      <c r="AH668" s="1"/>
      <c r="AI668" s="1"/>
    </row>
    <row r="669" spans="16:35" ht="12.75" customHeight="1" x14ac:dyDescent="0.2">
      <c r="P669" s="1"/>
      <c r="Q669" s="1"/>
      <c r="R669" s="1"/>
      <c r="S669" s="1"/>
      <c r="T669" s="1"/>
      <c r="U669" s="11"/>
      <c r="X669" s="12"/>
      <c r="Z669" s="13"/>
      <c r="AA669" s="1"/>
      <c r="AB669" s="1"/>
      <c r="AC669" s="1"/>
      <c r="AD669" s="1"/>
      <c r="AE669" s="1"/>
      <c r="AF669" s="1"/>
      <c r="AG669" s="1"/>
      <c r="AH669" s="1"/>
      <c r="AI669" s="1"/>
    </row>
    <row r="670" spans="16:35" ht="12.75" customHeight="1" x14ac:dyDescent="0.2">
      <c r="P670" s="1"/>
      <c r="Q670" s="1"/>
      <c r="R670" s="1"/>
      <c r="S670" s="1"/>
      <c r="T670" s="1"/>
      <c r="U670" s="11"/>
      <c r="X670" s="12"/>
      <c r="Z670" s="13"/>
      <c r="AA670" s="1"/>
      <c r="AB670" s="1"/>
      <c r="AC670" s="1"/>
      <c r="AD670" s="1"/>
      <c r="AE670" s="1"/>
      <c r="AF670" s="1"/>
      <c r="AG670" s="1"/>
      <c r="AH670" s="1"/>
      <c r="AI670" s="1"/>
    </row>
    <row r="671" spans="16:35" ht="12.75" customHeight="1" x14ac:dyDescent="0.2">
      <c r="P671" s="1"/>
      <c r="Q671" s="1"/>
      <c r="R671" s="1"/>
      <c r="S671" s="1"/>
      <c r="T671" s="1"/>
      <c r="U671" s="11"/>
      <c r="X671" s="12"/>
      <c r="Z671" s="13"/>
      <c r="AA671" s="1"/>
      <c r="AB671" s="1"/>
      <c r="AC671" s="1"/>
      <c r="AD671" s="1"/>
      <c r="AE671" s="1"/>
      <c r="AF671" s="1"/>
      <c r="AG671" s="1"/>
      <c r="AH671" s="1"/>
      <c r="AI671" s="1"/>
    </row>
    <row r="672" spans="16:35" ht="12.75" customHeight="1" x14ac:dyDescent="0.2">
      <c r="P672" s="1"/>
      <c r="Q672" s="1"/>
      <c r="R672" s="1"/>
      <c r="S672" s="1"/>
      <c r="T672" s="1"/>
      <c r="U672" s="11"/>
      <c r="X672" s="12"/>
      <c r="Z672" s="13"/>
      <c r="AA672" s="1"/>
      <c r="AB672" s="1"/>
      <c r="AC672" s="1"/>
      <c r="AD672" s="1"/>
      <c r="AE672" s="1"/>
      <c r="AF672" s="1"/>
      <c r="AG672" s="1"/>
      <c r="AH672" s="1"/>
      <c r="AI672" s="1"/>
    </row>
    <row r="673" spans="16:35" ht="12.75" customHeight="1" x14ac:dyDescent="0.2">
      <c r="P673" s="1"/>
      <c r="Q673" s="1"/>
      <c r="R673" s="1"/>
      <c r="S673" s="1"/>
      <c r="T673" s="1"/>
      <c r="U673" s="11"/>
      <c r="X673" s="12"/>
      <c r="Z673" s="13"/>
      <c r="AA673" s="1"/>
      <c r="AB673" s="1"/>
      <c r="AC673" s="1"/>
      <c r="AD673" s="1"/>
      <c r="AE673" s="1"/>
      <c r="AF673" s="1"/>
      <c r="AG673" s="1"/>
      <c r="AH673" s="1"/>
      <c r="AI673" s="1"/>
    </row>
    <row r="674" spans="16:35" ht="12.75" customHeight="1" x14ac:dyDescent="0.2">
      <c r="P674" s="1"/>
      <c r="Q674" s="1"/>
      <c r="R674" s="1"/>
      <c r="S674" s="1"/>
      <c r="T674" s="1"/>
      <c r="U674" s="11"/>
      <c r="X674" s="12"/>
      <c r="Z674" s="13"/>
      <c r="AA674" s="1"/>
      <c r="AB674" s="1"/>
      <c r="AC674" s="1"/>
      <c r="AD674" s="1"/>
      <c r="AE674" s="1"/>
      <c r="AF674" s="1"/>
      <c r="AG674" s="1"/>
      <c r="AH674" s="1"/>
      <c r="AI674" s="1"/>
    </row>
    <row r="675" spans="16:35" ht="12.75" customHeight="1" x14ac:dyDescent="0.2">
      <c r="P675" s="1"/>
      <c r="Q675" s="1"/>
      <c r="R675" s="1"/>
      <c r="S675" s="1"/>
      <c r="T675" s="1"/>
      <c r="U675" s="11"/>
      <c r="X675" s="12"/>
      <c r="Z675" s="13"/>
      <c r="AA675" s="1"/>
      <c r="AB675" s="1"/>
      <c r="AC675" s="1"/>
      <c r="AD675" s="1"/>
      <c r="AE675" s="1"/>
      <c r="AF675" s="1"/>
      <c r="AG675" s="1"/>
      <c r="AH675" s="1"/>
      <c r="AI675" s="1"/>
    </row>
    <row r="676" spans="16:35" ht="12.75" customHeight="1" x14ac:dyDescent="0.2">
      <c r="P676" s="1"/>
      <c r="Q676" s="1"/>
      <c r="R676" s="1"/>
      <c r="S676" s="1"/>
      <c r="T676" s="1"/>
      <c r="U676" s="11"/>
      <c r="X676" s="12"/>
      <c r="Z676" s="13"/>
      <c r="AA676" s="1"/>
      <c r="AB676" s="1"/>
      <c r="AC676" s="1"/>
      <c r="AD676" s="1"/>
      <c r="AE676" s="1"/>
      <c r="AF676" s="1"/>
      <c r="AG676" s="1"/>
      <c r="AH676" s="1"/>
      <c r="AI676" s="1"/>
    </row>
    <row r="677" spans="16:35" ht="12.75" customHeight="1" x14ac:dyDescent="0.2">
      <c r="P677" s="1"/>
      <c r="Q677" s="1"/>
      <c r="R677" s="1"/>
      <c r="S677" s="1"/>
      <c r="T677" s="1"/>
      <c r="U677" s="11"/>
      <c r="X677" s="12"/>
      <c r="Z677" s="13"/>
      <c r="AA677" s="1"/>
      <c r="AB677" s="1"/>
      <c r="AC677" s="1"/>
      <c r="AD677" s="1"/>
      <c r="AE677" s="1"/>
      <c r="AF677" s="1"/>
      <c r="AG677" s="1"/>
      <c r="AH677" s="1"/>
      <c r="AI677" s="1"/>
    </row>
    <row r="678" spans="16:35" ht="12.75" customHeight="1" x14ac:dyDescent="0.2">
      <c r="P678" s="1"/>
      <c r="Q678" s="1"/>
      <c r="R678" s="1"/>
      <c r="S678" s="1"/>
      <c r="T678" s="1"/>
      <c r="U678" s="11"/>
      <c r="X678" s="12"/>
      <c r="Z678" s="13"/>
      <c r="AA678" s="1"/>
      <c r="AB678" s="1"/>
      <c r="AC678" s="1"/>
      <c r="AD678" s="1"/>
      <c r="AE678" s="1"/>
      <c r="AF678" s="1"/>
      <c r="AG678" s="1"/>
      <c r="AH678" s="1"/>
      <c r="AI678" s="1"/>
    </row>
    <row r="679" spans="16:35" ht="12.75" customHeight="1" x14ac:dyDescent="0.2">
      <c r="P679" s="1"/>
      <c r="Q679" s="1"/>
      <c r="R679" s="1"/>
      <c r="S679" s="1"/>
      <c r="T679" s="1"/>
      <c r="U679" s="11"/>
      <c r="X679" s="12"/>
      <c r="Z679" s="13"/>
      <c r="AA679" s="1"/>
      <c r="AB679" s="1"/>
      <c r="AC679" s="1"/>
      <c r="AD679" s="1"/>
      <c r="AE679" s="1"/>
      <c r="AF679" s="1"/>
      <c r="AG679" s="1"/>
      <c r="AH679" s="1"/>
      <c r="AI679" s="1"/>
    </row>
    <row r="680" spans="16:35" ht="12.75" customHeight="1" x14ac:dyDescent="0.2">
      <c r="P680" s="1"/>
      <c r="Q680" s="1"/>
      <c r="R680" s="1"/>
      <c r="S680" s="1"/>
      <c r="T680" s="1"/>
      <c r="U680" s="11"/>
      <c r="X680" s="12"/>
      <c r="Z680" s="13"/>
      <c r="AA680" s="1"/>
      <c r="AB680" s="1"/>
      <c r="AC680" s="1"/>
      <c r="AD680" s="1"/>
      <c r="AE680" s="1"/>
      <c r="AF680" s="1"/>
      <c r="AG680" s="1"/>
      <c r="AH680" s="1"/>
      <c r="AI680" s="1"/>
    </row>
    <row r="681" spans="16:35" ht="12.75" customHeight="1" x14ac:dyDescent="0.2">
      <c r="P681" s="1"/>
      <c r="Q681" s="1"/>
      <c r="R681" s="1"/>
      <c r="S681" s="1"/>
      <c r="T681" s="1"/>
      <c r="U681" s="11"/>
      <c r="X681" s="12"/>
      <c r="Z681" s="13"/>
      <c r="AA681" s="1"/>
      <c r="AB681" s="1"/>
      <c r="AC681" s="1"/>
      <c r="AD681" s="1"/>
      <c r="AE681" s="1"/>
      <c r="AF681" s="1"/>
      <c r="AG681" s="1"/>
      <c r="AH681" s="1"/>
      <c r="AI681" s="1"/>
    </row>
    <row r="682" spans="16:35" ht="12.75" customHeight="1" x14ac:dyDescent="0.2">
      <c r="P682" s="1"/>
      <c r="Q682" s="1"/>
      <c r="R682" s="1"/>
      <c r="S682" s="1"/>
      <c r="T682" s="1"/>
      <c r="U682" s="11"/>
      <c r="X682" s="12"/>
      <c r="Z682" s="13"/>
      <c r="AA682" s="1"/>
      <c r="AB682" s="1"/>
      <c r="AC682" s="1"/>
      <c r="AD682" s="1"/>
      <c r="AE682" s="1"/>
      <c r="AF682" s="1"/>
      <c r="AG682" s="1"/>
      <c r="AH682" s="1"/>
      <c r="AI682" s="1"/>
    </row>
    <row r="683" spans="16:35" ht="12.75" customHeight="1" x14ac:dyDescent="0.2">
      <c r="P683" s="1"/>
      <c r="Q683" s="1"/>
      <c r="R683" s="1"/>
      <c r="S683" s="1"/>
      <c r="T683" s="1"/>
      <c r="U683" s="11"/>
      <c r="X683" s="12"/>
      <c r="Z683" s="13"/>
      <c r="AA683" s="1"/>
      <c r="AB683" s="1"/>
      <c r="AC683" s="1"/>
      <c r="AD683" s="1"/>
      <c r="AE683" s="1"/>
      <c r="AF683" s="1"/>
      <c r="AG683" s="1"/>
      <c r="AH683" s="1"/>
      <c r="AI683" s="1"/>
    </row>
    <row r="684" spans="16:35" ht="12.75" customHeight="1" x14ac:dyDescent="0.2">
      <c r="P684" s="1"/>
      <c r="Q684" s="1"/>
      <c r="R684" s="1"/>
      <c r="S684" s="1"/>
      <c r="T684" s="1"/>
      <c r="U684" s="11"/>
      <c r="X684" s="12"/>
      <c r="Z684" s="13"/>
      <c r="AA684" s="1"/>
      <c r="AB684" s="1"/>
      <c r="AC684" s="1"/>
      <c r="AD684" s="1"/>
      <c r="AE684" s="1"/>
      <c r="AF684" s="1"/>
      <c r="AG684" s="1"/>
      <c r="AH684" s="1"/>
      <c r="AI684" s="1"/>
    </row>
    <row r="685" spans="16:35" ht="12.75" customHeight="1" x14ac:dyDescent="0.2">
      <c r="P685" s="1"/>
      <c r="Q685" s="1"/>
      <c r="R685" s="1"/>
      <c r="S685" s="1"/>
      <c r="T685" s="1"/>
      <c r="U685" s="11"/>
      <c r="X685" s="12"/>
      <c r="Z685" s="13"/>
      <c r="AA685" s="1"/>
      <c r="AB685" s="1"/>
      <c r="AC685" s="1"/>
      <c r="AD685" s="1"/>
      <c r="AE685" s="1"/>
      <c r="AF685" s="1"/>
      <c r="AG685" s="1"/>
      <c r="AH685" s="1"/>
      <c r="AI685" s="1"/>
    </row>
    <row r="686" spans="16:35" ht="12.75" customHeight="1" x14ac:dyDescent="0.2">
      <c r="P686" s="1"/>
      <c r="Q686" s="1"/>
      <c r="R686" s="1"/>
      <c r="S686" s="1"/>
      <c r="T686" s="1"/>
      <c r="U686" s="11"/>
      <c r="X686" s="12"/>
      <c r="Z686" s="13"/>
      <c r="AA686" s="1"/>
      <c r="AB686" s="1"/>
      <c r="AC686" s="1"/>
      <c r="AD686" s="1"/>
      <c r="AE686" s="1"/>
      <c r="AF686" s="1"/>
      <c r="AG686" s="1"/>
      <c r="AH686" s="1"/>
      <c r="AI686" s="1"/>
    </row>
    <row r="687" spans="16:35" ht="12.75" customHeight="1" x14ac:dyDescent="0.2">
      <c r="P687" s="1"/>
      <c r="Q687" s="1"/>
      <c r="R687" s="1"/>
      <c r="S687" s="1"/>
      <c r="T687" s="1"/>
      <c r="U687" s="11"/>
      <c r="X687" s="12"/>
      <c r="Z687" s="13"/>
      <c r="AA687" s="1"/>
      <c r="AB687" s="1"/>
      <c r="AC687" s="1"/>
      <c r="AD687" s="1"/>
      <c r="AE687" s="1"/>
      <c r="AF687" s="1"/>
      <c r="AG687" s="1"/>
      <c r="AH687" s="1"/>
      <c r="AI687" s="1"/>
    </row>
    <row r="688" spans="16:35" ht="12.75" customHeight="1" x14ac:dyDescent="0.2">
      <c r="P688" s="1"/>
      <c r="Q688" s="1"/>
      <c r="R688" s="1"/>
      <c r="S688" s="1"/>
      <c r="T688" s="1"/>
      <c r="U688" s="11"/>
      <c r="X688" s="12"/>
      <c r="Z688" s="13"/>
      <c r="AA688" s="1"/>
      <c r="AB688" s="1"/>
      <c r="AC688" s="1"/>
      <c r="AD688" s="1"/>
      <c r="AE688" s="1"/>
      <c r="AF688" s="1"/>
      <c r="AG688" s="1"/>
      <c r="AH688" s="1"/>
      <c r="AI688" s="1"/>
    </row>
    <row r="689" spans="16:35" ht="12.75" customHeight="1" x14ac:dyDescent="0.2">
      <c r="P689" s="1"/>
      <c r="Q689" s="1"/>
      <c r="R689" s="1"/>
      <c r="S689" s="1"/>
      <c r="T689" s="1"/>
      <c r="U689" s="11"/>
      <c r="X689" s="12"/>
      <c r="Z689" s="13"/>
      <c r="AA689" s="1"/>
      <c r="AB689" s="1"/>
      <c r="AC689" s="1"/>
      <c r="AD689" s="1"/>
      <c r="AE689" s="1"/>
      <c r="AF689" s="1"/>
      <c r="AG689" s="1"/>
      <c r="AH689" s="1"/>
      <c r="AI689" s="1"/>
    </row>
    <row r="690" spans="16:35" ht="12.75" customHeight="1" x14ac:dyDescent="0.2">
      <c r="P690" s="1"/>
      <c r="Q690" s="1"/>
      <c r="R690" s="1"/>
      <c r="S690" s="1"/>
      <c r="T690" s="1"/>
      <c r="U690" s="11"/>
      <c r="X690" s="12"/>
      <c r="Z690" s="13"/>
      <c r="AA690" s="1"/>
      <c r="AB690" s="1"/>
      <c r="AC690" s="1"/>
      <c r="AD690" s="1"/>
      <c r="AE690" s="1"/>
      <c r="AF690" s="1"/>
      <c r="AG690" s="1"/>
      <c r="AH690" s="1"/>
      <c r="AI690" s="1"/>
    </row>
    <row r="691" spans="16:35" ht="12.75" customHeight="1" x14ac:dyDescent="0.2">
      <c r="P691" s="1"/>
      <c r="Q691" s="1"/>
      <c r="R691" s="1"/>
      <c r="S691" s="1"/>
      <c r="T691" s="1"/>
      <c r="U691" s="11"/>
      <c r="X691" s="12"/>
      <c r="Z691" s="13"/>
      <c r="AA691" s="1"/>
      <c r="AB691" s="1"/>
      <c r="AC691" s="1"/>
      <c r="AD691" s="1"/>
      <c r="AE691" s="1"/>
      <c r="AF691" s="1"/>
      <c r="AG691" s="1"/>
      <c r="AH691" s="1"/>
      <c r="AI691" s="1"/>
    </row>
    <row r="692" spans="16:35" ht="12.75" customHeight="1" x14ac:dyDescent="0.2">
      <c r="P692" s="1"/>
      <c r="Q692" s="1"/>
      <c r="R692" s="1"/>
      <c r="S692" s="1"/>
      <c r="T692" s="1"/>
      <c r="U692" s="11"/>
      <c r="X692" s="12"/>
      <c r="Z692" s="13"/>
      <c r="AA692" s="1"/>
      <c r="AB692" s="1"/>
      <c r="AC692" s="1"/>
      <c r="AD692" s="1"/>
      <c r="AE692" s="1"/>
      <c r="AF692" s="1"/>
      <c r="AG692" s="1"/>
      <c r="AH692" s="1"/>
      <c r="AI692" s="1"/>
    </row>
    <row r="693" spans="16:35" ht="12.75" customHeight="1" x14ac:dyDescent="0.2">
      <c r="P693" s="1"/>
      <c r="Q693" s="1"/>
      <c r="R693" s="1"/>
      <c r="S693" s="1"/>
      <c r="T693" s="1"/>
      <c r="U693" s="11"/>
      <c r="X693" s="12"/>
      <c r="Z693" s="13"/>
      <c r="AA693" s="1"/>
      <c r="AB693" s="1"/>
      <c r="AC693" s="1"/>
      <c r="AD693" s="1"/>
      <c r="AE693" s="1"/>
      <c r="AF693" s="1"/>
      <c r="AG693" s="1"/>
      <c r="AH693" s="1"/>
      <c r="AI693" s="1"/>
    </row>
    <row r="694" spans="16:35" ht="12.75" customHeight="1" x14ac:dyDescent="0.2">
      <c r="P694" s="1"/>
      <c r="Q694" s="1"/>
      <c r="R694" s="1"/>
      <c r="S694" s="1"/>
      <c r="T694" s="1"/>
      <c r="U694" s="11"/>
      <c r="X694" s="12"/>
      <c r="Z694" s="13"/>
      <c r="AA694" s="1"/>
      <c r="AB694" s="1"/>
      <c r="AC694" s="1"/>
      <c r="AD694" s="1"/>
      <c r="AE694" s="1"/>
      <c r="AF694" s="1"/>
      <c r="AG694" s="1"/>
      <c r="AH694" s="1"/>
      <c r="AI694" s="1"/>
    </row>
    <row r="695" spans="16:35" ht="12.75" customHeight="1" x14ac:dyDescent="0.2">
      <c r="P695" s="1"/>
      <c r="Q695" s="1"/>
      <c r="R695" s="1"/>
      <c r="S695" s="1"/>
      <c r="T695" s="1"/>
      <c r="U695" s="11"/>
      <c r="X695" s="12"/>
      <c r="Z695" s="13"/>
      <c r="AA695" s="1"/>
      <c r="AB695" s="1"/>
      <c r="AC695" s="1"/>
      <c r="AD695" s="1"/>
      <c r="AE695" s="1"/>
      <c r="AF695" s="1"/>
      <c r="AG695" s="1"/>
      <c r="AH695" s="1"/>
      <c r="AI695" s="1"/>
    </row>
    <row r="696" spans="16:35" ht="12.75" customHeight="1" x14ac:dyDescent="0.2">
      <c r="P696" s="1"/>
      <c r="Q696" s="1"/>
      <c r="R696" s="1"/>
      <c r="S696" s="1"/>
      <c r="T696" s="1"/>
      <c r="U696" s="11"/>
      <c r="X696" s="12"/>
      <c r="Z696" s="13"/>
      <c r="AA696" s="1"/>
      <c r="AB696" s="1"/>
      <c r="AC696" s="1"/>
      <c r="AD696" s="1"/>
      <c r="AE696" s="1"/>
      <c r="AF696" s="1"/>
      <c r="AG696" s="1"/>
      <c r="AH696" s="1"/>
      <c r="AI696" s="1"/>
    </row>
    <row r="697" spans="16:35" ht="12.75" customHeight="1" x14ac:dyDescent="0.2">
      <c r="P697" s="1"/>
      <c r="Q697" s="1"/>
      <c r="R697" s="1"/>
      <c r="S697" s="1"/>
      <c r="T697" s="1"/>
      <c r="U697" s="11"/>
      <c r="X697" s="12"/>
      <c r="Z697" s="13"/>
      <c r="AA697" s="1"/>
      <c r="AB697" s="1"/>
      <c r="AC697" s="1"/>
      <c r="AD697" s="1"/>
      <c r="AE697" s="1"/>
      <c r="AF697" s="1"/>
      <c r="AG697" s="1"/>
      <c r="AH697" s="1"/>
      <c r="AI697" s="1"/>
    </row>
    <row r="698" spans="16:35" ht="12.75" customHeight="1" x14ac:dyDescent="0.2">
      <c r="P698" s="1"/>
      <c r="Q698" s="1"/>
      <c r="R698" s="1"/>
      <c r="S698" s="1"/>
      <c r="T698" s="1"/>
      <c r="U698" s="11"/>
      <c r="X698" s="12"/>
      <c r="Z698" s="13"/>
      <c r="AA698" s="1"/>
      <c r="AB698" s="1"/>
      <c r="AC698" s="1"/>
      <c r="AD698" s="1"/>
      <c r="AE698" s="1"/>
      <c r="AF698" s="1"/>
      <c r="AG698" s="1"/>
      <c r="AH698" s="1"/>
      <c r="AI698" s="1"/>
    </row>
    <row r="699" spans="16:35" ht="12.75" customHeight="1" x14ac:dyDescent="0.2">
      <c r="P699" s="1"/>
      <c r="Q699" s="1"/>
      <c r="R699" s="1"/>
      <c r="S699" s="1"/>
      <c r="T699" s="1"/>
      <c r="U699" s="11"/>
      <c r="X699" s="12"/>
      <c r="Z699" s="13"/>
      <c r="AA699" s="1"/>
      <c r="AB699" s="1"/>
      <c r="AC699" s="1"/>
      <c r="AD699" s="1"/>
      <c r="AE699" s="1"/>
      <c r="AF699" s="1"/>
      <c r="AG699" s="1"/>
      <c r="AH699" s="1"/>
      <c r="AI699" s="1"/>
    </row>
    <row r="700" spans="16:35" ht="12.75" customHeight="1" x14ac:dyDescent="0.2">
      <c r="P700" s="1"/>
      <c r="Q700" s="1"/>
      <c r="R700" s="1"/>
      <c r="S700" s="1"/>
      <c r="T700" s="1"/>
      <c r="U700" s="11"/>
      <c r="X700" s="12"/>
      <c r="Z700" s="13"/>
      <c r="AA700" s="1"/>
      <c r="AB700" s="1"/>
      <c r="AC700" s="1"/>
      <c r="AD700" s="1"/>
      <c r="AE700" s="1"/>
      <c r="AF700" s="1"/>
      <c r="AG700" s="1"/>
      <c r="AH700" s="1"/>
      <c r="AI700" s="1"/>
    </row>
    <row r="701" spans="16:35" ht="12.75" customHeight="1" x14ac:dyDescent="0.2">
      <c r="P701" s="1"/>
      <c r="Q701" s="1"/>
      <c r="R701" s="1"/>
      <c r="S701" s="1"/>
      <c r="T701" s="1"/>
      <c r="U701" s="11"/>
      <c r="X701" s="12"/>
      <c r="Z701" s="13"/>
      <c r="AA701" s="1"/>
      <c r="AB701" s="1"/>
      <c r="AC701" s="1"/>
      <c r="AD701" s="1"/>
      <c r="AE701" s="1"/>
      <c r="AF701" s="1"/>
      <c r="AG701" s="1"/>
      <c r="AH701" s="1"/>
      <c r="AI701" s="1"/>
    </row>
    <row r="702" spans="16:35" ht="12.75" customHeight="1" x14ac:dyDescent="0.2">
      <c r="P702" s="1"/>
      <c r="Q702" s="1"/>
      <c r="R702" s="1"/>
      <c r="S702" s="1"/>
      <c r="T702" s="1"/>
      <c r="U702" s="11"/>
      <c r="X702" s="12"/>
      <c r="Z702" s="13"/>
      <c r="AA702" s="1"/>
      <c r="AB702" s="1"/>
      <c r="AC702" s="1"/>
      <c r="AD702" s="1"/>
      <c r="AE702" s="1"/>
      <c r="AF702" s="1"/>
      <c r="AG702" s="1"/>
      <c r="AH702" s="1"/>
      <c r="AI702" s="1"/>
    </row>
    <row r="703" spans="16:35" ht="12.75" customHeight="1" x14ac:dyDescent="0.2">
      <c r="P703" s="1"/>
      <c r="Q703" s="1"/>
      <c r="R703" s="1"/>
      <c r="S703" s="1"/>
      <c r="T703" s="1"/>
      <c r="U703" s="11"/>
      <c r="X703" s="12"/>
      <c r="Z703" s="13"/>
      <c r="AA703" s="1"/>
      <c r="AB703" s="1"/>
      <c r="AC703" s="1"/>
      <c r="AD703" s="1"/>
      <c r="AE703" s="1"/>
      <c r="AF703" s="1"/>
      <c r="AG703" s="1"/>
      <c r="AH703" s="1"/>
      <c r="AI703" s="1"/>
    </row>
    <row r="704" spans="16:35" ht="12.75" customHeight="1" x14ac:dyDescent="0.2">
      <c r="P704" s="1"/>
      <c r="Q704" s="1"/>
      <c r="R704" s="1"/>
      <c r="S704" s="1"/>
      <c r="T704" s="1"/>
      <c r="U704" s="11"/>
      <c r="X704" s="12"/>
      <c r="Z704" s="13"/>
      <c r="AA704" s="1"/>
      <c r="AB704" s="1"/>
      <c r="AC704" s="1"/>
      <c r="AD704" s="1"/>
      <c r="AE704" s="1"/>
      <c r="AF704" s="1"/>
      <c r="AG704" s="1"/>
      <c r="AH704" s="1"/>
      <c r="AI704" s="1"/>
    </row>
    <row r="705" spans="16:35" ht="12.75" customHeight="1" x14ac:dyDescent="0.2">
      <c r="P705" s="1"/>
      <c r="Q705" s="1"/>
      <c r="R705" s="1"/>
      <c r="S705" s="1"/>
      <c r="T705" s="1"/>
      <c r="U705" s="11"/>
      <c r="X705" s="12"/>
      <c r="Z705" s="13"/>
      <c r="AA705" s="1"/>
      <c r="AB705" s="1"/>
      <c r="AC705" s="1"/>
      <c r="AD705" s="1"/>
      <c r="AE705" s="1"/>
      <c r="AF705" s="1"/>
      <c r="AG705" s="1"/>
      <c r="AH705" s="1"/>
      <c r="AI705" s="1"/>
    </row>
    <row r="706" spans="16:35" ht="12.75" customHeight="1" x14ac:dyDescent="0.2">
      <c r="P706" s="1"/>
      <c r="Q706" s="1"/>
      <c r="R706" s="1"/>
      <c r="S706" s="1"/>
      <c r="T706" s="1"/>
      <c r="U706" s="11"/>
      <c r="X706" s="12"/>
      <c r="Z706" s="13"/>
      <c r="AA706" s="1"/>
      <c r="AB706" s="1"/>
      <c r="AC706" s="1"/>
      <c r="AD706" s="1"/>
      <c r="AE706" s="1"/>
      <c r="AF706" s="1"/>
      <c r="AG706" s="1"/>
      <c r="AH706" s="1"/>
      <c r="AI706" s="1"/>
    </row>
    <row r="707" spans="16:35" ht="12.75" customHeight="1" x14ac:dyDescent="0.2">
      <c r="P707" s="1"/>
      <c r="Q707" s="1"/>
      <c r="R707" s="1"/>
      <c r="S707" s="1"/>
      <c r="T707" s="1"/>
      <c r="U707" s="11"/>
      <c r="X707" s="12"/>
      <c r="Z707" s="13"/>
      <c r="AA707" s="1"/>
      <c r="AB707" s="1"/>
      <c r="AC707" s="1"/>
      <c r="AD707" s="1"/>
      <c r="AE707" s="1"/>
      <c r="AF707" s="1"/>
      <c r="AG707" s="1"/>
      <c r="AH707" s="1"/>
      <c r="AI707" s="1"/>
    </row>
    <row r="708" spans="16:35" ht="12.75" customHeight="1" x14ac:dyDescent="0.2">
      <c r="P708" s="1"/>
      <c r="Q708" s="1"/>
      <c r="R708" s="1"/>
      <c r="S708" s="1"/>
      <c r="T708" s="1"/>
      <c r="U708" s="11"/>
      <c r="X708" s="12"/>
      <c r="Z708" s="13"/>
      <c r="AA708" s="1"/>
      <c r="AB708" s="1"/>
      <c r="AC708" s="1"/>
      <c r="AD708" s="1"/>
      <c r="AE708" s="1"/>
      <c r="AF708" s="1"/>
      <c r="AG708" s="1"/>
      <c r="AH708" s="1"/>
      <c r="AI708" s="1"/>
    </row>
    <row r="709" spans="16:35" ht="12.75" customHeight="1" x14ac:dyDescent="0.2">
      <c r="P709" s="1"/>
      <c r="Q709" s="1"/>
      <c r="R709" s="1"/>
      <c r="S709" s="1"/>
      <c r="T709" s="1"/>
      <c r="U709" s="11"/>
      <c r="X709" s="12"/>
      <c r="Z709" s="13"/>
      <c r="AA709" s="1"/>
      <c r="AB709" s="1"/>
      <c r="AC709" s="1"/>
      <c r="AD709" s="1"/>
      <c r="AE709" s="1"/>
      <c r="AF709" s="1"/>
      <c r="AG709" s="1"/>
      <c r="AH709" s="1"/>
      <c r="AI709" s="1"/>
    </row>
    <row r="710" spans="16:35" ht="12.75" customHeight="1" x14ac:dyDescent="0.2">
      <c r="P710" s="1"/>
      <c r="Q710" s="1"/>
      <c r="R710" s="1"/>
      <c r="S710" s="1"/>
      <c r="T710" s="1"/>
      <c r="U710" s="11"/>
      <c r="X710" s="12"/>
      <c r="Z710" s="13"/>
      <c r="AA710" s="1"/>
      <c r="AB710" s="1"/>
      <c r="AC710" s="1"/>
      <c r="AD710" s="1"/>
      <c r="AE710" s="1"/>
      <c r="AF710" s="1"/>
      <c r="AG710" s="1"/>
      <c r="AH710" s="1"/>
      <c r="AI710" s="1"/>
    </row>
    <row r="711" spans="16:35" ht="12.75" customHeight="1" x14ac:dyDescent="0.2">
      <c r="P711" s="1"/>
      <c r="Q711" s="1"/>
      <c r="R711" s="1"/>
      <c r="S711" s="1"/>
      <c r="T711" s="1"/>
      <c r="U711" s="11"/>
      <c r="X711" s="12"/>
      <c r="Z711" s="13"/>
      <c r="AA711" s="1"/>
      <c r="AB711" s="1"/>
      <c r="AC711" s="1"/>
      <c r="AD711" s="1"/>
      <c r="AE711" s="1"/>
      <c r="AF711" s="1"/>
      <c r="AG711" s="1"/>
      <c r="AH711" s="1"/>
      <c r="AI711" s="1"/>
    </row>
    <row r="712" spans="16:35" ht="12.75" customHeight="1" x14ac:dyDescent="0.2">
      <c r="P712" s="1"/>
      <c r="Q712" s="1"/>
      <c r="R712" s="1"/>
      <c r="S712" s="1"/>
      <c r="T712" s="1"/>
      <c r="U712" s="11"/>
      <c r="X712" s="12"/>
      <c r="Z712" s="13"/>
      <c r="AA712" s="1"/>
      <c r="AB712" s="1"/>
      <c r="AC712" s="1"/>
      <c r="AD712" s="1"/>
      <c r="AE712" s="1"/>
      <c r="AF712" s="1"/>
      <c r="AG712" s="1"/>
      <c r="AH712" s="1"/>
      <c r="AI712" s="1"/>
    </row>
    <row r="713" spans="16:35" ht="12.75" customHeight="1" x14ac:dyDescent="0.2">
      <c r="P713" s="1"/>
      <c r="Q713" s="1"/>
      <c r="R713" s="1"/>
      <c r="S713" s="1"/>
      <c r="T713" s="1"/>
      <c r="U713" s="11"/>
      <c r="X713" s="12"/>
      <c r="Z713" s="13"/>
      <c r="AA713" s="1"/>
      <c r="AB713" s="1"/>
      <c r="AC713" s="1"/>
      <c r="AD713" s="1"/>
      <c r="AE713" s="1"/>
      <c r="AF713" s="1"/>
      <c r="AG713" s="1"/>
      <c r="AH713" s="1"/>
      <c r="AI713" s="1"/>
    </row>
    <row r="714" spans="16:35" ht="12.75" customHeight="1" x14ac:dyDescent="0.2">
      <c r="P714" s="1"/>
      <c r="Q714" s="1"/>
      <c r="R714" s="1"/>
      <c r="S714" s="1"/>
      <c r="T714" s="1"/>
      <c r="U714" s="11"/>
      <c r="X714" s="12"/>
      <c r="Z714" s="13"/>
      <c r="AA714" s="1"/>
      <c r="AB714" s="1"/>
      <c r="AC714" s="1"/>
      <c r="AD714" s="1"/>
      <c r="AE714" s="1"/>
      <c r="AF714" s="1"/>
      <c r="AG714" s="1"/>
      <c r="AH714" s="1"/>
      <c r="AI714" s="1"/>
    </row>
    <row r="715" spans="16:35" ht="12.75" customHeight="1" x14ac:dyDescent="0.2">
      <c r="P715" s="1"/>
      <c r="Q715" s="1"/>
      <c r="R715" s="1"/>
      <c r="S715" s="1"/>
      <c r="T715" s="1"/>
      <c r="U715" s="11"/>
      <c r="X715" s="12"/>
      <c r="Z715" s="13"/>
      <c r="AA715" s="1"/>
      <c r="AB715" s="1"/>
      <c r="AC715" s="1"/>
      <c r="AD715" s="1"/>
      <c r="AE715" s="1"/>
      <c r="AF715" s="1"/>
      <c r="AG715" s="1"/>
      <c r="AH715" s="1"/>
      <c r="AI715" s="1"/>
    </row>
    <row r="716" spans="16:35" ht="12.75" customHeight="1" x14ac:dyDescent="0.2">
      <c r="P716" s="1"/>
      <c r="Q716" s="1"/>
      <c r="R716" s="1"/>
      <c r="S716" s="1"/>
      <c r="T716" s="1"/>
      <c r="U716" s="11"/>
      <c r="X716" s="12"/>
      <c r="Z716" s="13"/>
      <c r="AA716" s="1"/>
      <c r="AB716" s="1"/>
      <c r="AC716" s="1"/>
      <c r="AD716" s="1"/>
      <c r="AE716" s="1"/>
      <c r="AF716" s="1"/>
      <c r="AG716" s="1"/>
      <c r="AH716" s="1"/>
      <c r="AI716" s="1"/>
    </row>
    <row r="717" spans="16:35" ht="12.75" customHeight="1" x14ac:dyDescent="0.2">
      <c r="P717" s="1"/>
      <c r="Q717" s="1"/>
      <c r="R717" s="1"/>
      <c r="S717" s="1"/>
      <c r="T717" s="1"/>
      <c r="U717" s="11"/>
      <c r="X717" s="12"/>
      <c r="Z717" s="13"/>
      <c r="AA717" s="1"/>
      <c r="AB717" s="1"/>
      <c r="AC717" s="1"/>
      <c r="AD717" s="1"/>
      <c r="AE717" s="1"/>
      <c r="AF717" s="1"/>
      <c r="AG717" s="1"/>
      <c r="AH717" s="1"/>
      <c r="AI717" s="1"/>
    </row>
    <row r="718" spans="16:35" ht="12.75" customHeight="1" x14ac:dyDescent="0.2">
      <c r="P718" s="1"/>
      <c r="Q718" s="1"/>
      <c r="R718" s="1"/>
      <c r="S718" s="1"/>
      <c r="T718" s="1"/>
      <c r="U718" s="11"/>
      <c r="X718" s="12"/>
      <c r="Z718" s="13"/>
      <c r="AA718" s="1"/>
      <c r="AB718" s="1"/>
      <c r="AC718" s="1"/>
      <c r="AD718" s="1"/>
      <c r="AE718" s="1"/>
      <c r="AF718" s="1"/>
      <c r="AG718" s="1"/>
      <c r="AH718" s="1"/>
      <c r="AI718" s="1"/>
    </row>
    <row r="719" spans="16:35" ht="12.75" customHeight="1" x14ac:dyDescent="0.2">
      <c r="P719" s="1"/>
      <c r="Q719" s="1"/>
      <c r="R719" s="1"/>
      <c r="S719" s="1"/>
      <c r="T719" s="1"/>
      <c r="U719" s="11"/>
      <c r="X719" s="12"/>
      <c r="Z719" s="13"/>
      <c r="AA719" s="1"/>
      <c r="AB719" s="1"/>
      <c r="AC719" s="1"/>
      <c r="AD719" s="1"/>
      <c r="AE719" s="1"/>
      <c r="AF719" s="1"/>
      <c r="AG719" s="1"/>
      <c r="AH719" s="1"/>
      <c r="AI719" s="1"/>
    </row>
    <row r="720" spans="16:35" ht="12.75" customHeight="1" x14ac:dyDescent="0.2">
      <c r="P720" s="1"/>
      <c r="Q720" s="1"/>
      <c r="R720" s="1"/>
      <c r="S720" s="1"/>
      <c r="T720" s="1"/>
      <c r="U720" s="11"/>
      <c r="X720" s="12"/>
      <c r="Z720" s="13"/>
      <c r="AA720" s="1"/>
      <c r="AB720" s="1"/>
      <c r="AC720" s="1"/>
      <c r="AD720" s="1"/>
      <c r="AE720" s="1"/>
      <c r="AF720" s="1"/>
      <c r="AG720" s="1"/>
      <c r="AH720" s="1"/>
      <c r="AI720" s="1"/>
    </row>
    <row r="721" spans="16:35" ht="12.75" customHeight="1" x14ac:dyDescent="0.2">
      <c r="P721" s="1"/>
      <c r="Q721" s="1"/>
      <c r="R721" s="1"/>
      <c r="S721" s="1"/>
      <c r="T721" s="1"/>
      <c r="U721" s="11"/>
      <c r="X721" s="12"/>
      <c r="Z721" s="13"/>
      <c r="AA721" s="1"/>
      <c r="AB721" s="1"/>
      <c r="AC721" s="1"/>
      <c r="AD721" s="1"/>
      <c r="AE721" s="1"/>
      <c r="AF721" s="1"/>
      <c r="AG721" s="1"/>
      <c r="AH721" s="1"/>
      <c r="AI721" s="1"/>
    </row>
    <row r="722" spans="16:35" ht="12.75" customHeight="1" x14ac:dyDescent="0.2">
      <c r="P722" s="1"/>
      <c r="Q722" s="1"/>
      <c r="R722" s="1"/>
      <c r="S722" s="1"/>
      <c r="T722" s="1"/>
      <c r="U722" s="11"/>
      <c r="X722" s="12"/>
      <c r="Z722" s="13"/>
      <c r="AA722" s="1"/>
      <c r="AB722" s="1"/>
      <c r="AC722" s="1"/>
      <c r="AD722" s="1"/>
      <c r="AE722" s="1"/>
      <c r="AF722" s="1"/>
      <c r="AG722" s="1"/>
      <c r="AH722" s="1"/>
      <c r="AI722" s="1"/>
    </row>
    <row r="723" spans="16:35" ht="12.75" customHeight="1" x14ac:dyDescent="0.2">
      <c r="P723" s="1"/>
      <c r="Q723" s="1"/>
      <c r="R723" s="1"/>
      <c r="S723" s="1"/>
      <c r="T723" s="1"/>
      <c r="U723" s="11"/>
      <c r="X723" s="12"/>
      <c r="Z723" s="13"/>
      <c r="AA723" s="1"/>
      <c r="AB723" s="1"/>
      <c r="AC723" s="1"/>
      <c r="AD723" s="1"/>
      <c r="AE723" s="1"/>
      <c r="AF723" s="1"/>
      <c r="AG723" s="1"/>
      <c r="AH723" s="1"/>
      <c r="AI723" s="1"/>
    </row>
    <row r="724" spans="16:35" ht="12.75" customHeight="1" x14ac:dyDescent="0.2">
      <c r="P724" s="1"/>
      <c r="Q724" s="1"/>
      <c r="R724" s="1"/>
      <c r="S724" s="1"/>
      <c r="T724" s="1"/>
      <c r="U724" s="11"/>
      <c r="X724" s="12"/>
      <c r="Z724" s="13"/>
      <c r="AA724" s="1"/>
      <c r="AB724" s="1"/>
      <c r="AC724" s="1"/>
      <c r="AD724" s="1"/>
      <c r="AE724" s="1"/>
      <c r="AF724" s="1"/>
      <c r="AG724" s="1"/>
      <c r="AH724" s="1"/>
      <c r="AI724" s="1"/>
    </row>
    <row r="725" spans="16:35" ht="12.75" customHeight="1" x14ac:dyDescent="0.2">
      <c r="P725" s="1"/>
      <c r="Q725" s="1"/>
      <c r="R725" s="1"/>
      <c r="S725" s="1"/>
      <c r="T725" s="1"/>
      <c r="U725" s="11"/>
      <c r="X725" s="12"/>
      <c r="Z725" s="13"/>
      <c r="AA725" s="1"/>
      <c r="AB725" s="1"/>
      <c r="AC725" s="1"/>
      <c r="AD725" s="1"/>
      <c r="AE725" s="1"/>
      <c r="AF725" s="1"/>
      <c r="AG725" s="1"/>
      <c r="AH725" s="1"/>
      <c r="AI725" s="1"/>
    </row>
    <row r="726" spans="16:35" ht="12.75" customHeight="1" x14ac:dyDescent="0.2">
      <c r="P726" s="1"/>
      <c r="Q726" s="1"/>
      <c r="R726" s="1"/>
      <c r="S726" s="1"/>
      <c r="T726" s="1"/>
      <c r="U726" s="11"/>
      <c r="X726" s="12"/>
      <c r="Z726" s="13"/>
      <c r="AA726" s="1"/>
      <c r="AB726" s="1"/>
      <c r="AC726" s="1"/>
      <c r="AD726" s="1"/>
      <c r="AE726" s="1"/>
      <c r="AF726" s="1"/>
      <c r="AG726" s="1"/>
      <c r="AH726" s="1"/>
      <c r="AI726" s="1"/>
    </row>
    <row r="727" spans="16:35" ht="12.75" customHeight="1" x14ac:dyDescent="0.2">
      <c r="P727" s="1"/>
      <c r="Q727" s="1"/>
      <c r="R727" s="1"/>
      <c r="S727" s="1"/>
      <c r="T727" s="1"/>
      <c r="U727" s="11"/>
      <c r="X727" s="12"/>
      <c r="Z727" s="13"/>
      <c r="AA727" s="1"/>
      <c r="AB727" s="1"/>
      <c r="AC727" s="1"/>
      <c r="AD727" s="1"/>
      <c r="AE727" s="1"/>
      <c r="AF727" s="1"/>
      <c r="AG727" s="1"/>
      <c r="AH727" s="1"/>
      <c r="AI727" s="1"/>
    </row>
    <row r="728" spans="16:35" ht="12.75" customHeight="1" x14ac:dyDescent="0.2">
      <c r="P728" s="1"/>
      <c r="Q728" s="1"/>
      <c r="R728" s="1"/>
      <c r="S728" s="1"/>
      <c r="T728" s="1"/>
      <c r="U728" s="11"/>
      <c r="X728" s="12"/>
      <c r="Z728" s="13"/>
      <c r="AA728" s="1"/>
      <c r="AB728" s="1"/>
      <c r="AC728" s="1"/>
      <c r="AD728" s="1"/>
      <c r="AE728" s="1"/>
      <c r="AF728" s="1"/>
      <c r="AG728" s="1"/>
      <c r="AH728" s="1"/>
      <c r="AI728" s="1"/>
    </row>
    <row r="729" spans="16:35" ht="12.75" customHeight="1" x14ac:dyDescent="0.2">
      <c r="P729" s="1"/>
      <c r="Q729" s="1"/>
      <c r="R729" s="1"/>
      <c r="S729" s="1"/>
      <c r="T729" s="1"/>
      <c r="U729" s="11"/>
      <c r="X729" s="12"/>
      <c r="Z729" s="13"/>
      <c r="AA729" s="1"/>
      <c r="AB729" s="1"/>
      <c r="AC729" s="1"/>
      <c r="AD729" s="1"/>
      <c r="AE729" s="1"/>
      <c r="AF729" s="1"/>
      <c r="AG729" s="1"/>
      <c r="AH729" s="1"/>
      <c r="AI729" s="1"/>
    </row>
    <row r="730" spans="16:35" ht="12.75" customHeight="1" x14ac:dyDescent="0.2">
      <c r="P730" s="1"/>
      <c r="Q730" s="1"/>
      <c r="R730" s="1"/>
      <c r="S730" s="1"/>
      <c r="T730" s="1"/>
      <c r="U730" s="11"/>
      <c r="X730" s="12"/>
      <c r="Z730" s="13"/>
      <c r="AA730" s="1"/>
      <c r="AB730" s="1"/>
      <c r="AC730" s="1"/>
      <c r="AD730" s="1"/>
      <c r="AE730" s="1"/>
      <c r="AF730" s="1"/>
      <c r="AG730" s="1"/>
      <c r="AH730" s="1"/>
      <c r="AI730" s="1"/>
    </row>
    <row r="731" spans="16:35" ht="12.75" customHeight="1" x14ac:dyDescent="0.2">
      <c r="P731" s="1"/>
      <c r="Q731" s="1"/>
      <c r="R731" s="1"/>
      <c r="S731" s="1"/>
      <c r="T731" s="1"/>
      <c r="U731" s="11"/>
      <c r="X731" s="12"/>
      <c r="Z731" s="13"/>
      <c r="AA731" s="1"/>
      <c r="AB731" s="1"/>
      <c r="AC731" s="1"/>
      <c r="AD731" s="1"/>
      <c r="AE731" s="1"/>
      <c r="AF731" s="1"/>
      <c r="AG731" s="1"/>
      <c r="AH731" s="1"/>
      <c r="AI731" s="1"/>
    </row>
    <row r="732" spans="16:35" ht="12.75" customHeight="1" x14ac:dyDescent="0.2">
      <c r="P732" s="1"/>
      <c r="Q732" s="1"/>
      <c r="R732" s="1"/>
      <c r="S732" s="1"/>
      <c r="T732" s="1"/>
      <c r="U732" s="11"/>
      <c r="X732" s="12"/>
      <c r="Z732" s="13"/>
      <c r="AA732" s="1"/>
      <c r="AB732" s="1"/>
      <c r="AC732" s="1"/>
      <c r="AD732" s="1"/>
      <c r="AE732" s="1"/>
      <c r="AF732" s="1"/>
      <c r="AG732" s="1"/>
      <c r="AH732" s="1"/>
      <c r="AI732" s="1"/>
    </row>
    <row r="733" spans="16:35" ht="12.75" customHeight="1" x14ac:dyDescent="0.2">
      <c r="P733" s="1"/>
      <c r="Q733" s="1"/>
      <c r="R733" s="1"/>
      <c r="S733" s="1"/>
      <c r="T733" s="1"/>
      <c r="U733" s="11"/>
      <c r="X733" s="12"/>
      <c r="Z733" s="13"/>
      <c r="AA733" s="1"/>
      <c r="AB733" s="1"/>
      <c r="AC733" s="1"/>
      <c r="AD733" s="1"/>
      <c r="AE733" s="1"/>
      <c r="AF733" s="1"/>
      <c r="AG733" s="1"/>
      <c r="AH733" s="1"/>
      <c r="AI733" s="1"/>
    </row>
    <row r="734" spans="16:35" ht="12.75" customHeight="1" x14ac:dyDescent="0.2">
      <c r="P734" s="1"/>
      <c r="Q734" s="1"/>
      <c r="R734" s="1"/>
      <c r="S734" s="1"/>
      <c r="T734" s="1"/>
      <c r="U734" s="11"/>
      <c r="X734" s="12"/>
      <c r="Z734" s="13"/>
      <c r="AA734" s="1"/>
      <c r="AB734" s="1"/>
      <c r="AC734" s="1"/>
      <c r="AD734" s="1"/>
      <c r="AE734" s="1"/>
      <c r="AF734" s="1"/>
      <c r="AG734" s="1"/>
      <c r="AH734" s="1"/>
      <c r="AI734" s="1"/>
    </row>
    <row r="735" spans="16:35" ht="12.75" customHeight="1" x14ac:dyDescent="0.2">
      <c r="P735" s="1"/>
      <c r="Q735" s="1"/>
      <c r="R735" s="1"/>
      <c r="S735" s="1"/>
      <c r="T735" s="1"/>
      <c r="U735" s="11"/>
      <c r="X735" s="12"/>
      <c r="Z735" s="13"/>
      <c r="AA735" s="1"/>
      <c r="AB735" s="1"/>
      <c r="AC735" s="1"/>
      <c r="AD735" s="1"/>
      <c r="AE735" s="1"/>
      <c r="AF735" s="1"/>
      <c r="AG735" s="1"/>
      <c r="AH735" s="1"/>
      <c r="AI735" s="1"/>
    </row>
    <row r="736" spans="16:35" ht="12.75" customHeight="1" x14ac:dyDescent="0.2">
      <c r="P736" s="1"/>
      <c r="Q736" s="1"/>
      <c r="R736" s="1"/>
      <c r="S736" s="1"/>
      <c r="T736" s="1"/>
      <c r="U736" s="11"/>
      <c r="X736" s="12"/>
      <c r="Z736" s="13"/>
      <c r="AA736" s="1"/>
      <c r="AB736" s="1"/>
      <c r="AC736" s="1"/>
      <c r="AD736" s="1"/>
      <c r="AE736" s="1"/>
      <c r="AF736" s="1"/>
      <c r="AG736" s="1"/>
      <c r="AH736" s="1"/>
      <c r="AI736" s="1"/>
    </row>
    <row r="737" spans="16:35" ht="12.75" customHeight="1" x14ac:dyDescent="0.2">
      <c r="P737" s="1"/>
      <c r="Q737" s="1"/>
      <c r="R737" s="1"/>
      <c r="S737" s="1"/>
      <c r="T737" s="1"/>
      <c r="U737" s="11"/>
      <c r="X737" s="12"/>
      <c r="Z737" s="13"/>
      <c r="AA737" s="1"/>
      <c r="AB737" s="1"/>
      <c r="AC737" s="1"/>
      <c r="AD737" s="1"/>
      <c r="AE737" s="1"/>
      <c r="AF737" s="1"/>
      <c r="AG737" s="1"/>
      <c r="AH737" s="1"/>
      <c r="AI737" s="1"/>
    </row>
    <row r="738" spans="16:35" ht="12.75" customHeight="1" x14ac:dyDescent="0.2">
      <c r="P738" s="1"/>
      <c r="Q738" s="1"/>
      <c r="R738" s="1"/>
      <c r="S738" s="1"/>
      <c r="T738" s="1"/>
      <c r="U738" s="11"/>
      <c r="X738" s="12"/>
      <c r="Z738" s="13"/>
      <c r="AA738" s="1"/>
      <c r="AB738" s="1"/>
      <c r="AC738" s="1"/>
      <c r="AD738" s="1"/>
      <c r="AE738" s="1"/>
      <c r="AF738" s="1"/>
      <c r="AG738" s="1"/>
      <c r="AH738" s="1"/>
      <c r="AI738" s="1"/>
    </row>
    <row r="739" spans="16:35" ht="12.75" customHeight="1" x14ac:dyDescent="0.2">
      <c r="P739" s="1"/>
      <c r="Q739" s="1"/>
      <c r="R739" s="1"/>
      <c r="S739" s="1"/>
      <c r="T739" s="1"/>
      <c r="U739" s="11"/>
      <c r="X739" s="12"/>
      <c r="Z739" s="13"/>
      <c r="AA739" s="1"/>
      <c r="AB739" s="1"/>
      <c r="AC739" s="1"/>
      <c r="AD739" s="1"/>
      <c r="AE739" s="1"/>
      <c r="AF739" s="1"/>
      <c r="AG739" s="1"/>
      <c r="AH739" s="1"/>
      <c r="AI739" s="1"/>
    </row>
    <row r="740" spans="16:35" ht="12.75" customHeight="1" x14ac:dyDescent="0.2">
      <c r="P740" s="1"/>
      <c r="Q740" s="1"/>
      <c r="R740" s="1"/>
      <c r="S740" s="1"/>
      <c r="T740" s="1"/>
      <c r="U740" s="11"/>
      <c r="X740" s="12"/>
      <c r="Z740" s="13"/>
      <c r="AA740" s="1"/>
      <c r="AB740" s="1"/>
      <c r="AC740" s="1"/>
      <c r="AD740" s="1"/>
      <c r="AE740" s="1"/>
      <c r="AF740" s="1"/>
      <c r="AG740" s="1"/>
      <c r="AH740" s="1"/>
      <c r="AI740" s="1"/>
    </row>
    <row r="741" spans="16:35" ht="12.75" customHeight="1" x14ac:dyDescent="0.2">
      <c r="P741" s="1"/>
      <c r="Q741" s="1"/>
      <c r="R741" s="1"/>
      <c r="S741" s="1"/>
      <c r="T741" s="1"/>
      <c r="U741" s="11"/>
      <c r="X741" s="12"/>
      <c r="Z741" s="13"/>
      <c r="AA741" s="1"/>
      <c r="AB741" s="1"/>
      <c r="AC741" s="1"/>
      <c r="AD741" s="1"/>
      <c r="AE741" s="1"/>
      <c r="AF741" s="1"/>
      <c r="AG741" s="1"/>
      <c r="AH741" s="1"/>
      <c r="AI741" s="1"/>
    </row>
    <row r="742" spans="16:35" ht="12.75" customHeight="1" x14ac:dyDescent="0.2">
      <c r="P742" s="1"/>
      <c r="Q742" s="1"/>
      <c r="R742" s="1"/>
      <c r="S742" s="1"/>
      <c r="T742" s="1"/>
      <c r="U742" s="11"/>
      <c r="X742" s="12"/>
      <c r="Z742" s="13"/>
      <c r="AA742" s="1"/>
      <c r="AB742" s="1"/>
      <c r="AC742" s="1"/>
      <c r="AD742" s="1"/>
      <c r="AE742" s="1"/>
      <c r="AF742" s="1"/>
      <c r="AG742" s="1"/>
      <c r="AH742" s="1"/>
      <c r="AI742" s="1"/>
    </row>
    <row r="743" spans="16:35" ht="12.75" customHeight="1" x14ac:dyDescent="0.2">
      <c r="P743" s="1"/>
      <c r="Q743" s="1"/>
      <c r="R743" s="1"/>
      <c r="S743" s="1"/>
      <c r="T743" s="1"/>
      <c r="U743" s="11"/>
      <c r="X743" s="12"/>
      <c r="Z743" s="13"/>
      <c r="AA743" s="1"/>
      <c r="AB743" s="1"/>
      <c r="AC743" s="1"/>
      <c r="AD743" s="1"/>
      <c r="AE743" s="1"/>
      <c r="AF743" s="1"/>
      <c r="AG743" s="1"/>
      <c r="AH743" s="1"/>
      <c r="AI743" s="1"/>
    </row>
    <row r="744" spans="16:35" ht="12.75" customHeight="1" x14ac:dyDescent="0.2">
      <c r="P744" s="1"/>
      <c r="Q744" s="1"/>
      <c r="R744" s="1"/>
      <c r="S744" s="1"/>
      <c r="T744" s="1"/>
      <c r="U744" s="11"/>
      <c r="X744" s="12"/>
      <c r="Z744" s="13"/>
      <c r="AA744" s="1"/>
      <c r="AB744" s="1"/>
      <c r="AC744" s="1"/>
      <c r="AD744" s="1"/>
      <c r="AE744" s="1"/>
      <c r="AF744" s="1"/>
      <c r="AG744" s="1"/>
      <c r="AH744" s="1"/>
      <c r="AI744" s="1"/>
    </row>
    <row r="745" spans="16:35" ht="12.75" customHeight="1" x14ac:dyDescent="0.2">
      <c r="P745" s="1"/>
      <c r="Q745" s="1"/>
      <c r="R745" s="1"/>
      <c r="S745" s="1"/>
      <c r="T745" s="1"/>
      <c r="U745" s="11"/>
      <c r="X745" s="12"/>
      <c r="Z745" s="13"/>
      <c r="AA745" s="1"/>
      <c r="AB745" s="1"/>
      <c r="AC745" s="1"/>
      <c r="AD745" s="1"/>
      <c r="AE745" s="1"/>
      <c r="AF745" s="1"/>
      <c r="AG745" s="1"/>
      <c r="AH745" s="1"/>
      <c r="AI745" s="1"/>
    </row>
    <row r="746" spans="16:35" ht="12.75" customHeight="1" x14ac:dyDescent="0.2">
      <c r="P746" s="1"/>
      <c r="Q746" s="1"/>
      <c r="R746" s="1"/>
      <c r="S746" s="1"/>
      <c r="T746" s="1"/>
      <c r="U746" s="11"/>
      <c r="X746" s="12"/>
      <c r="Z746" s="13"/>
      <c r="AA746" s="1"/>
      <c r="AB746" s="1"/>
      <c r="AC746" s="1"/>
      <c r="AD746" s="1"/>
      <c r="AE746" s="1"/>
      <c r="AF746" s="1"/>
      <c r="AG746" s="1"/>
      <c r="AH746" s="1"/>
      <c r="AI746" s="1"/>
    </row>
    <row r="747" spans="16:35" ht="12.75" customHeight="1" x14ac:dyDescent="0.2">
      <c r="P747" s="1"/>
      <c r="Q747" s="1"/>
      <c r="R747" s="1"/>
      <c r="S747" s="1"/>
      <c r="T747" s="1"/>
      <c r="U747" s="11"/>
      <c r="X747" s="12"/>
      <c r="Z747" s="13"/>
      <c r="AA747" s="1"/>
      <c r="AB747" s="1"/>
      <c r="AC747" s="1"/>
      <c r="AD747" s="1"/>
      <c r="AE747" s="1"/>
      <c r="AF747" s="1"/>
      <c r="AG747" s="1"/>
      <c r="AH747" s="1"/>
      <c r="AI747" s="1"/>
    </row>
    <row r="748" spans="16:35" ht="12.75" customHeight="1" x14ac:dyDescent="0.2">
      <c r="P748" s="1"/>
      <c r="Q748" s="1"/>
      <c r="R748" s="1"/>
      <c r="S748" s="1"/>
      <c r="T748" s="1"/>
      <c r="U748" s="11"/>
      <c r="X748" s="12"/>
      <c r="Z748" s="13"/>
      <c r="AA748" s="1"/>
      <c r="AB748" s="1"/>
      <c r="AC748" s="1"/>
      <c r="AD748" s="1"/>
      <c r="AE748" s="1"/>
      <c r="AF748" s="1"/>
      <c r="AG748" s="1"/>
      <c r="AH748" s="1"/>
      <c r="AI748" s="1"/>
    </row>
    <row r="749" spans="16:35" ht="12.75" customHeight="1" x14ac:dyDescent="0.2">
      <c r="P749" s="1"/>
      <c r="Q749" s="1"/>
      <c r="R749" s="1"/>
      <c r="S749" s="1"/>
      <c r="T749" s="1"/>
      <c r="U749" s="11"/>
      <c r="X749" s="12"/>
      <c r="Z749" s="13"/>
      <c r="AA749" s="1"/>
      <c r="AB749" s="1"/>
      <c r="AC749" s="1"/>
      <c r="AD749" s="1"/>
      <c r="AE749" s="1"/>
      <c r="AF749" s="1"/>
      <c r="AG749" s="1"/>
      <c r="AH749" s="1"/>
      <c r="AI749" s="1"/>
    </row>
    <row r="750" spans="16:35" ht="12.75" customHeight="1" x14ac:dyDescent="0.2">
      <c r="P750" s="1"/>
      <c r="Q750" s="1"/>
      <c r="R750" s="1"/>
      <c r="S750" s="1"/>
      <c r="T750" s="1"/>
      <c r="U750" s="11"/>
      <c r="X750" s="12"/>
      <c r="Z750" s="13"/>
      <c r="AA750" s="1"/>
      <c r="AB750" s="1"/>
      <c r="AC750" s="1"/>
      <c r="AD750" s="1"/>
      <c r="AE750" s="1"/>
      <c r="AF750" s="1"/>
      <c r="AG750" s="1"/>
      <c r="AH750" s="1"/>
      <c r="AI750" s="1"/>
    </row>
    <row r="751" spans="16:35" ht="12.75" customHeight="1" x14ac:dyDescent="0.2">
      <c r="P751" s="1"/>
      <c r="Q751" s="1"/>
      <c r="R751" s="1"/>
      <c r="S751" s="1"/>
      <c r="T751" s="1"/>
      <c r="U751" s="11"/>
      <c r="X751" s="12"/>
      <c r="Z751" s="13"/>
      <c r="AA751" s="1"/>
      <c r="AB751" s="1"/>
      <c r="AC751" s="1"/>
      <c r="AD751" s="1"/>
      <c r="AE751" s="1"/>
      <c r="AF751" s="1"/>
      <c r="AG751" s="1"/>
      <c r="AH751" s="1"/>
      <c r="AI751" s="1"/>
    </row>
    <row r="752" spans="16:35" ht="12.75" customHeight="1" x14ac:dyDescent="0.2">
      <c r="P752" s="1"/>
      <c r="Q752" s="1"/>
      <c r="R752" s="1"/>
      <c r="S752" s="1"/>
      <c r="T752" s="1"/>
      <c r="U752" s="11"/>
      <c r="X752" s="12"/>
      <c r="Z752" s="13"/>
      <c r="AA752" s="1"/>
      <c r="AB752" s="1"/>
      <c r="AC752" s="1"/>
      <c r="AD752" s="1"/>
      <c r="AE752" s="1"/>
      <c r="AF752" s="1"/>
      <c r="AG752" s="1"/>
      <c r="AH752" s="1"/>
      <c r="AI752" s="1"/>
    </row>
    <row r="753" spans="16:35" ht="12.75" customHeight="1" x14ac:dyDescent="0.2">
      <c r="P753" s="1"/>
      <c r="Q753" s="1"/>
      <c r="R753" s="1"/>
      <c r="S753" s="1"/>
      <c r="T753" s="1"/>
      <c r="U753" s="11"/>
      <c r="X753" s="12"/>
      <c r="Z753" s="13"/>
      <c r="AA753" s="1"/>
      <c r="AB753" s="1"/>
      <c r="AC753" s="1"/>
      <c r="AD753" s="1"/>
      <c r="AE753" s="1"/>
      <c r="AF753" s="1"/>
      <c r="AG753" s="1"/>
      <c r="AH753" s="1"/>
      <c r="AI753" s="1"/>
    </row>
    <row r="754" spans="16:35" ht="12.75" customHeight="1" x14ac:dyDescent="0.2">
      <c r="P754" s="1"/>
      <c r="Q754" s="1"/>
      <c r="R754" s="1"/>
      <c r="S754" s="1"/>
      <c r="T754" s="1"/>
      <c r="U754" s="11"/>
      <c r="X754" s="12"/>
      <c r="Z754" s="13"/>
      <c r="AA754" s="1"/>
      <c r="AB754" s="1"/>
      <c r="AC754" s="1"/>
      <c r="AD754" s="1"/>
      <c r="AE754" s="1"/>
      <c r="AF754" s="1"/>
      <c r="AG754" s="1"/>
      <c r="AH754" s="1"/>
      <c r="AI754" s="1"/>
    </row>
    <row r="755" spans="16:35" ht="12.75" customHeight="1" x14ac:dyDescent="0.2">
      <c r="P755" s="1"/>
      <c r="Q755" s="1"/>
      <c r="R755" s="1"/>
      <c r="S755" s="1"/>
      <c r="T755" s="1"/>
      <c r="U755" s="11"/>
      <c r="X755" s="12"/>
      <c r="Z755" s="13"/>
      <c r="AA755" s="1"/>
      <c r="AB755" s="1"/>
      <c r="AC755" s="1"/>
      <c r="AD755" s="1"/>
      <c r="AE755" s="1"/>
      <c r="AF755" s="1"/>
      <c r="AG755" s="1"/>
      <c r="AH755" s="1"/>
      <c r="AI755" s="1"/>
    </row>
    <row r="756" spans="16:35" ht="12.75" customHeight="1" x14ac:dyDescent="0.2">
      <c r="P756" s="1"/>
      <c r="Q756" s="1"/>
      <c r="R756" s="1"/>
      <c r="S756" s="1"/>
      <c r="T756" s="1"/>
      <c r="U756" s="11"/>
      <c r="X756" s="12"/>
      <c r="Z756" s="13"/>
      <c r="AA756" s="1"/>
      <c r="AB756" s="1"/>
      <c r="AC756" s="1"/>
      <c r="AD756" s="1"/>
      <c r="AE756" s="1"/>
      <c r="AF756" s="1"/>
      <c r="AG756" s="1"/>
      <c r="AH756" s="1"/>
      <c r="AI756" s="1"/>
    </row>
    <row r="757" spans="16:35" ht="12.75" customHeight="1" x14ac:dyDescent="0.2">
      <c r="P757" s="1"/>
      <c r="Q757" s="1"/>
      <c r="R757" s="1"/>
      <c r="S757" s="1"/>
      <c r="T757" s="1"/>
      <c r="U757" s="11"/>
      <c r="X757" s="12"/>
      <c r="Z757" s="13"/>
      <c r="AA757" s="1"/>
      <c r="AB757" s="1"/>
      <c r="AC757" s="1"/>
      <c r="AD757" s="1"/>
      <c r="AE757" s="1"/>
      <c r="AF757" s="1"/>
      <c r="AG757" s="1"/>
      <c r="AH757" s="1"/>
      <c r="AI757" s="1"/>
    </row>
    <row r="758" spans="16:35" ht="12.75" customHeight="1" x14ac:dyDescent="0.2">
      <c r="P758" s="1"/>
      <c r="Q758" s="1"/>
      <c r="R758" s="1"/>
      <c r="S758" s="1"/>
      <c r="T758" s="1"/>
      <c r="U758" s="11"/>
      <c r="X758" s="12"/>
      <c r="Z758" s="13"/>
      <c r="AA758" s="1"/>
      <c r="AB758" s="1"/>
      <c r="AC758" s="1"/>
      <c r="AD758" s="1"/>
      <c r="AE758" s="1"/>
      <c r="AF758" s="1"/>
      <c r="AG758" s="1"/>
      <c r="AH758" s="1"/>
      <c r="AI758" s="1"/>
    </row>
    <row r="759" spans="16:35" ht="12.75" customHeight="1" x14ac:dyDescent="0.2">
      <c r="P759" s="1"/>
      <c r="Q759" s="1"/>
      <c r="R759" s="1"/>
      <c r="S759" s="1"/>
      <c r="T759" s="1"/>
      <c r="U759" s="11"/>
      <c r="X759" s="12"/>
      <c r="Z759" s="13"/>
      <c r="AA759" s="1"/>
      <c r="AB759" s="1"/>
      <c r="AC759" s="1"/>
      <c r="AD759" s="1"/>
      <c r="AE759" s="1"/>
      <c r="AF759" s="1"/>
      <c r="AG759" s="1"/>
      <c r="AH759" s="1"/>
      <c r="AI759" s="1"/>
    </row>
    <row r="760" spans="16:35" ht="12.75" customHeight="1" x14ac:dyDescent="0.2">
      <c r="P760" s="1"/>
      <c r="Q760" s="1"/>
      <c r="R760" s="1"/>
      <c r="S760" s="1"/>
      <c r="T760" s="1"/>
      <c r="U760" s="11"/>
      <c r="X760" s="12"/>
      <c r="Z760" s="13"/>
      <c r="AA760" s="1"/>
      <c r="AB760" s="1"/>
      <c r="AC760" s="1"/>
      <c r="AD760" s="1"/>
      <c r="AE760" s="1"/>
      <c r="AF760" s="1"/>
      <c r="AG760" s="1"/>
      <c r="AH760" s="1"/>
      <c r="AI760" s="1"/>
    </row>
    <row r="761" spans="16:35" ht="12.75" customHeight="1" x14ac:dyDescent="0.2">
      <c r="P761" s="1"/>
      <c r="Q761" s="1"/>
      <c r="R761" s="1"/>
      <c r="S761" s="1"/>
      <c r="T761" s="1"/>
      <c r="U761" s="11"/>
      <c r="X761" s="12"/>
      <c r="Z761" s="13"/>
      <c r="AA761" s="1"/>
      <c r="AB761" s="1"/>
      <c r="AC761" s="1"/>
      <c r="AD761" s="1"/>
      <c r="AE761" s="1"/>
      <c r="AF761" s="1"/>
      <c r="AG761" s="1"/>
      <c r="AH761" s="1"/>
      <c r="AI761" s="1"/>
    </row>
    <row r="762" spans="16:35" ht="12.75" customHeight="1" x14ac:dyDescent="0.2">
      <c r="P762" s="1"/>
      <c r="Q762" s="1"/>
      <c r="R762" s="1"/>
      <c r="S762" s="1"/>
      <c r="T762" s="1"/>
      <c r="U762" s="11"/>
      <c r="X762" s="12"/>
      <c r="Z762" s="13"/>
      <c r="AA762" s="1"/>
      <c r="AB762" s="1"/>
      <c r="AC762" s="1"/>
      <c r="AD762" s="1"/>
      <c r="AE762" s="1"/>
      <c r="AF762" s="1"/>
      <c r="AG762" s="1"/>
      <c r="AH762" s="1"/>
      <c r="AI762" s="1"/>
    </row>
    <row r="763" spans="16:35" ht="12.75" customHeight="1" x14ac:dyDescent="0.2">
      <c r="P763" s="1"/>
      <c r="Q763" s="1"/>
      <c r="R763" s="1"/>
      <c r="S763" s="1"/>
      <c r="T763" s="1"/>
      <c r="U763" s="11"/>
      <c r="X763" s="12"/>
      <c r="Z763" s="13"/>
      <c r="AA763" s="1"/>
      <c r="AB763" s="1"/>
      <c r="AC763" s="1"/>
      <c r="AD763" s="1"/>
      <c r="AE763" s="1"/>
      <c r="AF763" s="1"/>
      <c r="AG763" s="1"/>
      <c r="AH763" s="1"/>
      <c r="AI763" s="1"/>
    </row>
    <row r="764" spans="16:35" ht="12.75" customHeight="1" x14ac:dyDescent="0.2">
      <c r="P764" s="1"/>
      <c r="Q764" s="1"/>
      <c r="R764" s="1"/>
      <c r="S764" s="1"/>
      <c r="T764" s="1"/>
      <c r="U764" s="11"/>
      <c r="X764" s="12"/>
      <c r="Z764" s="13"/>
      <c r="AA764" s="1"/>
      <c r="AB764" s="1"/>
      <c r="AC764" s="1"/>
      <c r="AD764" s="1"/>
      <c r="AE764" s="1"/>
      <c r="AF764" s="1"/>
      <c r="AG764" s="1"/>
      <c r="AH764" s="1"/>
      <c r="AI764" s="1"/>
    </row>
    <row r="765" spans="16:35" ht="12.75" customHeight="1" x14ac:dyDescent="0.2">
      <c r="P765" s="1"/>
      <c r="Q765" s="1"/>
      <c r="R765" s="1"/>
      <c r="S765" s="1"/>
      <c r="T765" s="1"/>
      <c r="U765" s="11"/>
      <c r="X765" s="12"/>
      <c r="Z765" s="13"/>
      <c r="AA765" s="1"/>
      <c r="AB765" s="1"/>
      <c r="AC765" s="1"/>
      <c r="AD765" s="1"/>
      <c r="AE765" s="1"/>
      <c r="AF765" s="1"/>
      <c r="AG765" s="1"/>
      <c r="AH765" s="1"/>
      <c r="AI765" s="1"/>
    </row>
    <row r="766" spans="16:35" ht="12.75" customHeight="1" x14ac:dyDescent="0.2">
      <c r="P766" s="1"/>
      <c r="Q766" s="1"/>
      <c r="R766" s="1"/>
      <c r="S766" s="1"/>
      <c r="T766" s="1"/>
      <c r="U766" s="11"/>
      <c r="X766" s="12"/>
      <c r="Z766" s="13"/>
      <c r="AA766" s="1"/>
      <c r="AB766" s="1"/>
      <c r="AC766" s="1"/>
      <c r="AD766" s="1"/>
      <c r="AE766" s="1"/>
      <c r="AF766" s="1"/>
      <c r="AG766" s="1"/>
      <c r="AH766" s="1"/>
      <c r="AI766" s="1"/>
    </row>
    <row r="767" spans="16:35" ht="12.75" customHeight="1" x14ac:dyDescent="0.2">
      <c r="P767" s="1"/>
      <c r="Q767" s="1"/>
      <c r="R767" s="1"/>
      <c r="S767" s="1"/>
      <c r="T767" s="1"/>
      <c r="U767" s="11"/>
      <c r="X767" s="12"/>
      <c r="Z767" s="13"/>
      <c r="AA767" s="1"/>
      <c r="AB767" s="1"/>
      <c r="AC767" s="1"/>
      <c r="AD767" s="1"/>
      <c r="AE767" s="1"/>
      <c r="AF767" s="1"/>
      <c r="AG767" s="1"/>
      <c r="AH767" s="1"/>
      <c r="AI767" s="1"/>
    </row>
    <row r="768" spans="16:35" ht="12.75" customHeight="1" x14ac:dyDescent="0.2">
      <c r="P768" s="1"/>
      <c r="Q768" s="1"/>
      <c r="R768" s="1"/>
      <c r="S768" s="1"/>
      <c r="T768" s="1"/>
      <c r="U768" s="11"/>
      <c r="X768" s="12"/>
      <c r="Z768" s="13"/>
      <c r="AA768" s="1"/>
      <c r="AB768" s="1"/>
      <c r="AC768" s="1"/>
      <c r="AD768" s="1"/>
      <c r="AE768" s="1"/>
      <c r="AF768" s="1"/>
      <c r="AG768" s="1"/>
      <c r="AH768" s="1"/>
      <c r="AI768" s="1"/>
    </row>
    <row r="769" spans="16:35" ht="12.75" customHeight="1" x14ac:dyDescent="0.2">
      <c r="P769" s="1"/>
      <c r="Q769" s="1"/>
      <c r="R769" s="1"/>
      <c r="S769" s="1"/>
      <c r="T769" s="1"/>
      <c r="U769" s="11"/>
      <c r="X769" s="12"/>
      <c r="Z769" s="13"/>
      <c r="AA769" s="1"/>
      <c r="AB769" s="1"/>
      <c r="AC769" s="1"/>
      <c r="AD769" s="1"/>
      <c r="AE769" s="1"/>
      <c r="AF769" s="1"/>
      <c r="AG769" s="1"/>
      <c r="AH769" s="1"/>
      <c r="AI769" s="1"/>
    </row>
    <row r="770" spans="16:35" ht="12.75" customHeight="1" x14ac:dyDescent="0.2">
      <c r="P770" s="1"/>
      <c r="Q770" s="1"/>
      <c r="R770" s="1"/>
      <c r="S770" s="1"/>
      <c r="T770" s="1"/>
      <c r="U770" s="11"/>
      <c r="X770" s="12"/>
      <c r="Z770" s="13"/>
      <c r="AA770" s="1"/>
      <c r="AB770" s="1"/>
      <c r="AC770" s="1"/>
      <c r="AD770" s="1"/>
      <c r="AE770" s="1"/>
      <c r="AF770" s="1"/>
      <c r="AG770" s="1"/>
      <c r="AH770" s="1"/>
      <c r="AI770" s="1"/>
    </row>
    <row r="771" spans="16:35" ht="12.75" customHeight="1" x14ac:dyDescent="0.2">
      <c r="P771" s="1"/>
      <c r="Q771" s="1"/>
      <c r="R771" s="1"/>
      <c r="S771" s="1"/>
      <c r="T771" s="1"/>
      <c r="U771" s="11"/>
      <c r="X771" s="12"/>
      <c r="Z771" s="13"/>
      <c r="AA771" s="1"/>
      <c r="AB771" s="1"/>
      <c r="AC771" s="1"/>
      <c r="AD771" s="1"/>
      <c r="AE771" s="1"/>
      <c r="AF771" s="1"/>
      <c r="AG771" s="1"/>
      <c r="AH771" s="1"/>
      <c r="AI771" s="1"/>
    </row>
    <row r="772" spans="16:35" ht="12.75" customHeight="1" x14ac:dyDescent="0.2">
      <c r="P772" s="1"/>
      <c r="Q772" s="1"/>
      <c r="R772" s="1"/>
      <c r="S772" s="1"/>
      <c r="T772" s="1"/>
      <c r="U772" s="11"/>
      <c r="X772" s="12"/>
      <c r="Z772" s="13"/>
      <c r="AA772" s="1"/>
      <c r="AB772" s="1"/>
      <c r="AC772" s="1"/>
      <c r="AD772" s="1"/>
      <c r="AE772" s="1"/>
      <c r="AF772" s="1"/>
      <c r="AG772" s="1"/>
      <c r="AH772" s="1"/>
      <c r="AI772" s="1"/>
    </row>
    <row r="773" spans="16:35" ht="12.75" customHeight="1" x14ac:dyDescent="0.2">
      <c r="P773" s="1"/>
      <c r="Q773" s="1"/>
      <c r="R773" s="1"/>
      <c r="S773" s="1"/>
      <c r="T773" s="1"/>
      <c r="U773" s="11"/>
      <c r="X773" s="12"/>
      <c r="Z773" s="13"/>
      <c r="AA773" s="1"/>
      <c r="AB773" s="1"/>
      <c r="AC773" s="1"/>
      <c r="AD773" s="1"/>
      <c r="AE773" s="1"/>
      <c r="AF773" s="1"/>
      <c r="AG773" s="1"/>
      <c r="AH773" s="1"/>
      <c r="AI773" s="1"/>
    </row>
    <row r="774" spans="16:35" ht="12.75" customHeight="1" x14ac:dyDescent="0.2">
      <c r="P774" s="1"/>
      <c r="Q774" s="1"/>
      <c r="R774" s="1"/>
      <c r="S774" s="1"/>
      <c r="T774" s="1"/>
      <c r="U774" s="11"/>
      <c r="X774" s="12"/>
      <c r="Z774" s="13"/>
      <c r="AA774" s="1"/>
      <c r="AB774" s="1"/>
      <c r="AC774" s="1"/>
      <c r="AD774" s="1"/>
      <c r="AE774" s="1"/>
      <c r="AF774" s="1"/>
      <c r="AG774" s="1"/>
      <c r="AH774" s="1"/>
      <c r="AI774" s="1"/>
    </row>
    <row r="775" spans="16:35" ht="12.75" customHeight="1" x14ac:dyDescent="0.2">
      <c r="P775" s="1"/>
      <c r="Q775" s="1"/>
      <c r="R775" s="1"/>
      <c r="S775" s="1"/>
      <c r="T775" s="1"/>
      <c r="U775" s="11"/>
      <c r="X775" s="12"/>
      <c r="Z775" s="13"/>
      <c r="AA775" s="1"/>
      <c r="AB775" s="1"/>
      <c r="AC775" s="1"/>
      <c r="AD775" s="1"/>
      <c r="AE775" s="1"/>
      <c r="AF775" s="1"/>
      <c r="AG775" s="1"/>
      <c r="AH775" s="1"/>
      <c r="AI775" s="1"/>
    </row>
    <row r="776" spans="16:35" ht="12.75" customHeight="1" x14ac:dyDescent="0.2">
      <c r="P776" s="1"/>
      <c r="Q776" s="1"/>
      <c r="R776" s="1"/>
      <c r="S776" s="1"/>
      <c r="T776" s="1"/>
      <c r="U776" s="11"/>
      <c r="X776" s="12"/>
      <c r="Z776" s="13"/>
      <c r="AA776" s="1"/>
      <c r="AB776" s="1"/>
      <c r="AC776" s="1"/>
      <c r="AD776" s="1"/>
      <c r="AE776" s="1"/>
      <c r="AF776" s="1"/>
      <c r="AG776" s="1"/>
      <c r="AH776" s="1"/>
      <c r="AI776" s="1"/>
    </row>
    <row r="777" spans="16:35" ht="12.75" customHeight="1" x14ac:dyDescent="0.2">
      <c r="P777" s="1"/>
      <c r="Q777" s="1"/>
      <c r="R777" s="1"/>
      <c r="S777" s="1"/>
      <c r="T777" s="1"/>
      <c r="U777" s="11"/>
      <c r="X777" s="12"/>
      <c r="Z777" s="13"/>
      <c r="AA777" s="1"/>
      <c r="AB777" s="1"/>
      <c r="AC777" s="1"/>
      <c r="AD777" s="1"/>
      <c r="AE777" s="1"/>
      <c r="AF777" s="1"/>
      <c r="AG777" s="1"/>
      <c r="AH777" s="1"/>
      <c r="AI777" s="1"/>
    </row>
    <row r="778" spans="16:35" ht="12.75" customHeight="1" x14ac:dyDescent="0.2">
      <c r="P778" s="1"/>
      <c r="Q778" s="1"/>
      <c r="R778" s="1"/>
      <c r="S778" s="1"/>
      <c r="T778" s="1"/>
      <c r="U778" s="11"/>
      <c r="X778" s="12"/>
      <c r="Z778" s="13"/>
      <c r="AA778" s="1"/>
      <c r="AB778" s="1"/>
      <c r="AC778" s="1"/>
      <c r="AD778" s="1"/>
      <c r="AE778" s="1"/>
      <c r="AF778" s="1"/>
      <c r="AG778" s="1"/>
      <c r="AH778" s="1"/>
      <c r="AI778" s="1"/>
    </row>
    <row r="779" spans="16:35" ht="12.75" customHeight="1" x14ac:dyDescent="0.2">
      <c r="P779" s="1"/>
      <c r="Q779" s="1"/>
      <c r="R779" s="1"/>
      <c r="S779" s="1"/>
      <c r="T779" s="1"/>
      <c r="U779" s="11"/>
      <c r="X779" s="12"/>
      <c r="Z779" s="13"/>
      <c r="AA779" s="1"/>
      <c r="AB779" s="1"/>
      <c r="AC779" s="1"/>
      <c r="AD779" s="1"/>
      <c r="AE779" s="1"/>
      <c r="AF779" s="1"/>
      <c r="AG779" s="1"/>
      <c r="AH779" s="1"/>
      <c r="AI779" s="1"/>
    </row>
    <row r="780" spans="16:35" ht="12.75" customHeight="1" x14ac:dyDescent="0.2">
      <c r="P780" s="1"/>
      <c r="Q780" s="1"/>
      <c r="R780" s="1"/>
      <c r="S780" s="1"/>
      <c r="T780" s="1"/>
      <c r="U780" s="11"/>
      <c r="X780" s="12"/>
      <c r="Z780" s="13"/>
      <c r="AA780" s="1"/>
      <c r="AB780" s="1"/>
      <c r="AC780" s="1"/>
      <c r="AD780" s="1"/>
      <c r="AE780" s="1"/>
      <c r="AF780" s="1"/>
      <c r="AG780" s="1"/>
      <c r="AH780" s="1"/>
      <c r="AI780" s="1"/>
    </row>
    <row r="781" spans="16:35" ht="12.75" customHeight="1" x14ac:dyDescent="0.2">
      <c r="P781" s="1"/>
      <c r="Q781" s="1"/>
      <c r="R781" s="1"/>
      <c r="S781" s="1"/>
      <c r="T781" s="1"/>
      <c r="U781" s="11"/>
      <c r="X781" s="12"/>
      <c r="Z781" s="13"/>
      <c r="AA781" s="1"/>
      <c r="AB781" s="1"/>
      <c r="AC781" s="1"/>
      <c r="AD781" s="1"/>
      <c r="AE781" s="1"/>
      <c r="AF781" s="1"/>
      <c r="AG781" s="1"/>
      <c r="AH781" s="1"/>
      <c r="AI781" s="1"/>
    </row>
    <row r="782" spans="16:35" ht="12.75" customHeight="1" x14ac:dyDescent="0.2">
      <c r="P782" s="1"/>
      <c r="Q782" s="1"/>
      <c r="R782" s="1"/>
      <c r="S782" s="1"/>
      <c r="T782" s="1"/>
      <c r="U782" s="11"/>
      <c r="X782" s="12"/>
      <c r="Z782" s="13"/>
      <c r="AA782" s="1"/>
      <c r="AB782" s="1"/>
      <c r="AC782" s="1"/>
      <c r="AD782" s="1"/>
      <c r="AE782" s="1"/>
      <c r="AF782" s="1"/>
      <c r="AG782" s="1"/>
      <c r="AH782" s="1"/>
      <c r="AI782" s="1"/>
    </row>
    <row r="783" spans="16:35" ht="12.75" customHeight="1" x14ac:dyDescent="0.2">
      <c r="P783" s="1"/>
      <c r="Q783" s="1"/>
      <c r="R783" s="1"/>
      <c r="S783" s="1"/>
      <c r="T783" s="1"/>
      <c r="U783" s="11"/>
      <c r="X783" s="12"/>
      <c r="Z783" s="13"/>
      <c r="AA783" s="1"/>
      <c r="AB783" s="1"/>
      <c r="AC783" s="1"/>
      <c r="AD783" s="1"/>
      <c r="AE783" s="1"/>
      <c r="AF783" s="1"/>
      <c r="AG783" s="1"/>
      <c r="AH783" s="1"/>
      <c r="AI783" s="1"/>
    </row>
    <row r="784" spans="16:35" ht="12.75" customHeight="1" x14ac:dyDescent="0.2">
      <c r="P784" s="1"/>
      <c r="Q784" s="1"/>
      <c r="R784" s="1"/>
      <c r="S784" s="1"/>
      <c r="T784" s="1"/>
      <c r="U784" s="11"/>
      <c r="X784" s="12"/>
      <c r="Z784" s="13"/>
      <c r="AA784" s="1"/>
      <c r="AB784" s="1"/>
      <c r="AC784" s="1"/>
      <c r="AD784" s="1"/>
      <c r="AE784" s="1"/>
      <c r="AF784" s="1"/>
      <c r="AG784" s="1"/>
      <c r="AH784" s="1"/>
      <c r="AI784" s="1"/>
    </row>
    <row r="785" spans="16:35" ht="12.75" customHeight="1" x14ac:dyDescent="0.2">
      <c r="P785" s="1"/>
      <c r="Q785" s="1"/>
      <c r="R785" s="1"/>
      <c r="S785" s="1"/>
      <c r="T785" s="1"/>
      <c r="U785" s="11"/>
      <c r="X785" s="12"/>
      <c r="Z785" s="13"/>
      <c r="AA785" s="1"/>
      <c r="AB785" s="1"/>
      <c r="AC785" s="1"/>
      <c r="AD785" s="1"/>
      <c r="AE785" s="1"/>
      <c r="AF785" s="1"/>
      <c r="AG785" s="1"/>
      <c r="AH785" s="1"/>
      <c r="AI785" s="1"/>
    </row>
    <row r="786" spans="16:35" ht="12.75" customHeight="1" x14ac:dyDescent="0.2">
      <c r="P786" s="1"/>
      <c r="Q786" s="1"/>
      <c r="R786" s="1"/>
      <c r="S786" s="1"/>
      <c r="T786" s="1"/>
      <c r="U786" s="11"/>
      <c r="X786" s="12"/>
      <c r="Z786" s="13"/>
      <c r="AA786" s="1"/>
      <c r="AB786" s="1"/>
      <c r="AC786" s="1"/>
      <c r="AD786" s="1"/>
      <c r="AE786" s="1"/>
      <c r="AF786" s="1"/>
      <c r="AG786" s="1"/>
      <c r="AH786" s="1"/>
      <c r="AI786" s="1"/>
    </row>
    <row r="787" spans="16:35" ht="12.75" customHeight="1" x14ac:dyDescent="0.2">
      <c r="P787" s="1"/>
      <c r="Q787" s="1"/>
      <c r="R787" s="1"/>
      <c r="S787" s="1"/>
      <c r="T787" s="1"/>
      <c r="U787" s="11"/>
      <c r="X787" s="12"/>
      <c r="Z787" s="13"/>
      <c r="AA787" s="1"/>
      <c r="AB787" s="1"/>
      <c r="AC787" s="1"/>
      <c r="AD787" s="1"/>
      <c r="AE787" s="1"/>
      <c r="AF787" s="1"/>
      <c r="AG787" s="1"/>
      <c r="AH787" s="1"/>
      <c r="AI787" s="1"/>
    </row>
    <row r="788" spans="16:35" ht="12.75" customHeight="1" x14ac:dyDescent="0.2">
      <c r="P788" s="1"/>
      <c r="Q788" s="1"/>
      <c r="R788" s="1"/>
      <c r="S788" s="1"/>
      <c r="T788" s="1"/>
      <c r="U788" s="11"/>
      <c r="X788" s="12"/>
      <c r="Z788" s="13"/>
      <c r="AA788" s="1"/>
      <c r="AB788" s="1"/>
      <c r="AC788" s="1"/>
      <c r="AD788" s="1"/>
      <c r="AE788" s="1"/>
      <c r="AF788" s="1"/>
      <c r="AG788" s="1"/>
      <c r="AH788" s="1"/>
      <c r="AI788" s="1"/>
    </row>
    <row r="789" spans="16:35" ht="12.75" customHeight="1" x14ac:dyDescent="0.2">
      <c r="P789" s="1"/>
      <c r="Q789" s="1"/>
      <c r="R789" s="1"/>
      <c r="S789" s="1"/>
      <c r="T789" s="1"/>
      <c r="U789" s="11"/>
      <c r="X789" s="12"/>
      <c r="Z789" s="13"/>
      <c r="AA789" s="1"/>
      <c r="AB789" s="1"/>
      <c r="AC789" s="1"/>
      <c r="AD789" s="1"/>
      <c r="AE789" s="1"/>
      <c r="AF789" s="1"/>
      <c r="AG789" s="1"/>
      <c r="AH789" s="1"/>
      <c r="AI789" s="1"/>
    </row>
    <row r="790" spans="16:35" ht="12.75" customHeight="1" x14ac:dyDescent="0.2">
      <c r="P790" s="1"/>
      <c r="Q790" s="1"/>
      <c r="R790" s="1"/>
      <c r="S790" s="1"/>
      <c r="T790" s="1"/>
      <c r="U790" s="11"/>
      <c r="X790" s="12"/>
      <c r="Z790" s="13"/>
      <c r="AA790" s="1"/>
      <c r="AB790" s="1"/>
      <c r="AC790" s="1"/>
      <c r="AD790" s="1"/>
      <c r="AE790" s="1"/>
      <c r="AF790" s="1"/>
      <c r="AG790" s="1"/>
      <c r="AH790" s="1"/>
      <c r="AI790" s="1"/>
    </row>
    <row r="791" spans="16:35" ht="12.75" customHeight="1" x14ac:dyDescent="0.2">
      <c r="P791" s="1"/>
      <c r="Q791" s="1"/>
      <c r="R791" s="1"/>
      <c r="S791" s="1"/>
      <c r="T791" s="1"/>
      <c r="U791" s="11"/>
      <c r="X791" s="12"/>
      <c r="Z791" s="13"/>
      <c r="AA791" s="1"/>
      <c r="AB791" s="1"/>
      <c r="AC791" s="1"/>
      <c r="AD791" s="1"/>
      <c r="AE791" s="1"/>
      <c r="AF791" s="1"/>
      <c r="AG791" s="1"/>
      <c r="AH791" s="1"/>
      <c r="AI791" s="1"/>
    </row>
    <row r="792" spans="16:35" ht="12.75" customHeight="1" x14ac:dyDescent="0.2">
      <c r="P792" s="1"/>
      <c r="Q792" s="1"/>
      <c r="R792" s="1"/>
      <c r="S792" s="1"/>
      <c r="T792" s="1"/>
      <c r="U792" s="11"/>
      <c r="X792" s="12"/>
      <c r="Z792" s="13"/>
      <c r="AA792" s="1"/>
      <c r="AB792" s="1"/>
      <c r="AC792" s="1"/>
      <c r="AD792" s="1"/>
      <c r="AE792" s="1"/>
      <c r="AF792" s="1"/>
      <c r="AG792" s="1"/>
      <c r="AH792" s="1"/>
      <c r="AI792" s="1"/>
    </row>
    <row r="793" spans="16:35" ht="12.75" customHeight="1" x14ac:dyDescent="0.2">
      <c r="P793" s="1"/>
      <c r="Q793" s="1"/>
      <c r="R793" s="1"/>
      <c r="S793" s="1"/>
      <c r="T793" s="1"/>
      <c r="U793" s="11"/>
      <c r="X793" s="12"/>
      <c r="Z793" s="13"/>
      <c r="AA793" s="1"/>
      <c r="AB793" s="1"/>
      <c r="AC793" s="1"/>
      <c r="AD793" s="1"/>
      <c r="AE793" s="1"/>
      <c r="AF793" s="1"/>
      <c r="AG793" s="1"/>
      <c r="AH793" s="1"/>
      <c r="AI793" s="1"/>
    </row>
    <row r="794" spans="16:35" ht="12.75" customHeight="1" x14ac:dyDescent="0.2">
      <c r="P794" s="1"/>
      <c r="Q794" s="1"/>
      <c r="R794" s="1"/>
      <c r="S794" s="1"/>
      <c r="T794" s="1"/>
      <c r="U794" s="11"/>
      <c r="X794" s="12"/>
      <c r="Z794" s="13"/>
      <c r="AA794" s="1"/>
      <c r="AB794" s="1"/>
      <c r="AC794" s="1"/>
      <c r="AD794" s="1"/>
      <c r="AE794" s="1"/>
      <c r="AF794" s="1"/>
      <c r="AG794" s="1"/>
      <c r="AH794" s="1"/>
      <c r="AI794" s="1"/>
    </row>
    <row r="795" spans="16:35" ht="12.75" customHeight="1" x14ac:dyDescent="0.2">
      <c r="P795" s="1"/>
      <c r="Q795" s="1"/>
      <c r="R795" s="1"/>
      <c r="S795" s="1"/>
      <c r="T795" s="1"/>
      <c r="U795" s="11"/>
      <c r="X795" s="12"/>
      <c r="Z795" s="13"/>
      <c r="AA795" s="1"/>
      <c r="AB795" s="1"/>
      <c r="AC795" s="1"/>
      <c r="AD795" s="1"/>
      <c r="AE795" s="1"/>
      <c r="AF795" s="1"/>
      <c r="AG795" s="1"/>
      <c r="AH795" s="1"/>
      <c r="AI795" s="1"/>
    </row>
    <row r="796" spans="16:35" ht="12.75" customHeight="1" x14ac:dyDescent="0.2">
      <c r="P796" s="1"/>
      <c r="Q796" s="1"/>
      <c r="R796" s="1"/>
      <c r="S796" s="1"/>
      <c r="T796" s="1"/>
      <c r="U796" s="11"/>
      <c r="X796" s="12"/>
      <c r="Z796" s="13"/>
      <c r="AA796" s="1"/>
      <c r="AB796" s="1"/>
      <c r="AC796" s="1"/>
      <c r="AD796" s="1"/>
      <c r="AE796" s="1"/>
      <c r="AF796" s="1"/>
      <c r="AG796" s="1"/>
      <c r="AH796" s="1"/>
      <c r="AI796" s="1"/>
    </row>
    <row r="797" spans="16:35" ht="12.75" customHeight="1" x14ac:dyDescent="0.2">
      <c r="P797" s="1"/>
      <c r="Q797" s="1"/>
      <c r="R797" s="1"/>
      <c r="S797" s="1"/>
      <c r="T797" s="1"/>
      <c r="U797" s="11"/>
      <c r="X797" s="12"/>
      <c r="Z797" s="13"/>
      <c r="AA797" s="1"/>
      <c r="AB797" s="1"/>
      <c r="AC797" s="1"/>
      <c r="AD797" s="1"/>
      <c r="AE797" s="1"/>
      <c r="AF797" s="1"/>
      <c r="AG797" s="1"/>
      <c r="AH797" s="1"/>
      <c r="AI797" s="1"/>
    </row>
    <row r="798" spans="16:35" ht="12.75" customHeight="1" x14ac:dyDescent="0.2">
      <c r="P798" s="1"/>
      <c r="Q798" s="1"/>
      <c r="R798" s="1"/>
      <c r="S798" s="1"/>
      <c r="T798" s="1"/>
      <c r="U798" s="11"/>
      <c r="X798" s="12"/>
      <c r="Z798" s="13"/>
      <c r="AA798" s="1"/>
      <c r="AB798" s="1"/>
      <c r="AC798" s="1"/>
      <c r="AD798" s="1"/>
      <c r="AE798" s="1"/>
      <c r="AF798" s="1"/>
      <c r="AG798" s="1"/>
      <c r="AH798" s="1"/>
      <c r="AI798" s="1"/>
    </row>
    <row r="799" spans="16:35" ht="12.75" customHeight="1" x14ac:dyDescent="0.2">
      <c r="P799" s="1"/>
      <c r="Q799" s="1"/>
      <c r="R799" s="1"/>
      <c r="S799" s="1"/>
      <c r="T799" s="1"/>
      <c r="U799" s="11"/>
      <c r="X799" s="12"/>
      <c r="Z799" s="13"/>
      <c r="AA799" s="1"/>
      <c r="AB799" s="1"/>
      <c r="AC799" s="1"/>
      <c r="AD799" s="1"/>
      <c r="AE799" s="1"/>
      <c r="AF799" s="1"/>
      <c r="AG799" s="1"/>
      <c r="AH799" s="1"/>
      <c r="AI799" s="1"/>
    </row>
    <row r="800" spans="16:35" ht="12.75" customHeight="1" x14ac:dyDescent="0.2">
      <c r="P800" s="1"/>
      <c r="Q800" s="1"/>
      <c r="R800" s="1"/>
      <c r="S800" s="1"/>
      <c r="T800" s="1"/>
      <c r="U800" s="11"/>
      <c r="X800" s="12"/>
      <c r="Z800" s="13"/>
      <c r="AA800" s="1"/>
      <c r="AB800" s="1"/>
      <c r="AC800" s="1"/>
      <c r="AD800" s="1"/>
      <c r="AE800" s="1"/>
      <c r="AF800" s="1"/>
      <c r="AG800" s="1"/>
      <c r="AH800" s="1"/>
      <c r="AI800" s="1"/>
    </row>
    <row r="801" spans="16:35" ht="12.75" customHeight="1" x14ac:dyDescent="0.2">
      <c r="P801" s="1"/>
      <c r="Q801" s="1"/>
      <c r="R801" s="1"/>
      <c r="S801" s="1"/>
      <c r="T801" s="1"/>
      <c r="U801" s="11"/>
      <c r="X801" s="12"/>
      <c r="Z801" s="13"/>
      <c r="AA801" s="1"/>
      <c r="AB801" s="1"/>
      <c r="AC801" s="1"/>
      <c r="AD801" s="1"/>
      <c r="AE801" s="1"/>
      <c r="AF801" s="1"/>
      <c r="AG801" s="1"/>
      <c r="AH801" s="1"/>
      <c r="AI801" s="1"/>
    </row>
    <row r="802" spans="16:35" ht="12.75" customHeight="1" x14ac:dyDescent="0.2">
      <c r="P802" s="1"/>
      <c r="Q802" s="1"/>
      <c r="R802" s="1"/>
      <c r="S802" s="1"/>
      <c r="T802" s="1"/>
      <c r="U802" s="11"/>
      <c r="X802" s="12"/>
      <c r="Z802" s="13"/>
      <c r="AA802" s="1"/>
      <c r="AB802" s="1"/>
      <c r="AC802" s="1"/>
      <c r="AD802" s="1"/>
      <c r="AE802" s="1"/>
      <c r="AF802" s="1"/>
      <c r="AG802" s="1"/>
      <c r="AH802" s="1"/>
      <c r="AI802" s="1"/>
    </row>
    <row r="803" spans="16:35" ht="12.75" customHeight="1" x14ac:dyDescent="0.2">
      <c r="P803" s="1"/>
      <c r="Q803" s="1"/>
      <c r="R803" s="1"/>
      <c r="S803" s="1"/>
      <c r="T803" s="1"/>
      <c r="U803" s="11"/>
      <c r="X803" s="12"/>
      <c r="Z803" s="13"/>
      <c r="AA803" s="1"/>
      <c r="AB803" s="1"/>
      <c r="AC803" s="1"/>
      <c r="AD803" s="1"/>
      <c r="AE803" s="1"/>
      <c r="AF803" s="1"/>
      <c r="AG803" s="1"/>
      <c r="AH803" s="1"/>
      <c r="AI803" s="1"/>
    </row>
    <row r="804" spans="16:35" ht="12.75" customHeight="1" x14ac:dyDescent="0.2">
      <c r="P804" s="1"/>
      <c r="Q804" s="1"/>
      <c r="R804" s="1"/>
      <c r="S804" s="1"/>
      <c r="T804" s="1"/>
      <c r="U804" s="11"/>
      <c r="X804" s="12"/>
      <c r="Z804" s="13"/>
      <c r="AA804" s="1"/>
      <c r="AB804" s="1"/>
      <c r="AC804" s="1"/>
      <c r="AD804" s="1"/>
      <c r="AE804" s="1"/>
      <c r="AF804" s="1"/>
      <c r="AG804" s="1"/>
      <c r="AH804" s="1"/>
      <c r="AI804" s="1"/>
    </row>
    <row r="805" spans="16:35" ht="12.75" customHeight="1" x14ac:dyDescent="0.2">
      <c r="P805" s="1"/>
      <c r="Q805" s="1"/>
      <c r="R805" s="1"/>
      <c r="S805" s="1"/>
      <c r="T805" s="1"/>
      <c r="U805" s="11"/>
      <c r="X805" s="12"/>
      <c r="Z805" s="13"/>
      <c r="AA805" s="1"/>
      <c r="AB805" s="1"/>
      <c r="AC805" s="1"/>
      <c r="AD805" s="1"/>
      <c r="AE805" s="1"/>
      <c r="AF805" s="1"/>
      <c r="AG805" s="1"/>
      <c r="AH805" s="1"/>
      <c r="AI805" s="1"/>
    </row>
    <row r="806" spans="16:35" ht="12.75" customHeight="1" x14ac:dyDescent="0.2">
      <c r="P806" s="1"/>
      <c r="Q806" s="1"/>
      <c r="R806" s="1"/>
      <c r="S806" s="1"/>
      <c r="T806" s="1"/>
      <c r="U806" s="11"/>
      <c r="X806" s="12"/>
      <c r="Z806" s="13"/>
      <c r="AA806" s="1"/>
      <c r="AB806" s="1"/>
      <c r="AC806" s="1"/>
      <c r="AD806" s="1"/>
      <c r="AE806" s="1"/>
      <c r="AF806" s="1"/>
      <c r="AG806" s="1"/>
      <c r="AH806" s="1"/>
      <c r="AI806" s="1"/>
    </row>
    <row r="807" spans="16:35" ht="12.75" customHeight="1" x14ac:dyDescent="0.2">
      <c r="P807" s="1"/>
      <c r="Q807" s="1"/>
      <c r="R807" s="1"/>
      <c r="S807" s="1"/>
      <c r="T807" s="1"/>
      <c r="U807" s="11"/>
      <c r="X807" s="12"/>
      <c r="Z807" s="13"/>
      <c r="AA807" s="1"/>
      <c r="AB807" s="1"/>
      <c r="AC807" s="1"/>
      <c r="AD807" s="1"/>
      <c r="AE807" s="1"/>
      <c r="AF807" s="1"/>
      <c r="AG807" s="1"/>
      <c r="AH807" s="1"/>
      <c r="AI807" s="1"/>
    </row>
    <row r="808" spans="16:35" ht="12.75" customHeight="1" x14ac:dyDescent="0.2">
      <c r="P808" s="1"/>
      <c r="Q808" s="1"/>
      <c r="R808" s="1"/>
      <c r="S808" s="1"/>
      <c r="T808" s="1"/>
      <c r="U808" s="11"/>
      <c r="X808" s="12"/>
      <c r="Z808" s="13"/>
      <c r="AA808" s="1"/>
      <c r="AB808" s="1"/>
      <c r="AC808" s="1"/>
      <c r="AD808" s="1"/>
      <c r="AE808" s="1"/>
      <c r="AF808" s="1"/>
      <c r="AG808" s="1"/>
      <c r="AH808" s="1"/>
      <c r="AI808" s="1"/>
    </row>
    <row r="809" spans="16:35" ht="12.75" customHeight="1" x14ac:dyDescent="0.2">
      <c r="P809" s="1"/>
      <c r="Q809" s="1"/>
      <c r="R809" s="1"/>
      <c r="S809" s="1"/>
      <c r="T809" s="1"/>
      <c r="U809" s="11"/>
      <c r="X809" s="12"/>
      <c r="Z809" s="13"/>
      <c r="AA809" s="1"/>
      <c r="AB809" s="1"/>
      <c r="AC809" s="1"/>
      <c r="AD809" s="1"/>
      <c r="AE809" s="1"/>
      <c r="AF809" s="1"/>
      <c r="AG809" s="1"/>
      <c r="AH809" s="1"/>
      <c r="AI809" s="1"/>
    </row>
    <row r="810" spans="16:35" ht="12.75" customHeight="1" x14ac:dyDescent="0.2">
      <c r="P810" s="1"/>
      <c r="Q810" s="1"/>
      <c r="R810" s="1"/>
      <c r="S810" s="1"/>
      <c r="T810" s="1"/>
      <c r="U810" s="11"/>
      <c r="X810" s="12"/>
      <c r="Z810" s="13"/>
      <c r="AA810" s="1"/>
      <c r="AB810" s="1"/>
      <c r="AC810" s="1"/>
      <c r="AD810" s="1"/>
      <c r="AE810" s="1"/>
      <c r="AF810" s="1"/>
      <c r="AG810" s="1"/>
      <c r="AH810" s="1"/>
      <c r="AI810" s="1"/>
    </row>
    <row r="811" spans="16:35" ht="12.75" customHeight="1" x14ac:dyDescent="0.2">
      <c r="P811" s="1"/>
      <c r="Q811" s="1"/>
      <c r="R811" s="1"/>
      <c r="S811" s="1"/>
      <c r="T811" s="1"/>
      <c r="U811" s="11"/>
      <c r="X811" s="12"/>
      <c r="Z811" s="13"/>
      <c r="AA811" s="1"/>
      <c r="AB811" s="1"/>
      <c r="AC811" s="1"/>
      <c r="AD811" s="1"/>
      <c r="AE811" s="1"/>
      <c r="AF811" s="1"/>
      <c r="AG811" s="1"/>
      <c r="AH811" s="1"/>
      <c r="AI811" s="1"/>
    </row>
    <row r="812" spans="16:35" ht="12.75" customHeight="1" x14ac:dyDescent="0.2">
      <c r="P812" s="1"/>
      <c r="Q812" s="1"/>
      <c r="R812" s="1"/>
      <c r="S812" s="1"/>
      <c r="T812" s="1"/>
      <c r="U812" s="11"/>
      <c r="X812" s="12"/>
      <c r="Z812" s="13"/>
      <c r="AA812" s="1"/>
      <c r="AB812" s="1"/>
      <c r="AC812" s="1"/>
      <c r="AD812" s="1"/>
      <c r="AE812" s="1"/>
      <c r="AF812" s="1"/>
      <c r="AG812" s="1"/>
      <c r="AH812" s="1"/>
      <c r="AI812" s="1"/>
    </row>
    <row r="813" spans="16:35" ht="12.75" customHeight="1" x14ac:dyDescent="0.2">
      <c r="P813" s="1"/>
      <c r="Q813" s="1"/>
      <c r="R813" s="1"/>
      <c r="S813" s="1"/>
      <c r="T813" s="1"/>
      <c r="U813" s="11"/>
      <c r="X813" s="12"/>
      <c r="Z813" s="13"/>
      <c r="AA813" s="1"/>
      <c r="AB813" s="1"/>
      <c r="AC813" s="1"/>
      <c r="AD813" s="1"/>
      <c r="AE813" s="1"/>
      <c r="AF813" s="1"/>
      <c r="AG813" s="1"/>
      <c r="AH813" s="1"/>
      <c r="AI813" s="1"/>
    </row>
    <row r="814" spans="16:35" ht="12.75" customHeight="1" x14ac:dyDescent="0.2">
      <c r="P814" s="1"/>
      <c r="Q814" s="1"/>
      <c r="R814" s="1"/>
      <c r="S814" s="1"/>
      <c r="T814" s="1"/>
      <c r="U814" s="11"/>
      <c r="X814" s="12"/>
      <c r="Z814" s="13"/>
      <c r="AA814" s="1"/>
      <c r="AB814" s="1"/>
      <c r="AC814" s="1"/>
      <c r="AD814" s="1"/>
      <c r="AE814" s="1"/>
      <c r="AF814" s="1"/>
      <c r="AG814" s="1"/>
      <c r="AH814" s="1"/>
      <c r="AI814" s="1"/>
    </row>
    <row r="815" spans="16:35" ht="12.75" customHeight="1" x14ac:dyDescent="0.2">
      <c r="P815" s="1"/>
      <c r="Q815" s="1"/>
      <c r="R815" s="1"/>
      <c r="S815" s="1"/>
      <c r="T815" s="1"/>
      <c r="U815" s="11"/>
      <c r="X815" s="12"/>
      <c r="Z815" s="13"/>
      <c r="AA815" s="1"/>
      <c r="AB815" s="1"/>
      <c r="AC815" s="1"/>
      <c r="AD815" s="1"/>
      <c r="AE815" s="1"/>
      <c r="AF815" s="1"/>
      <c r="AG815" s="1"/>
      <c r="AH815" s="1"/>
      <c r="AI815" s="1"/>
    </row>
    <row r="816" spans="16:35" ht="12.75" customHeight="1" x14ac:dyDescent="0.2">
      <c r="P816" s="1"/>
      <c r="Q816" s="1"/>
      <c r="R816" s="1"/>
      <c r="S816" s="1"/>
      <c r="T816" s="1"/>
      <c r="U816" s="11"/>
      <c r="X816" s="12"/>
      <c r="Z816" s="13"/>
      <c r="AA816" s="1"/>
      <c r="AB816" s="1"/>
      <c r="AC816" s="1"/>
      <c r="AD816" s="1"/>
      <c r="AE816" s="1"/>
      <c r="AF816" s="1"/>
      <c r="AG816" s="1"/>
      <c r="AH816" s="1"/>
      <c r="AI816" s="1"/>
    </row>
    <row r="817" spans="16:35" ht="12.75" customHeight="1" x14ac:dyDescent="0.2">
      <c r="P817" s="1"/>
      <c r="Q817" s="1"/>
      <c r="R817" s="1"/>
      <c r="S817" s="1"/>
      <c r="T817" s="1"/>
      <c r="U817" s="11"/>
      <c r="X817" s="12"/>
      <c r="Z817" s="13"/>
      <c r="AA817" s="1"/>
      <c r="AB817" s="1"/>
      <c r="AC817" s="1"/>
      <c r="AD817" s="1"/>
      <c r="AE817" s="1"/>
      <c r="AF817" s="1"/>
      <c r="AG817" s="1"/>
      <c r="AH817" s="1"/>
      <c r="AI817" s="1"/>
    </row>
    <row r="818" spans="16:35" ht="12.75" customHeight="1" x14ac:dyDescent="0.2">
      <c r="P818" s="1"/>
      <c r="Q818" s="1"/>
      <c r="R818" s="1"/>
      <c r="S818" s="1"/>
      <c r="T818" s="1"/>
      <c r="U818" s="11"/>
      <c r="X818" s="12"/>
      <c r="Z818" s="13"/>
      <c r="AA818" s="1"/>
      <c r="AB818" s="1"/>
      <c r="AC818" s="1"/>
      <c r="AD818" s="1"/>
      <c r="AE818" s="1"/>
      <c r="AF818" s="1"/>
      <c r="AG818" s="1"/>
      <c r="AH818" s="1"/>
      <c r="AI818" s="1"/>
    </row>
    <row r="819" spans="16:35" ht="12.75" customHeight="1" x14ac:dyDescent="0.2">
      <c r="P819" s="1"/>
      <c r="Q819" s="1"/>
      <c r="R819" s="1"/>
      <c r="S819" s="1"/>
      <c r="T819" s="1"/>
      <c r="U819" s="11"/>
      <c r="X819" s="12"/>
      <c r="Z819" s="13"/>
      <c r="AA819" s="1"/>
      <c r="AB819" s="1"/>
      <c r="AC819" s="1"/>
      <c r="AD819" s="1"/>
      <c r="AE819" s="1"/>
      <c r="AF819" s="1"/>
      <c r="AG819" s="1"/>
      <c r="AH819" s="1"/>
      <c r="AI819" s="1"/>
    </row>
    <row r="820" spans="16:35" ht="12.75" customHeight="1" x14ac:dyDescent="0.2">
      <c r="P820" s="1"/>
      <c r="Q820" s="1"/>
      <c r="R820" s="1"/>
      <c r="S820" s="1"/>
      <c r="T820" s="1"/>
      <c r="U820" s="11"/>
      <c r="X820" s="12"/>
      <c r="Z820" s="13"/>
      <c r="AA820" s="1"/>
      <c r="AB820" s="1"/>
      <c r="AC820" s="1"/>
      <c r="AD820" s="1"/>
      <c r="AE820" s="1"/>
      <c r="AF820" s="1"/>
      <c r="AG820" s="1"/>
      <c r="AH820" s="1"/>
      <c r="AI820" s="1"/>
    </row>
    <row r="821" spans="16:35" ht="12.75" customHeight="1" x14ac:dyDescent="0.2">
      <c r="P821" s="1"/>
      <c r="Q821" s="1"/>
      <c r="R821" s="1"/>
      <c r="S821" s="1"/>
      <c r="T821" s="1"/>
      <c r="U821" s="11"/>
      <c r="X821" s="12"/>
      <c r="Z821" s="13"/>
      <c r="AA821" s="1"/>
      <c r="AB821" s="1"/>
      <c r="AC821" s="1"/>
      <c r="AD821" s="1"/>
      <c r="AE821" s="1"/>
      <c r="AF821" s="1"/>
      <c r="AG821" s="1"/>
      <c r="AH821" s="1"/>
      <c r="AI821" s="1"/>
    </row>
    <row r="822" spans="16:35" ht="12.75" customHeight="1" x14ac:dyDescent="0.2">
      <c r="P822" s="1"/>
      <c r="Q822" s="1"/>
      <c r="R822" s="1"/>
      <c r="S822" s="1"/>
      <c r="T822" s="1"/>
      <c r="U822" s="11"/>
      <c r="X822" s="12"/>
      <c r="Z822" s="13"/>
      <c r="AA822" s="1"/>
      <c r="AB822" s="1"/>
      <c r="AC822" s="1"/>
      <c r="AD822" s="1"/>
      <c r="AE822" s="1"/>
      <c r="AF822" s="1"/>
      <c r="AG822" s="1"/>
      <c r="AH822" s="1"/>
      <c r="AI822" s="1"/>
    </row>
    <row r="823" spans="16:35" ht="12.75" customHeight="1" x14ac:dyDescent="0.2">
      <c r="P823" s="1"/>
      <c r="Q823" s="1"/>
      <c r="R823" s="1"/>
      <c r="S823" s="1"/>
      <c r="T823" s="1"/>
      <c r="U823" s="11"/>
      <c r="X823" s="12"/>
      <c r="Z823" s="13"/>
      <c r="AA823" s="1"/>
      <c r="AB823" s="1"/>
      <c r="AC823" s="1"/>
      <c r="AD823" s="1"/>
      <c r="AE823" s="1"/>
      <c r="AF823" s="1"/>
      <c r="AG823" s="1"/>
      <c r="AH823" s="1"/>
      <c r="AI823" s="1"/>
    </row>
    <row r="824" spans="16:35" ht="12.75" customHeight="1" x14ac:dyDescent="0.2">
      <c r="P824" s="1"/>
      <c r="Q824" s="1"/>
      <c r="R824" s="1"/>
      <c r="S824" s="1"/>
      <c r="T824" s="1"/>
      <c r="U824" s="11"/>
      <c r="X824" s="12"/>
      <c r="Z824" s="13"/>
      <c r="AA824" s="1"/>
      <c r="AB824" s="1"/>
      <c r="AC824" s="1"/>
      <c r="AD824" s="1"/>
      <c r="AE824" s="1"/>
      <c r="AF824" s="1"/>
      <c r="AG824" s="1"/>
      <c r="AH824" s="1"/>
      <c r="AI824" s="1"/>
    </row>
    <row r="825" spans="16:35" ht="12.75" customHeight="1" x14ac:dyDescent="0.2">
      <c r="P825" s="1"/>
      <c r="Q825" s="1"/>
      <c r="R825" s="1"/>
      <c r="S825" s="1"/>
      <c r="T825" s="1"/>
      <c r="U825" s="11"/>
      <c r="X825" s="12"/>
      <c r="Z825" s="13"/>
      <c r="AA825" s="1"/>
      <c r="AB825" s="1"/>
      <c r="AC825" s="1"/>
      <c r="AD825" s="1"/>
      <c r="AE825" s="1"/>
      <c r="AF825" s="1"/>
      <c r="AG825" s="1"/>
      <c r="AH825" s="1"/>
      <c r="AI825" s="1"/>
    </row>
    <row r="826" spans="16:35" ht="12.75" customHeight="1" x14ac:dyDescent="0.2">
      <c r="P826" s="1"/>
      <c r="Q826" s="1"/>
      <c r="R826" s="1"/>
      <c r="S826" s="1"/>
      <c r="T826" s="1"/>
      <c r="U826" s="11"/>
      <c r="X826" s="12"/>
      <c r="Z826" s="13"/>
      <c r="AA826" s="1"/>
      <c r="AB826" s="1"/>
      <c r="AC826" s="1"/>
      <c r="AD826" s="1"/>
      <c r="AE826" s="1"/>
      <c r="AF826" s="1"/>
      <c r="AG826" s="1"/>
      <c r="AH826" s="1"/>
      <c r="AI826" s="1"/>
    </row>
    <row r="827" spans="16:35" ht="12.75" customHeight="1" x14ac:dyDescent="0.2">
      <c r="P827" s="1"/>
      <c r="Q827" s="1"/>
      <c r="R827" s="1"/>
      <c r="S827" s="1"/>
      <c r="T827" s="1"/>
      <c r="U827" s="11"/>
      <c r="X827" s="12"/>
      <c r="Z827" s="13"/>
      <c r="AA827" s="1"/>
      <c r="AB827" s="1"/>
      <c r="AC827" s="1"/>
      <c r="AD827" s="1"/>
      <c r="AE827" s="1"/>
      <c r="AF827" s="1"/>
      <c r="AG827" s="1"/>
      <c r="AH827" s="1"/>
      <c r="AI827" s="1"/>
    </row>
    <row r="828" spans="16:35" ht="12.75" customHeight="1" x14ac:dyDescent="0.2">
      <c r="P828" s="1"/>
      <c r="Q828" s="1"/>
      <c r="R828" s="1"/>
      <c r="S828" s="1"/>
      <c r="T828" s="1"/>
      <c r="U828" s="11"/>
      <c r="X828" s="12"/>
      <c r="Z828" s="13"/>
      <c r="AA828" s="1"/>
      <c r="AB828" s="1"/>
      <c r="AC828" s="1"/>
      <c r="AD828" s="1"/>
      <c r="AE828" s="1"/>
      <c r="AF828" s="1"/>
      <c r="AG828" s="1"/>
      <c r="AH828" s="1"/>
      <c r="AI828" s="1"/>
    </row>
    <row r="829" spans="16:35" ht="12.75" customHeight="1" x14ac:dyDescent="0.2">
      <c r="P829" s="1"/>
      <c r="Q829" s="1"/>
      <c r="R829" s="1"/>
      <c r="S829" s="1"/>
      <c r="T829" s="1"/>
      <c r="U829" s="11"/>
      <c r="X829" s="12"/>
      <c r="Z829" s="13"/>
      <c r="AA829" s="1"/>
      <c r="AB829" s="1"/>
      <c r="AC829" s="1"/>
      <c r="AD829" s="1"/>
      <c r="AE829" s="1"/>
      <c r="AF829" s="1"/>
      <c r="AG829" s="1"/>
      <c r="AH829" s="1"/>
      <c r="AI829" s="1"/>
    </row>
    <row r="830" spans="16:35" ht="12.75" customHeight="1" x14ac:dyDescent="0.2">
      <c r="P830" s="1"/>
      <c r="Q830" s="1"/>
      <c r="R830" s="1"/>
      <c r="S830" s="1"/>
      <c r="T830" s="1"/>
      <c r="U830" s="11"/>
      <c r="X830" s="12"/>
      <c r="Z830" s="13"/>
      <c r="AA830" s="1"/>
      <c r="AB830" s="1"/>
      <c r="AC830" s="1"/>
      <c r="AD830" s="1"/>
      <c r="AE830" s="1"/>
      <c r="AF830" s="1"/>
      <c r="AG830" s="1"/>
      <c r="AH830" s="1"/>
      <c r="AI830" s="1"/>
    </row>
    <row r="831" spans="16:35" ht="12.75" customHeight="1" x14ac:dyDescent="0.2">
      <c r="P831" s="1"/>
      <c r="Q831" s="1"/>
      <c r="R831" s="1"/>
      <c r="S831" s="1"/>
      <c r="T831" s="1"/>
      <c r="U831" s="11"/>
      <c r="X831" s="12"/>
      <c r="Z831" s="13"/>
      <c r="AA831" s="1"/>
      <c r="AB831" s="1"/>
      <c r="AC831" s="1"/>
      <c r="AD831" s="1"/>
      <c r="AE831" s="1"/>
      <c r="AF831" s="1"/>
      <c r="AG831" s="1"/>
      <c r="AH831" s="1"/>
      <c r="AI831" s="1"/>
    </row>
    <row r="832" spans="16:35" ht="12.75" customHeight="1" x14ac:dyDescent="0.2">
      <c r="P832" s="1"/>
      <c r="Q832" s="1"/>
      <c r="R832" s="1"/>
      <c r="S832" s="1"/>
      <c r="T832" s="1"/>
      <c r="U832" s="11"/>
      <c r="X832" s="12"/>
      <c r="Z832" s="13"/>
      <c r="AA832" s="1"/>
      <c r="AB832" s="1"/>
      <c r="AC832" s="1"/>
      <c r="AD832" s="1"/>
      <c r="AE832" s="1"/>
      <c r="AF832" s="1"/>
      <c r="AG832" s="1"/>
      <c r="AH832" s="1"/>
      <c r="AI832" s="1"/>
    </row>
    <row r="833" spans="16:35" ht="12.75" customHeight="1" x14ac:dyDescent="0.2">
      <c r="P833" s="1"/>
      <c r="Q833" s="1"/>
      <c r="R833" s="1"/>
      <c r="S833" s="1"/>
      <c r="T833" s="1"/>
      <c r="U833" s="11"/>
      <c r="X833" s="12"/>
      <c r="Z833" s="13"/>
      <c r="AA833" s="1"/>
      <c r="AB833" s="1"/>
      <c r="AC833" s="1"/>
      <c r="AD833" s="1"/>
      <c r="AE833" s="1"/>
      <c r="AF833" s="1"/>
      <c r="AG833" s="1"/>
      <c r="AH833" s="1"/>
      <c r="AI833" s="1"/>
    </row>
    <row r="834" spans="16:35" ht="12.75" customHeight="1" x14ac:dyDescent="0.2">
      <c r="P834" s="1"/>
      <c r="Q834" s="1"/>
      <c r="R834" s="1"/>
      <c r="S834" s="1"/>
      <c r="T834" s="1"/>
      <c r="U834" s="11"/>
      <c r="X834" s="12"/>
      <c r="Z834" s="13"/>
      <c r="AA834" s="1"/>
      <c r="AB834" s="1"/>
      <c r="AC834" s="1"/>
      <c r="AD834" s="1"/>
      <c r="AE834" s="1"/>
      <c r="AF834" s="1"/>
      <c r="AG834" s="1"/>
      <c r="AH834" s="1"/>
      <c r="AI834" s="1"/>
    </row>
    <row r="835" spans="16:35" ht="12.75" customHeight="1" x14ac:dyDescent="0.2">
      <c r="P835" s="1"/>
      <c r="Q835" s="1"/>
      <c r="R835" s="1"/>
      <c r="S835" s="1"/>
      <c r="T835" s="1"/>
      <c r="U835" s="11"/>
      <c r="X835" s="12"/>
      <c r="Z835" s="13"/>
      <c r="AA835" s="1"/>
      <c r="AB835" s="1"/>
      <c r="AC835" s="1"/>
      <c r="AD835" s="1"/>
      <c r="AE835" s="1"/>
      <c r="AF835" s="1"/>
      <c r="AG835" s="1"/>
      <c r="AH835" s="1"/>
      <c r="AI835" s="1"/>
    </row>
    <row r="836" spans="16:35" ht="12.75" customHeight="1" x14ac:dyDescent="0.2">
      <c r="P836" s="1"/>
      <c r="Q836" s="1"/>
      <c r="R836" s="1"/>
      <c r="S836" s="1"/>
      <c r="T836" s="1"/>
      <c r="U836" s="11"/>
      <c r="X836" s="12"/>
      <c r="Z836" s="13"/>
      <c r="AA836" s="1"/>
      <c r="AB836" s="1"/>
      <c r="AC836" s="1"/>
      <c r="AD836" s="1"/>
      <c r="AE836" s="1"/>
      <c r="AF836" s="1"/>
      <c r="AG836" s="1"/>
      <c r="AH836" s="1"/>
      <c r="AI836" s="1"/>
    </row>
    <row r="837" spans="16:35" ht="12.75" customHeight="1" x14ac:dyDescent="0.2">
      <c r="P837" s="1"/>
      <c r="Q837" s="1"/>
      <c r="R837" s="1"/>
      <c r="S837" s="1"/>
      <c r="T837" s="1"/>
      <c r="U837" s="11"/>
      <c r="X837" s="12"/>
      <c r="Z837" s="13"/>
      <c r="AA837" s="1"/>
      <c r="AB837" s="1"/>
      <c r="AC837" s="1"/>
      <c r="AD837" s="1"/>
      <c r="AE837" s="1"/>
      <c r="AF837" s="1"/>
      <c r="AG837" s="1"/>
      <c r="AH837" s="1"/>
      <c r="AI837" s="1"/>
    </row>
    <row r="838" spans="16:35" ht="12.75" customHeight="1" x14ac:dyDescent="0.2">
      <c r="P838" s="1"/>
      <c r="Q838" s="1"/>
      <c r="R838" s="1"/>
      <c r="S838" s="1"/>
      <c r="T838" s="1"/>
      <c r="U838" s="11"/>
      <c r="X838" s="12"/>
      <c r="Z838" s="13"/>
      <c r="AA838" s="1"/>
      <c r="AB838" s="1"/>
      <c r="AC838" s="1"/>
      <c r="AD838" s="1"/>
      <c r="AE838" s="1"/>
      <c r="AF838" s="1"/>
      <c r="AG838" s="1"/>
      <c r="AH838" s="1"/>
      <c r="AI838" s="1"/>
    </row>
    <row r="839" spans="16:35" ht="12.75" customHeight="1" x14ac:dyDescent="0.2">
      <c r="P839" s="1"/>
      <c r="Q839" s="1"/>
      <c r="R839" s="1"/>
      <c r="S839" s="1"/>
      <c r="T839" s="1"/>
      <c r="U839" s="11"/>
      <c r="X839" s="12"/>
      <c r="Z839" s="13"/>
      <c r="AA839" s="1"/>
      <c r="AB839" s="1"/>
      <c r="AC839" s="1"/>
      <c r="AD839" s="1"/>
      <c r="AE839" s="1"/>
      <c r="AF839" s="1"/>
      <c r="AG839" s="1"/>
      <c r="AH839" s="1"/>
      <c r="AI839" s="1"/>
    </row>
    <row r="840" spans="16:35" ht="12.75" customHeight="1" x14ac:dyDescent="0.2">
      <c r="P840" s="1"/>
      <c r="Q840" s="1"/>
      <c r="R840" s="1"/>
      <c r="S840" s="1"/>
      <c r="T840" s="1"/>
      <c r="U840" s="11"/>
      <c r="X840" s="12"/>
      <c r="Z840" s="13"/>
      <c r="AA840" s="1"/>
      <c r="AB840" s="1"/>
      <c r="AC840" s="1"/>
      <c r="AD840" s="1"/>
      <c r="AE840" s="1"/>
      <c r="AF840" s="1"/>
      <c r="AG840" s="1"/>
      <c r="AH840" s="1"/>
      <c r="AI840" s="1"/>
    </row>
    <row r="841" spans="16:35" ht="12.75" customHeight="1" x14ac:dyDescent="0.2">
      <c r="P841" s="1"/>
      <c r="Q841" s="1"/>
      <c r="R841" s="1"/>
      <c r="S841" s="1"/>
      <c r="T841" s="1"/>
      <c r="U841" s="11"/>
      <c r="X841" s="12"/>
      <c r="Z841" s="13"/>
      <c r="AA841" s="1"/>
      <c r="AB841" s="1"/>
      <c r="AC841" s="1"/>
      <c r="AD841" s="1"/>
      <c r="AE841" s="1"/>
      <c r="AF841" s="1"/>
      <c r="AG841" s="1"/>
      <c r="AH841" s="1"/>
      <c r="AI841" s="1"/>
    </row>
    <row r="842" spans="16:35" ht="12.75" customHeight="1" x14ac:dyDescent="0.2">
      <c r="P842" s="1"/>
      <c r="Q842" s="1"/>
      <c r="R842" s="1"/>
      <c r="S842" s="1"/>
      <c r="T842" s="1"/>
      <c r="U842" s="11"/>
      <c r="X842" s="12"/>
      <c r="Z842" s="13"/>
      <c r="AA842" s="1"/>
      <c r="AB842" s="1"/>
      <c r="AC842" s="1"/>
      <c r="AD842" s="1"/>
      <c r="AE842" s="1"/>
      <c r="AF842" s="1"/>
      <c r="AG842" s="1"/>
      <c r="AH842" s="1"/>
      <c r="AI842" s="1"/>
    </row>
    <row r="843" spans="16:35" ht="12.75" customHeight="1" x14ac:dyDescent="0.2">
      <c r="P843" s="1"/>
      <c r="Q843" s="1"/>
      <c r="R843" s="1"/>
      <c r="S843" s="1"/>
      <c r="T843" s="1"/>
      <c r="U843" s="11"/>
      <c r="X843" s="12"/>
      <c r="Z843" s="13"/>
      <c r="AA843" s="1"/>
      <c r="AB843" s="1"/>
      <c r="AC843" s="1"/>
      <c r="AD843" s="1"/>
      <c r="AE843" s="1"/>
      <c r="AF843" s="1"/>
      <c r="AG843" s="1"/>
      <c r="AH843" s="1"/>
      <c r="AI843" s="1"/>
    </row>
    <row r="844" spans="16:35" ht="12.75" customHeight="1" x14ac:dyDescent="0.2">
      <c r="P844" s="1"/>
      <c r="Q844" s="1"/>
      <c r="R844" s="1"/>
      <c r="S844" s="1"/>
      <c r="T844" s="1"/>
      <c r="U844" s="11"/>
      <c r="X844" s="12"/>
      <c r="Z844" s="13"/>
      <c r="AA844" s="1"/>
      <c r="AB844" s="1"/>
      <c r="AC844" s="1"/>
      <c r="AD844" s="1"/>
      <c r="AE844" s="1"/>
      <c r="AF844" s="1"/>
      <c r="AG844" s="1"/>
      <c r="AH844" s="1"/>
      <c r="AI844" s="1"/>
    </row>
    <row r="845" spans="16:35" ht="12.75" customHeight="1" x14ac:dyDescent="0.2">
      <c r="P845" s="1"/>
      <c r="Q845" s="1"/>
      <c r="R845" s="1"/>
      <c r="S845" s="1"/>
      <c r="T845" s="1"/>
      <c r="U845" s="11"/>
      <c r="X845" s="12"/>
      <c r="Z845" s="13"/>
      <c r="AA845" s="1"/>
      <c r="AB845" s="1"/>
      <c r="AC845" s="1"/>
      <c r="AD845" s="1"/>
      <c r="AE845" s="1"/>
      <c r="AF845" s="1"/>
      <c r="AG845" s="1"/>
      <c r="AH845" s="1"/>
      <c r="AI845" s="1"/>
    </row>
    <row r="846" spans="16:35" ht="12.75" customHeight="1" x14ac:dyDescent="0.2">
      <c r="P846" s="1"/>
      <c r="Q846" s="1"/>
      <c r="R846" s="1"/>
      <c r="S846" s="1"/>
      <c r="T846" s="1"/>
      <c r="U846" s="11"/>
      <c r="X846" s="12"/>
      <c r="Z846" s="13"/>
      <c r="AA846" s="1"/>
      <c r="AB846" s="1"/>
      <c r="AC846" s="1"/>
      <c r="AD846" s="1"/>
      <c r="AE846" s="1"/>
      <c r="AF846" s="1"/>
      <c r="AG846" s="1"/>
      <c r="AH846" s="1"/>
      <c r="AI846" s="1"/>
    </row>
    <row r="847" spans="16:35" ht="12.75" customHeight="1" x14ac:dyDescent="0.2">
      <c r="P847" s="1"/>
      <c r="Q847" s="1"/>
      <c r="R847" s="1"/>
      <c r="S847" s="1"/>
      <c r="T847" s="1"/>
      <c r="U847" s="11"/>
      <c r="X847" s="12"/>
      <c r="Z847" s="13"/>
      <c r="AA847" s="1"/>
      <c r="AB847" s="1"/>
      <c r="AC847" s="1"/>
      <c r="AD847" s="1"/>
      <c r="AE847" s="1"/>
      <c r="AF847" s="1"/>
      <c r="AG847" s="1"/>
      <c r="AH847" s="1"/>
      <c r="AI847" s="1"/>
    </row>
    <row r="848" spans="16:35" ht="12.75" customHeight="1" x14ac:dyDescent="0.2">
      <c r="P848" s="1"/>
      <c r="Q848" s="1"/>
      <c r="R848" s="1"/>
      <c r="S848" s="1"/>
      <c r="T848" s="1"/>
      <c r="U848" s="11"/>
      <c r="X848" s="12"/>
      <c r="Z848" s="13"/>
      <c r="AA848" s="1"/>
      <c r="AB848" s="1"/>
      <c r="AC848" s="1"/>
      <c r="AD848" s="1"/>
      <c r="AE848" s="1"/>
      <c r="AF848" s="1"/>
      <c r="AG848" s="1"/>
      <c r="AH848" s="1"/>
      <c r="AI848" s="1"/>
    </row>
    <row r="849" spans="16:35" ht="12.75" customHeight="1" x14ac:dyDescent="0.2">
      <c r="P849" s="1"/>
      <c r="Q849" s="1"/>
      <c r="R849" s="1"/>
      <c r="S849" s="1"/>
      <c r="T849" s="1"/>
      <c r="U849" s="11"/>
      <c r="X849" s="12"/>
      <c r="Z849" s="13"/>
      <c r="AA849" s="1"/>
      <c r="AB849" s="1"/>
      <c r="AC849" s="1"/>
      <c r="AD849" s="1"/>
      <c r="AE849" s="1"/>
      <c r="AF849" s="1"/>
      <c r="AG849" s="1"/>
      <c r="AH849" s="1"/>
      <c r="AI849" s="1"/>
    </row>
    <row r="850" spans="16:35" ht="12.75" customHeight="1" x14ac:dyDescent="0.2">
      <c r="P850" s="1"/>
      <c r="Q850" s="1"/>
      <c r="R850" s="1"/>
      <c r="S850" s="1"/>
      <c r="T850" s="1"/>
      <c r="U850" s="11"/>
      <c r="X850" s="12"/>
      <c r="Z850" s="13"/>
      <c r="AA850" s="1"/>
      <c r="AB850" s="1"/>
      <c r="AC850" s="1"/>
      <c r="AD850" s="1"/>
      <c r="AE850" s="1"/>
      <c r="AF850" s="1"/>
      <c r="AG850" s="1"/>
      <c r="AH850" s="1"/>
      <c r="AI850" s="1"/>
    </row>
    <row r="851" spans="16:35" ht="12.75" customHeight="1" x14ac:dyDescent="0.2">
      <c r="P851" s="1"/>
      <c r="Q851" s="1"/>
      <c r="R851" s="1"/>
      <c r="S851" s="1"/>
      <c r="T851" s="1"/>
      <c r="U851" s="11"/>
      <c r="X851" s="12"/>
      <c r="Z851" s="13"/>
      <c r="AA851" s="1"/>
      <c r="AB851" s="1"/>
      <c r="AC851" s="1"/>
      <c r="AD851" s="1"/>
      <c r="AE851" s="1"/>
      <c r="AF851" s="1"/>
      <c r="AG851" s="1"/>
      <c r="AH851" s="1"/>
      <c r="AI851" s="1"/>
    </row>
    <row r="852" spans="16:35" ht="12.75" customHeight="1" x14ac:dyDescent="0.2">
      <c r="P852" s="1"/>
      <c r="Q852" s="1"/>
      <c r="R852" s="1"/>
      <c r="S852" s="1"/>
      <c r="T852" s="1"/>
      <c r="U852" s="11"/>
      <c r="X852" s="12"/>
      <c r="Z852" s="13"/>
      <c r="AA852" s="1"/>
      <c r="AB852" s="1"/>
      <c r="AC852" s="1"/>
      <c r="AD852" s="1"/>
      <c r="AE852" s="1"/>
      <c r="AF852" s="1"/>
      <c r="AG852" s="1"/>
      <c r="AH852" s="1"/>
      <c r="AI852" s="1"/>
    </row>
    <row r="853" spans="16:35" ht="12.75" customHeight="1" x14ac:dyDescent="0.2">
      <c r="P853" s="1"/>
      <c r="Q853" s="1"/>
      <c r="R853" s="1"/>
      <c r="S853" s="1"/>
      <c r="T853" s="1"/>
      <c r="U853" s="11"/>
      <c r="X853" s="12"/>
      <c r="Z853" s="13"/>
      <c r="AA853" s="1"/>
      <c r="AB853" s="1"/>
      <c r="AC853" s="1"/>
      <c r="AD853" s="1"/>
      <c r="AE853" s="1"/>
      <c r="AF853" s="1"/>
      <c r="AG853" s="1"/>
      <c r="AH853" s="1"/>
      <c r="AI853" s="1"/>
    </row>
    <row r="854" spans="16:35" ht="12.75" customHeight="1" x14ac:dyDescent="0.2">
      <c r="P854" s="1"/>
      <c r="Q854" s="1"/>
      <c r="R854" s="1"/>
      <c r="S854" s="1"/>
      <c r="T854" s="1"/>
      <c r="U854" s="11"/>
      <c r="X854" s="12"/>
      <c r="Z854" s="13"/>
      <c r="AA854" s="1"/>
      <c r="AB854" s="1"/>
      <c r="AC854" s="1"/>
      <c r="AD854" s="1"/>
      <c r="AE854" s="1"/>
      <c r="AF854" s="1"/>
      <c r="AG854" s="1"/>
      <c r="AH854" s="1"/>
      <c r="AI854" s="1"/>
    </row>
    <row r="855" spans="16:35" ht="12.75" customHeight="1" x14ac:dyDescent="0.2">
      <c r="P855" s="1"/>
      <c r="Q855" s="1"/>
      <c r="R855" s="1"/>
      <c r="S855" s="1"/>
      <c r="T855" s="1"/>
      <c r="U855" s="11"/>
      <c r="X855" s="12"/>
      <c r="Z855" s="13"/>
      <c r="AA855" s="1"/>
      <c r="AB855" s="1"/>
      <c r="AC855" s="1"/>
      <c r="AD855" s="1"/>
      <c r="AE855" s="1"/>
      <c r="AF855" s="1"/>
      <c r="AG855" s="1"/>
      <c r="AH855" s="1"/>
      <c r="AI855" s="1"/>
    </row>
    <row r="856" spans="16:35" ht="12.75" customHeight="1" x14ac:dyDescent="0.2">
      <c r="P856" s="1"/>
      <c r="Q856" s="1"/>
      <c r="R856" s="1"/>
      <c r="S856" s="1"/>
      <c r="T856" s="1"/>
      <c r="U856" s="11"/>
      <c r="X856" s="12"/>
      <c r="Z856" s="13"/>
      <c r="AA856" s="1"/>
      <c r="AB856" s="1"/>
      <c r="AC856" s="1"/>
      <c r="AD856" s="1"/>
      <c r="AE856" s="1"/>
      <c r="AF856" s="1"/>
      <c r="AG856" s="1"/>
      <c r="AH856" s="1"/>
      <c r="AI856" s="1"/>
    </row>
    <row r="857" spans="16:35" ht="12.75" customHeight="1" x14ac:dyDescent="0.2">
      <c r="P857" s="1"/>
      <c r="Q857" s="1"/>
      <c r="R857" s="1"/>
      <c r="S857" s="1"/>
      <c r="T857" s="1"/>
      <c r="U857" s="11"/>
      <c r="X857" s="12"/>
      <c r="Z857" s="13"/>
      <c r="AA857" s="1"/>
      <c r="AB857" s="1"/>
      <c r="AC857" s="1"/>
      <c r="AD857" s="1"/>
      <c r="AE857" s="1"/>
      <c r="AF857" s="1"/>
      <c r="AG857" s="1"/>
      <c r="AH857" s="1"/>
      <c r="AI857" s="1"/>
    </row>
    <row r="858" spans="16:35" ht="12.75" customHeight="1" x14ac:dyDescent="0.2">
      <c r="P858" s="1"/>
      <c r="Q858" s="1"/>
      <c r="R858" s="1"/>
      <c r="S858" s="1"/>
      <c r="T858" s="1"/>
      <c r="U858" s="11"/>
      <c r="X858" s="12"/>
      <c r="Z858" s="13"/>
      <c r="AA858" s="1"/>
      <c r="AB858" s="1"/>
      <c r="AC858" s="1"/>
      <c r="AD858" s="1"/>
      <c r="AE858" s="1"/>
      <c r="AF858" s="1"/>
      <c r="AG858" s="1"/>
      <c r="AH858" s="1"/>
      <c r="AI858" s="1"/>
    </row>
    <row r="859" spans="16:35" ht="12.75" customHeight="1" x14ac:dyDescent="0.2">
      <c r="P859" s="1"/>
      <c r="Q859" s="1"/>
      <c r="R859" s="1"/>
      <c r="S859" s="1"/>
      <c r="T859" s="1"/>
      <c r="U859" s="11"/>
      <c r="X859" s="12"/>
      <c r="Z859" s="13"/>
      <c r="AA859" s="1"/>
      <c r="AB859" s="1"/>
      <c r="AC859" s="1"/>
      <c r="AD859" s="1"/>
      <c r="AE859" s="1"/>
      <c r="AF859" s="1"/>
      <c r="AG859" s="1"/>
      <c r="AH859" s="1"/>
      <c r="AI859" s="1"/>
    </row>
    <row r="860" spans="16:35" ht="12.75" customHeight="1" x14ac:dyDescent="0.2">
      <c r="P860" s="1"/>
      <c r="Q860" s="1"/>
      <c r="R860" s="1"/>
      <c r="S860" s="1"/>
      <c r="T860" s="1"/>
      <c r="U860" s="11"/>
      <c r="X860" s="12"/>
      <c r="Z860" s="13"/>
      <c r="AA860" s="1"/>
      <c r="AB860" s="1"/>
      <c r="AC860" s="1"/>
      <c r="AD860" s="1"/>
      <c r="AE860" s="1"/>
      <c r="AF860" s="1"/>
      <c r="AG860" s="1"/>
      <c r="AH860" s="1"/>
      <c r="AI860" s="1"/>
    </row>
    <row r="861" spans="16:35" ht="12.75" customHeight="1" x14ac:dyDescent="0.2">
      <c r="P861" s="1"/>
      <c r="Q861" s="1"/>
      <c r="R861" s="1"/>
      <c r="S861" s="1"/>
      <c r="T861" s="1"/>
      <c r="U861" s="11"/>
      <c r="X861" s="12"/>
      <c r="Z861" s="13"/>
      <c r="AA861" s="1"/>
      <c r="AB861" s="1"/>
      <c r="AC861" s="1"/>
      <c r="AD861" s="1"/>
      <c r="AE861" s="1"/>
      <c r="AF861" s="1"/>
      <c r="AG861" s="1"/>
      <c r="AH861" s="1"/>
      <c r="AI861" s="1"/>
    </row>
    <row r="862" spans="16:35" ht="12.75" customHeight="1" x14ac:dyDescent="0.2">
      <c r="P862" s="1"/>
      <c r="Q862" s="1"/>
      <c r="R862" s="1"/>
      <c r="S862" s="1"/>
      <c r="T862" s="1"/>
      <c r="U862" s="11"/>
      <c r="X862" s="12"/>
      <c r="Z862" s="13"/>
      <c r="AA862" s="1"/>
      <c r="AB862" s="1"/>
      <c r="AC862" s="1"/>
      <c r="AD862" s="1"/>
      <c r="AE862" s="1"/>
      <c r="AF862" s="1"/>
      <c r="AG862" s="1"/>
      <c r="AH862" s="1"/>
      <c r="AI862" s="1"/>
    </row>
    <row r="863" spans="16:35" ht="12.75" customHeight="1" x14ac:dyDescent="0.2">
      <c r="P863" s="1"/>
      <c r="Q863" s="1"/>
      <c r="R863" s="1"/>
      <c r="S863" s="1"/>
      <c r="T863" s="1"/>
      <c r="U863" s="11"/>
      <c r="X863" s="12"/>
      <c r="Z863" s="13"/>
      <c r="AA863" s="1"/>
      <c r="AB863" s="1"/>
      <c r="AC863" s="1"/>
      <c r="AD863" s="1"/>
      <c r="AE863" s="1"/>
      <c r="AF863" s="1"/>
      <c r="AG863" s="1"/>
      <c r="AH863" s="1"/>
      <c r="AI863" s="1"/>
    </row>
    <row r="864" spans="16:35" ht="12.75" customHeight="1" x14ac:dyDescent="0.2">
      <c r="P864" s="1"/>
      <c r="Q864" s="1"/>
      <c r="R864" s="1"/>
      <c r="S864" s="1"/>
      <c r="T864" s="1"/>
      <c r="U864" s="11"/>
      <c r="X864" s="12"/>
      <c r="Z864" s="13"/>
      <c r="AA864" s="1"/>
      <c r="AB864" s="1"/>
      <c r="AC864" s="1"/>
      <c r="AD864" s="1"/>
      <c r="AE864" s="1"/>
      <c r="AF864" s="1"/>
      <c r="AG864" s="1"/>
      <c r="AH864" s="1"/>
      <c r="AI864" s="1"/>
    </row>
    <row r="865" spans="16:35" ht="12.75" customHeight="1" x14ac:dyDescent="0.2">
      <c r="P865" s="1"/>
      <c r="Q865" s="1"/>
      <c r="R865" s="1"/>
      <c r="S865" s="1"/>
      <c r="T865" s="1"/>
      <c r="U865" s="11"/>
      <c r="X865" s="12"/>
      <c r="Z865" s="13"/>
      <c r="AA865" s="1"/>
      <c r="AB865" s="1"/>
      <c r="AC865" s="1"/>
      <c r="AD865" s="1"/>
      <c r="AE865" s="1"/>
      <c r="AF865" s="1"/>
      <c r="AG865" s="1"/>
      <c r="AH865" s="1"/>
      <c r="AI865" s="1"/>
    </row>
    <row r="866" spans="16:35" ht="12.75" customHeight="1" x14ac:dyDescent="0.2">
      <c r="P866" s="1"/>
      <c r="Q866" s="1"/>
      <c r="R866" s="1"/>
      <c r="S866" s="1"/>
      <c r="T866" s="1"/>
      <c r="U866" s="11"/>
      <c r="X866" s="12"/>
      <c r="Z866" s="13"/>
      <c r="AA866" s="1"/>
      <c r="AB866" s="1"/>
      <c r="AC866" s="1"/>
      <c r="AD866" s="1"/>
      <c r="AE866" s="1"/>
      <c r="AF866" s="1"/>
      <c r="AG866" s="1"/>
      <c r="AH866" s="1"/>
      <c r="AI866" s="1"/>
    </row>
    <row r="867" spans="16:35" ht="12.75" customHeight="1" x14ac:dyDescent="0.2">
      <c r="P867" s="1"/>
      <c r="Q867" s="1"/>
      <c r="R867" s="1"/>
      <c r="S867" s="1"/>
      <c r="T867" s="1"/>
      <c r="U867" s="11"/>
      <c r="X867" s="12"/>
      <c r="Z867" s="13"/>
      <c r="AA867" s="1"/>
      <c r="AB867" s="1"/>
      <c r="AC867" s="1"/>
      <c r="AD867" s="1"/>
      <c r="AE867" s="1"/>
      <c r="AF867" s="1"/>
      <c r="AG867" s="1"/>
      <c r="AH867" s="1"/>
      <c r="AI867" s="1"/>
    </row>
    <row r="868" spans="16:35" ht="12.75" customHeight="1" x14ac:dyDescent="0.2">
      <c r="P868" s="1"/>
      <c r="Q868" s="1"/>
      <c r="R868" s="1"/>
      <c r="S868" s="1"/>
      <c r="T868" s="1"/>
      <c r="U868" s="11"/>
      <c r="X868" s="12"/>
      <c r="Z868" s="13"/>
      <c r="AA868" s="1"/>
      <c r="AB868" s="1"/>
      <c r="AC868" s="1"/>
      <c r="AD868" s="1"/>
      <c r="AE868" s="1"/>
      <c r="AF868" s="1"/>
      <c r="AG868" s="1"/>
      <c r="AH868" s="1"/>
      <c r="AI868" s="1"/>
    </row>
    <row r="869" spans="16:35" ht="12.75" customHeight="1" x14ac:dyDescent="0.2">
      <c r="P869" s="1"/>
      <c r="Q869" s="1"/>
      <c r="R869" s="1"/>
      <c r="S869" s="1"/>
      <c r="T869" s="1"/>
      <c r="U869" s="11"/>
      <c r="X869" s="12"/>
      <c r="Z869" s="13"/>
      <c r="AA869" s="1"/>
      <c r="AB869" s="1"/>
      <c r="AC869" s="1"/>
      <c r="AD869" s="1"/>
      <c r="AE869" s="1"/>
      <c r="AF869" s="1"/>
      <c r="AG869" s="1"/>
      <c r="AH869" s="1"/>
      <c r="AI869" s="1"/>
    </row>
    <row r="870" spans="16:35" ht="12.75" customHeight="1" x14ac:dyDescent="0.2">
      <c r="P870" s="1"/>
      <c r="Q870" s="1"/>
      <c r="R870" s="1"/>
      <c r="S870" s="1"/>
      <c r="T870" s="1"/>
      <c r="U870" s="11"/>
      <c r="X870" s="12"/>
      <c r="Z870" s="13"/>
      <c r="AA870" s="1"/>
      <c r="AB870" s="1"/>
      <c r="AC870" s="1"/>
      <c r="AD870" s="1"/>
      <c r="AE870" s="1"/>
      <c r="AF870" s="1"/>
      <c r="AG870" s="1"/>
      <c r="AH870" s="1"/>
      <c r="AI870" s="1"/>
    </row>
    <row r="871" spans="16:35" ht="12.75" customHeight="1" x14ac:dyDescent="0.2">
      <c r="P871" s="1"/>
      <c r="Q871" s="1"/>
      <c r="R871" s="1"/>
      <c r="S871" s="1"/>
      <c r="T871" s="1"/>
      <c r="U871" s="11"/>
      <c r="X871" s="12"/>
      <c r="Z871" s="13"/>
      <c r="AA871" s="1"/>
      <c r="AB871" s="1"/>
      <c r="AC871" s="1"/>
      <c r="AD871" s="1"/>
      <c r="AE871" s="1"/>
      <c r="AF871" s="1"/>
      <c r="AG871" s="1"/>
      <c r="AH871" s="1"/>
      <c r="AI871" s="1"/>
    </row>
    <row r="872" spans="16:35" ht="12.75" customHeight="1" x14ac:dyDescent="0.2">
      <c r="P872" s="1"/>
      <c r="Q872" s="1"/>
      <c r="R872" s="1"/>
      <c r="S872" s="1"/>
      <c r="T872" s="1"/>
      <c r="U872" s="11"/>
      <c r="X872" s="12"/>
      <c r="Z872" s="13"/>
      <c r="AA872" s="1"/>
      <c r="AB872" s="1"/>
      <c r="AC872" s="1"/>
      <c r="AD872" s="1"/>
      <c r="AE872" s="1"/>
      <c r="AF872" s="1"/>
      <c r="AG872" s="1"/>
      <c r="AH872" s="1"/>
      <c r="AI872" s="1"/>
    </row>
    <row r="873" spans="16:35" ht="12.75" customHeight="1" x14ac:dyDescent="0.2">
      <c r="P873" s="1"/>
      <c r="Q873" s="1"/>
      <c r="R873" s="1"/>
      <c r="S873" s="1"/>
      <c r="T873" s="1"/>
      <c r="U873" s="11"/>
      <c r="X873" s="12"/>
      <c r="Z873" s="13"/>
      <c r="AA873" s="1"/>
      <c r="AB873" s="1"/>
      <c r="AC873" s="1"/>
      <c r="AD873" s="1"/>
      <c r="AE873" s="1"/>
      <c r="AF873" s="1"/>
      <c r="AG873" s="1"/>
      <c r="AH873" s="1"/>
      <c r="AI873" s="1"/>
    </row>
    <row r="874" spans="16:35" ht="12.75" customHeight="1" x14ac:dyDescent="0.2">
      <c r="P874" s="1"/>
      <c r="Q874" s="1"/>
      <c r="R874" s="1"/>
      <c r="S874" s="1"/>
      <c r="T874" s="1"/>
      <c r="U874" s="11"/>
      <c r="X874" s="12"/>
      <c r="Z874" s="13"/>
      <c r="AA874" s="1"/>
      <c r="AB874" s="1"/>
      <c r="AC874" s="1"/>
      <c r="AD874" s="1"/>
      <c r="AE874" s="1"/>
      <c r="AF874" s="1"/>
      <c r="AG874" s="1"/>
      <c r="AH874" s="1"/>
      <c r="AI874" s="1"/>
    </row>
    <row r="875" spans="16:35" ht="12.75" customHeight="1" x14ac:dyDescent="0.2">
      <c r="P875" s="1"/>
      <c r="Q875" s="1"/>
      <c r="R875" s="1"/>
      <c r="S875" s="1"/>
      <c r="T875" s="1"/>
      <c r="U875" s="11"/>
      <c r="X875" s="12"/>
      <c r="Z875" s="13"/>
      <c r="AA875" s="1"/>
      <c r="AB875" s="1"/>
      <c r="AC875" s="1"/>
      <c r="AD875" s="1"/>
      <c r="AE875" s="1"/>
      <c r="AF875" s="1"/>
      <c r="AG875" s="1"/>
      <c r="AH875" s="1"/>
      <c r="AI875" s="1"/>
    </row>
    <row r="876" spans="16:35" ht="12.75" customHeight="1" x14ac:dyDescent="0.2">
      <c r="P876" s="1"/>
      <c r="Q876" s="1"/>
      <c r="R876" s="1"/>
      <c r="S876" s="1"/>
      <c r="T876" s="1"/>
      <c r="U876" s="11"/>
      <c r="X876" s="12"/>
      <c r="Z876" s="13"/>
      <c r="AA876" s="1"/>
      <c r="AB876" s="1"/>
      <c r="AC876" s="1"/>
      <c r="AD876" s="1"/>
      <c r="AE876" s="1"/>
      <c r="AF876" s="1"/>
      <c r="AG876" s="1"/>
      <c r="AH876" s="1"/>
      <c r="AI876" s="1"/>
    </row>
    <row r="877" spans="16:35" ht="12.75" customHeight="1" x14ac:dyDescent="0.2">
      <c r="P877" s="1"/>
      <c r="Q877" s="1"/>
      <c r="R877" s="1"/>
      <c r="S877" s="1"/>
      <c r="T877" s="1"/>
      <c r="U877" s="11"/>
      <c r="X877" s="12"/>
      <c r="Z877" s="13"/>
      <c r="AA877" s="1"/>
      <c r="AB877" s="1"/>
      <c r="AC877" s="1"/>
      <c r="AD877" s="1"/>
      <c r="AE877" s="1"/>
      <c r="AF877" s="1"/>
      <c r="AG877" s="1"/>
      <c r="AH877" s="1"/>
      <c r="AI877" s="1"/>
    </row>
    <row r="878" spans="16:35" ht="12.75" customHeight="1" x14ac:dyDescent="0.2">
      <c r="P878" s="1"/>
      <c r="Q878" s="1"/>
      <c r="R878" s="1"/>
      <c r="S878" s="1"/>
      <c r="T878" s="1"/>
      <c r="U878" s="11"/>
      <c r="X878" s="12"/>
      <c r="Z878" s="13"/>
      <c r="AA878" s="1"/>
      <c r="AB878" s="1"/>
      <c r="AC878" s="1"/>
      <c r="AD878" s="1"/>
      <c r="AE878" s="1"/>
      <c r="AF878" s="1"/>
      <c r="AG878" s="1"/>
      <c r="AH878" s="1"/>
      <c r="AI878" s="1"/>
    </row>
    <row r="879" spans="16:35" ht="12.75" customHeight="1" x14ac:dyDescent="0.2">
      <c r="P879" s="1"/>
      <c r="Q879" s="1"/>
      <c r="R879" s="1"/>
      <c r="S879" s="1"/>
      <c r="T879" s="1"/>
      <c r="U879" s="11"/>
      <c r="X879" s="12"/>
      <c r="Z879" s="13"/>
      <c r="AA879" s="1"/>
      <c r="AB879" s="1"/>
      <c r="AC879" s="1"/>
      <c r="AD879" s="1"/>
      <c r="AE879" s="1"/>
      <c r="AF879" s="1"/>
      <c r="AG879" s="1"/>
      <c r="AH879" s="1"/>
      <c r="AI879" s="1"/>
    </row>
    <row r="880" spans="16:35" ht="12.75" customHeight="1" x14ac:dyDescent="0.2">
      <c r="P880" s="1"/>
      <c r="Q880" s="1"/>
      <c r="R880" s="1"/>
      <c r="S880" s="1"/>
      <c r="T880" s="1"/>
      <c r="U880" s="11"/>
      <c r="X880" s="12"/>
      <c r="Z880" s="13"/>
      <c r="AA880" s="1"/>
      <c r="AB880" s="1"/>
      <c r="AC880" s="1"/>
      <c r="AD880" s="1"/>
      <c r="AE880" s="1"/>
      <c r="AF880" s="1"/>
      <c r="AG880" s="1"/>
      <c r="AH880" s="1"/>
      <c r="AI880" s="1"/>
    </row>
    <row r="881" spans="16:35" ht="12.75" customHeight="1" x14ac:dyDescent="0.2">
      <c r="P881" s="1"/>
      <c r="Q881" s="1"/>
      <c r="R881" s="1"/>
      <c r="S881" s="1"/>
      <c r="T881" s="1"/>
      <c r="U881" s="11"/>
      <c r="X881" s="12"/>
      <c r="Z881" s="13"/>
      <c r="AA881" s="1"/>
      <c r="AB881" s="1"/>
      <c r="AC881" s="1"/>
      <c r="AD881" s="1"/>
      <c r="AE881" s="1"/>
      <c r="AF881" s="1"/>
      <c r="AG881" s="1"/>
      <c r="AH881" s="1"/>
      <c r="AI881" s="1"/>
    </row>
    <row r="882" spans="16:35" ht="12.75" customHeight="1" x14ac:dyDescent="0.2">
      <c r="P882" s="1"/>
      <c r="Q882" s="1"/>
      <c r="R882" s="1"/>
      <c r="S882" s="1"/>
      <c r="T882" s="1"/>
      <c r="U882" s="11"/>
      <c r="X882" s="12"/>
      <c r="Z882" s="13"/>
      <c r="AA882" s="1"/>
      <c r="AB882" s="1"/>
      <c r="AC882" s="1"/>
      <c r="AD882" s="1"/>
      <c r="AE882" s="1"/>
      <c r="AF882" s="1"/>
      <c r="AG882" s="1"/>
      <c r="AH882" s="1"/>
      <c r="AI882" s="1"/>
    </row>
    <row r="883" spans="16:35" ht="12.75" customHeight="1" x14ac:dyDescent="0.2">
      <c r="P883" s="1"/>
      <c r="Q883" s="1"/>
      <c r="R883" s="1"/>
      <c r="S883" s="1"/>
      <c r="T883" s="1"/>
      <c r="U883" s="11"/>
      <c r="X883" s="12"/>
      <c r="Z883" s="13"/>
      <c r="AA883" s="1"/>
      <c r="AB883" s="1"/>
      <c r="AC883" s="1"/>
      <c r="AD883" s="1"/>
      <c r="AE883" s="1"/>
      <c r="AF883" s="1"/>
      <c r="AG883" s="1"/>
      <c r="AH883" s="1"/>
      <c r="AI883" s="1"/>
    </row>
    <row r="884" spans="16:35" ht="12.75" customHeight="1" x14ac:dyDescent="0.2">
      <c r="P884" s="1"/>
      <c r="Q884" s="1"/>
      <c r="R884" s="1"/>
      <c r="S884" s="1"/>
      <c r="T884" s="1"/>
      <c r="U884" s="11"/>
      <c r="X884" s="12"/>
      <c r="Z884" s="13"/>
      <c r="AA884" s="1"/>
      <c r="AB884" s="1"/>
      <c r="AC884" s="1"/>
      <c r="AD884" s="1"/>
      <c r="AE884" s="1"/>
      <c r="AF884" s="1"/>
      <c r="AG884" s="1"/>
      <c r="AH884" s="1"/>
      <c r="AI884" s="1"/>
    </row>
    <row r="885" spans="16:35" ht="12.75" customHeight="1" x14ac:dyDescent="0.2">
      <c r="P885" s="1"/>
      <c r="Q885" s="1"/>
      <c r="R885" s="1"/>
      <c r="S885" s="1"/>
      <c r="T885" s="1"/>
      <c r="U885" s="11"/>
      <c r="X885" s="12"/>
      <c r="Z885" s="13"/>
      <c r="AA885" s="1"/>
      <c r="AB885" s="1"/>
      <c r="AC885" s="1"/>
      <c r="AD885" s="1"/>
      <c r="AE885" s="1"/>
      <c r="AF885" s="1"/>
      <c r="AG885" s="1"/>
      <c r="AH885" s="1"/>
      <c r="AI885" s="1"/>
    </row>
    <row r="886" spans="16:35" ht="12.75" customHeight="1" x14ac:dyDescent="0.2">
      <c r="P886" s="1"/>
      <c r="Q886" s="1"/>
      <c r="R886" s="1"/>
      <c r="S886" s="1"/>
      <c r="T886" s="1"/>
      <c r="U886" s="11"/>
      <c r="X886" s="12"/>
      <c r="Z886" s="13"/>
      <c r="AA886" s="1"/>
      <c r="AB886" s="1"/>
      <c r="AC886" s="1"/>
      <c r="AD886" s="1"/>
      <c r="AE886" s="1"/>
      <c r="AF886" s="1"/>
      <c r="AG886" s="1"/>
      <c r="AH886" s="1"/>
      <c r="AI886" s="1"/>
    </row>
    <row r="887" spans="16:35" ht="12.75" customHeight="1" x14ac:dyDescent="0.2">
      <c r="P887" s="1"/>
      <c r="Q887" s="1"/>
      <c r="R887" s="1"/>
      <c r="S887" s="1"/>
      <c r="T887" s="1"/>
      <c r="U887" s="11"/>
      <c r="X887" s="12"/>
      <c r="Z887" s="13"/>
      <c r="AA887" s="1"/>
      <c r="AB887" s="1"/>
      <c r="AC887" s="1"/>
      <c r="AD887" s="1"/>
      <c r="AE887" s="1"/>
      <c r="AF887" s="1"/>
      <c r="AG887" s="1"/>
      <c r="AH887" s="1"/>
      <c r="AI887" s="1"/>
    </row>
    <row r="888" spans="16:35" ht="12.75" customHeight="1" x14ac:dyDescent="0.2">
      <c r="P888" s="1"/>
      <c r="Q888" s="1"/>
      <c r="R888" s="1"/>
      <c r="S888" s="1"/>
      <c r="T888" s="1"/>
      <c r="U888" s="11"/>
      <c r="X888" s="12"/>
      <c r="Z888" s="13"/>
      <c r="AA888" s="1"/>
      <c r="AB888" s="1"/>
      <c r="AC888" s="1"/>
      <c r="AD888" s="1"/>
      <c r="AE888" s="1"/>
      <c r="AF888" s="1"/>
      <c r="AG888" s="1"/>
      <c r="AH888" s="1"/>
      <c r="AI888" s="1"/>
    </row>
    <row r="889" spans="16:35" ht="12.75" customHeight="1" x14ac:dyDescent="0.2">
      <c r="P889" s="1"/>
      <c r="Q889" s="1"/>
      <c r="R889" s="1"/>
      <c r="S889" s="1"/>
      <c r="T889" s="1"/>
      <c r="U889" s="11"/>
      <c r="X889" s="12"/>
      <c r="Z889" s="13"/>
      <c r="AA889" s="1"/>
      <c r="AB889" s="1"/>
      <c r="AC889" s="1"/>
      <c r="AD889" s="1"/>
      <c r="AE889" s="1"/>
      <c r="AF889" s="1"/>
      <c r="AG889" s="1"/>
      <c r="AH889" s="1"/>
      <c r="AI889" s="1"/>
    </row>
    <row r="890" spans="16:35" ht="12.75" customHeight="1" x14ac:dyDescent="0.2">
      <c r="P890" s="1"/>
      <c r="Q890" s="1"/>
      <c r="R890" s="1"/>
      <c r="S890" s="1"/>
      <c r="T890" s="1"/>
      <c r="U890" s="11"/>
      <c r="X890" s="12"/>
      <c r="Z890" s="13"/>
      <c r="AA890" s="1"/>
      <c r="AB890" s="1"/>
      <c r="AC890" s="1"/>
      <c r="AD890" s="1"/>
      <c r="AE890" s="1"/>
      <c r="AF890" s="1"/>
      <c r="AG890" s="1"/>
      <c r="AH890" s="1"/>
      <c r="AI890" s="1"/>
    </row>
    <row r="891" spans="16:35" ht="12.75" customHeight="1" x14ac:dyDescent="0.2">
      <c r="P891" s="1"/>
      <c r="Q891" s="1"/>
      <c r="R891" s="1"/>
      <c r="S891" s="1"/>
      <c r="T891" s="1"/>
      <c r="U891" s="11"/>
      <c r="X891" s="12"/>
      <c r="Z891" s="13"/>
      <c r="AA891" s="1"/>
      <c r="AB891" s="1"/>
      <c r="AC891" s="1"/>
      <c r="AD891" s="1"/>
      <c r="AE891" s="1"/>
      <c r="AF891" s="1"/>
      <c r="AG891" s="1"/>
      <c r="AH891" s="1"/>
      <c r="AI891" s="1"/>
    </row>
    <row r="892" spans="16:35" ht="12.75" customHeight="1" x14ac:dyDescent="0.2">
      <c r="P892" s="1"/>
      <c r="Q892" s="1"/>
      <c r="R892" s="1"/>
      <c r="S892" s="1"/>
      <c r="T892" s="1"/>
      <c r="U892" s="11"/>
      <c r="X892" s="12"/>
      <c r="Z892" s="13"/>
      <c r="AA892" s="1"/>
      <c r="AB892" s="1"/>
      <c r="AC892" s="1"/>
      <c r="AD892" s="1"/>
      <c r="AE892" s="1"/>
      <c r="AF892" s="1"/>
      <c r="AG892" s="1"/>
      <c r="AH892" s="1"/>
      <c r="AI892" s="1"/>
    </row>
    <row r="893" spans="16:35" ht="12.75" customHeight="1" x14ac:dyDescent="0.2">
      <c r="P893" s="1"/>
      <c r="Q893" s="1"/>
      <c r="R893" s="1"/>
      <c r="S893" s="1"/>
      <c r="T893" s="1"/>
      <c r="U893" s="11"/>
      <c r="X893" s="12"/>
      <c r="Z893" s="13"/>
      <c r="AA893" s="1"/>
      <c r="AB893" s="1"/>
      <c r="AC893" s="1"/>
      <c r="AD893" s="1"/>
      <c r="AE893" s="1"/>
      <c r="AF893" s="1"/>
      <c r="AG893" s="1"/>
      <c r="AH893" s="1"/>
      <c r="AI893" s="1"/>
    </row>
    <row r="894" spans="16:35" ht="12.75" customHeight="1" x14ac:dyDescent="0.2">
      <c r="P894" s="1"/>
      <c r="Q894" s="1"/>
      <c r="R894" s="1"/>
      <c r="S894" s="1"/>
      <c r="T894" s="1"/>
      <c r="U894" s="11"/>
      <c r="X894" s="12"/>
      <c r="Z894" s="13"/>
      <c r="AA894" s="1"/>
      <c r="AB894" s="1"/>
      <c r="AC894" s="1"/>
      <c r="AD894" s="1"/>
      <c r="AE894" s="1"/>
      <c r="AF894" s="1"/>
      <c r="AG894" s="1"/>
      <c r="AH894" s="1"/>
      <c r="AI894" s="1"/>
    </row>
    <row r="895" spans="16:35" ht="12.75" customHeight="1" x14ac:dyDescent="0.2">
      <c r="P895" s="1"/>
      <c r="Q895" s="1"/>
      <c r="R895" s="1"/>
      <c r="S895" s="1"/>
      <c r="T895" s="1"/>
      <c r="U895" s="11"/>
      <c r="X895" s="12"/>
      <c r="Z895" s="13"/>
      <c r="AA895" s="1"/>
      <c r="AB895" s="1"/>
      <c r="AC895" s="1"/>
      <c r="AD895" s="1"/>
      <c r="AE895" s="1"/>
      <c r="AF895" s="1"/>
      <c r="AG895" s="1"/>
      <c r="AH895" s="1"/>
      <c r="AI895" s="1"/>
    </row>
    <row r="896" spans="16:35" ht="12.75" customHeight="1" x14ac:dyDescent="0.2">
      <c r="P896" s="1"/>
      <c r="Q896" s="1"/>
      <c r="R896" s="1"/>
      <c r="S896" s="1"/>
      <c r="T896" s="1"/>
      <c r="U896" s="11"/>
      <c r="X896" s="12"/>
      <c r="Z896" s="13"/>
      <c r="AA896" s="1"/>
      <c r="AB896" s="1"/>
      <c r="AC896" s="1"/>
      <c r="AD896" s="1"/>
      <c r="AE896" s="1"/>
      <c r="AF896" s="1"/>
      <c r="AG896" s="1"/>
      <c r="AH896" s="1"/>
      <c r="AI896" s="1"/>
    </row>
    <row r="897" spans="16:35" ht="12.75" customHeight="1" x14ac:dyDescent="0.2">
      <c r="P897" s="1"/>
      <c r="Q897" s="1"/>
      <c r="R897" s="1"/>
      <c r="S897" s="1"/>
      <c r="T897" s="1"/>
      <c r="U897" s="11"/>
      <c r="X897" s="12"/>
      <c r="Z897" s="13"/>
      <c r="AA897" s="1"/>
      <c r="AB897" s="1"/>
      <c r="AC897" s="1"/>
      <c r="AD897" s="1"/>
      <c r="AE897" s="1"/>
      <c r="AF897" s="1"/>
      <c r="AG897" s="1"/>
      <c r="AH897" s="1"/>
      <c r="AI897" s="1"/>
    </row>
    <row r="898" spans="16:35" ht="12.75" customHeight="1" x14ac:dyDescent="0.2">
      <c r="P898" s="1"/>
      <c r="Q898" s="1"/>
      <c r="R898" s="1"/>
      <c r="S898" s="1"/>
      <c r="T898" s="1"/>
      <c r="U898" s="11"/>
      <c r="X898" s="12"/>
      <c r="Z898" s="13"/>
      <c r="AA898" s="1"/>
      <c r="AB898" s="1"/>
      <c r="AC898" s="1"/>
      <c r="AD898" s="1"/>
      <c r="AE898" s="1"/>
      <c r="AF898" s="1"/>
      <c r="AG898" s="1"/>
      <c r="AH898" s="1"/>
      <c r="AI898" s="1"/>
    </row>
    <row r="899" spans="16:35" ht="12.75" customHeight="1" x14ac:dyDescent="0.2">
      <c r="P899" s="1"/>
      <c r="Q899" s="1"/>
      <c r="R899" s="1"/>
      <c r="S899" s="1"/>
      <c r="T899" s="1"/>
      <c r="U899" s="11"/>
      <c r="X899" s="12"/>
      <c r="Z899" s="13"/>
      <c r="AA899" s="1"/>
      <c r="AB899" s="1"/>
      <c r="AC899" s="1"/>
      <c r="AD899" s="1"/>
      <c r="AE899" s="1"/>
      <c r="AF899" s="1"/>
      <c r="AG899" s="1"/>
      <c r="AH899" s="1"/>
      <c r="AI899" s="1"/>
    </row>
    <row r="900" spans="16:35" ht="12.75" customHeight="1" x14ac:dyDescent="0.2">
      <c r="P900" s="1"/>
      <c r="Q900" s="1"/>
      <c r="R900" s="1"/>
      <c r="S900" s="1"/>
      <c r="T900" s="1"/>
      <c r="U900" s="11"/>
      <c r="X900" s="12"/>
      <c r="Z900" s="13"/>
      <c r="AA900" s="1"/>
      <c r="AB900" s="1"/>
      <c r="AC900" s="1"/>
      <c r="AD900" s="1"/>
      <c r="AE900" s="1"/>
      <c r="AF900" s="1"/>
      <c r="AG900" s="1"/>
      <c r="AH900" s="1"/>
      <c r="AI900" s="1"/>
    </row>
    <row r="901" spans="16:35" ht="12.75" customHeight="1" x14ac:dyDescent="0.2">
      <c r="P901" s="1"/>
      <c r="Q901" s="1"/>
      <c r="R901" s="1"/>
      <c r="S901" s="1"/>
      <c r="T901" s="1"/>
      <c r="U901" s="11"/>
      <c r="X901" s="12"/>
      <c r="Z901" s="13"/>
      <c r="AA901" s="1"/>
      <c r="AB901" s="1"/>
      <c r="AC901" s="1"/>
      <c r="AD901" s="1"/>
      <c r="AE901" s="1"/>
      <c r="AF901" s="1"/>
      <c r="AG901" s="1"/>
      <c r="AH901" s="1"/>
      <c r="AI901" s="1"/>
    </row>
    <row r="902" spans="16:35" ht="12.75" customHeight="1" x14ac:dyDescent="0.2">
      <c r="P902" s="1"/>
      <c r="Q902" s="1"/>
      <c r="R902" s="1"/>
      <c r="S902" s="1"/>
      <c r="T902" s="1"/>
      <c r="U902" s="11"/>
      <c r="X902" s="12"/>
      <c r="Z902" s="13"/>
      <c r="AA902" s="1"/>
      <c r="AB902" s="1"/>
      <c r="AC902" s="1"/>
      <c r="AD902" s="1"/>
      <c r="AE902" s="1"/>
      <c r="AF902" s="1"/>
      <c r="AG902" s="1"/>
      <c r="AH902" s="1"/>
      <c r="AI902" s="1"/>
    </row>
    <row r="903" spans="16:35" ht="12.75" customHeight="1" x14ac:dyDescent="0.2">
      <c r="P903" s="1"/>
      <c r="Q903" s="1"/>
      <c r="R903" s="1"/>
      <c r="S903" s="1"/>
      <c r="T903" s="1"/>
      <c r="U903" s="11"/>
      <c r="X903" s="12"/>
      <c r="Z903" s="13"/>
      <c r="AA903" s="1"/>
      <c r="AB903" s="1"/>
      <c r="AC903" s="1"/>
      <c r="AD903" s="1"/>
      <c r="AE903" s="1"/>
      <c r="AF903" s="1"/>
      <c r="AG903" s="1"/>
      <c r="AH903" s="1"/>
      <c r="AI903" s="1"/>
    </row>
    <row r="904" spans="16:35" ht="12.75" customHeight="1" x14ac:dyDescent="0.2">
      <c r="P904" s="1"/>
      <c r="Q904" s="1"/>
      <c r="R904" s="1"/>
      <c r="S904" s="1"/>
      <c r="T904" s="1"/>
      <c r="U904" s="11"/>
      <c r="X904" s="12"/>
      <c r="Z904" s="13"/>
      <c r="AA904" s="1"/>
      <c r="AB904" s="1"/>
      <c r="AC904" s="1"/>
      <c r="AD904" s="1"/>
      <c r="AE904" s="1"/>
      <c r="AF904" s="1"/>
      <c r="AG904" s="1"/>
      <c r="AH904" s="1"/>
      <c r="AI904" s="1"/>
    </row>
    <row r="905" spans="16:35" ht="12.75" customHeight="1" x14ac:dyDescent="0.2">
      <c r="P905" s="1"/>
      <c r="Q905" s="1"/>
      <c r="R905" s="1"/>
      <c r="S905" s="1"/>
      <c r="T905" s="1"/>
      <c r="U905" s="11"/>
      <c r="X905" s="12"/>
      <c r="Z905" s="13"/>
      <c r="AA905" s="1"/>
      <c r="AB905" s="1"/>
      <c r="AC905" s="1"/>
      <c r="AD905" s="1"/>
      <c r="AE905" s="1"/>
      <c r="AF905" s="1"/>
      <c r="AG905" s="1"/>
      <c r="AH905" s="1"/>
      <c r="AI905" s="1"/>
    </row>
    <row r="906" spans="16:35" ht="12.75" customHeight="1" x14ac:dyDescent="0.2">
      <c r="P906" s="1"/>
      <c r="Q906" s="1"/>
      <c r="R906" s="1"/>
      <c r="S906" s="1"/>
      <c r="T906" s="1"/>
      <c r="U906" s="11"/>
      <c r="X906" s="12"/>
      <c r="Z906" s="13"/>
      <c r="AA906" s="1"/>
      <c r="AB906" s="1"/>
      <c r="AC906" s="1"/>
      <c r="AD906" s="1"/>
      <c r="AE906" s="1"/>
      <c r="AF906" s="1"/>
      <c r="AG906" s="1"/>
      <c r="AH906" s="1"/>
      <c r="AI906" s="1"/>
    </row>
    <row r="907" spans="16:35" ht="12.75" customHeight="1" x14ac:dyDescent="0.2">
      <c r="P907" s="1"/>
      <c r="Q907" s="1"/>
      <c r="R907" s="1"/>
      <c r="S907" s="1"/>
      <c r="T907" s="1"/>
      <c r="U907" s="11"/>
      <c r="X907" s="12"/>
      <c r="Z907" s="13"/>
      <c r="AA907" s="1"/>
      <c r="AB907" s="1"/>
      <c r="AC907" s="1"/>
      <c r="AD907" s="1"/>
      <c r="AE907" s="1"/>
      <c r="AF907" s="1"/>
      <c r="AG907" s="1"/>
      <c r="AH907" s="1"/>
      <c r="AI907" s="1"/>
    </row>
    <row r="908" spans="16:35" ht="12.75" customHeight="1" x14ac:dyDescent="0.2">
      <c r="P908" s="1"/>
      <c r="Q908" s="1"/>
      <c r="R908" s="1"/>
      <c r="S908" s="1"/>
      <c r="T908" s="1"/>
      <c r="U908" s="11"/>
      <c r="X908" s="12"/>
      <c r="Z908" s="13"/>
      <c r="AA908" s="1"/>
      <c r="AB908" s="1"/>
      <c r="AC908" s="1"/>
      <c r="AD908" s="1"/>
      <c r="AE908" s="1"/>
      <c r="AF908" s="1"/>
      <c r="AG908" s="1"/>
      <c r="AH908" s="1"/>
      <c r="AI908" s="1"/>
    </row>
    <row r="909" spans="16:35" ht="12.75" customHeight="1" x14ac:dyDescent="0.2">
      <c r="P909" s="1"/>
      <c r="Q909" s="1"/>
      <c r="R909" s="1"/>
      <c r="S909" s="1"/>
      <c r="T909" s="1"/>
      <c r="U909" s="11"/>
      <c r="X909" s="12"/>
      <c r="Z909" s="13"/>
      <c r="AA909" s="1"/>
      <c r="AB909" s="1"/>
      <c r="AC909" s="1"/>
      <c r="AD909" s="1"/>
      <c r="AE909" s="1"/>
      <c r="AF909" s="1"/>
      <c r="AG909" s="1"/>
      <c r="AH909" s="1"/>
      <c r="AI909" s="1"/>
    </row>
    <row r="910" spans="16:35" ht="12.75" customHeight="1" x14ac:dyDescent="0.2">
      <c r="P910" s="1"/>
      <c r="Q910" s="1"/>
      <c r="R910" s="1"/>
      <c r="S910" s="1"/>
      <c r="T910" s="1"/>
      <c r="U910" s="11"/>
      <c r="X910" s="12"/>
      <c r="Z910" s="13"/>
      <c r="AA910" s="1"/>
      <c r="AB910" s="1"/>
      <c r="AC910" s="1"/>
      <c r="AD910" s="1"/>
      <c r="AE910" s="1"/>
      <c r="AF910" s="1"/>
      <c r="AG910" s="1"/>
      <c r="AH910" s="1"/>
      <c r="AI910" s="1"/>
    </row>
    <row r="911" spans="16:35" ht="12.75" customHeight="1" x14ac:dyDescent="0.2">
      <c r="P911" s="1"/>
      <c r="Q911" s="1"/>
      <c r="R911" s="1"/>
      <c r="S911" s="1"/>
      <c r="T911" s="1"/>
      <c r="U911" s="11"/>
      <c r="X911" s="12"/>
      <c r="Z911" s="13"/>
      <c r="AA911" s="1"/>
      <c r="AB911" s="1"/>
      <c r="AC911" s="1"/>
      <c r="AD911" s="1"/>
      <c r="AE911" s="1"/>
      <c r="AF911" s="1"/>
      <c r="AG911" s="1"/>
      <c r="AH911" s="1"/>
      <c r="AI911" s="1"/>
    </row>
    <row r="912" spans="16:35" ht="12.75" customHeight="1" x14ac:dyDescent="0.2">
      <c r="P912" s="1"/>
      <c r="Q912" s="1"/>
      <c r="R912" s="1"/>
      <c r="S912" s="1"/>
      <c r="T912" s="1"/>
      <c r="U912" s="11"/>
      <c r="X912" s="12"/>
      <c r="Z912" s="13"/>
      <c r="AA912" s="1"/>
      <c r="AB912" s="1"/>
      <c r="AC912" s="1"/>
      <c r="AD912" s="1"/>
      <c r="AE912" s="1"/>
      <c r="AF912" s="1"/>
      <c r="AG912" s="1"/>
      <c r="AH912" s="1"/>
      <c r="AI912" s="1"/>
    </row>
    <row r="913" spans="16:35" ht="12.75" customHeight="1" x14ac:dyDescent="0.2">
      <c r="P913" s="1"/>
      <c r="Q913" s="1"/>
      <c r="R913" s="1"/>
      <c r="S913" s="1"/>
      <c r="T913" s="1"/>
      <c r="U913" s="11"/>
      <c r="X913" s="12"/>
      <c r="Z913" s="13"/>
      <c r="AA913" s="1"/>
      <c r="AB913" s="1"/>
      <c r="AC913" s="1"/>
      <c r="AD913" s="1"/>
      <c r="AE913" s="1"/>
      <c r="AF913" s="1"/>
      <c r="AG913" s="1"/>
      <c r="AH913" s="1"/>
      <c r="AI913" s="1"/>
    </row>
    <row r="914" spans="16:35" ht="12.75" customHeight="1" x14ac:dyDescent="0.2">
      <c r="P914" s="1"/>
      <c r="Q914" s="1"/>
      <c r="R914" s="1"/>
      <c r="S914" s="1"/>
      <c r="T914" s="1"/>
      <c r="U914" s="11"/>
      <c r="X914" s="12"/>
      <c r="Z914" s="13"/>
      <c r="AA914" s="1"/>
      <c r="AB914" s="1"/>
      <c r="AC914" s="1"/>
      <c r="AD914" s="1"/>
      <c r="AE914" s="1"/>
      <c r="AF914" s="1"/>
      <c r="AG914" s="1"/>
      <c r="AH914" s="1"/>
      <c r="AI914" s="1"/>
    </row>
    <row r="915" spans="16:35" ht="12.75" customHeight="1" x14ac:dyDescent="0.2">
      <c r="P915" s="1"/>
      <c r="Q915" s="1"/>
      <c r="R915" s="1"/>
      <c r="S915" s="1"/>
      <c r="T915" s="1"/>
      <c r="U915" s="11"/>
      <c r="X915" s="12"/>
      <c r="Z915" s="13"/>
      <c r="AA915" s="1"/>
      <c r="AB915" s="1"/>
      <c r="AC915" s="1"/>
      <c r="AD915" s="1"/>
      <c r="AE915" s="1"/>
      <c r="AF915" s="1"/>
      <c r="AG915" s="1"/>
      <c r="AH915" s="1"/>
      <c r="AI915" s="1"/>
    </row>
    <row r="916" spans="16:35" ht="12.75" customHeight="1" x14ac:dyDescent="0.2">
      <c r="P916" s="1"/>
      <c r="Q916" s="1"/>
      <c r="R916" s="1"/>
      <c r="S916" s="1"/>
      <c r="T916" s="1"/>
      <c r="U916" s="11"/>
      <c r="X916" s="12"/>
      <c r="Z916" s="13"/>
      <c r="AA916" s="1"/>
      <c r="AB916" s="1"/>
      <c r="AC916" s="1"/>
      <c r="AD916" s="1"/>
      <c r="AE916" s="1"/>
      <c r="AF916" s="1"/>
      <c r="AG916" s="1"/>
      <c r="AH916" s="1"/>
      <c r="AI916" s="1"/>
    </row>
    <row r="917" spans="16:35" ht="12.75" customHeight="1" x14ac:dyDescent="0.2">
      <c r="P917" s="1"/>
      <c r="Q917" s="1"/>
      <c r="R917" s="1"/>
      <c r="S917" s="1"/>
      <c r="T917" s="1"/>
      <c r="U917" s="11"/>
      <c r="X917" s="12"/>
      <c r="Z917" s="13"/>
      <c r="AA917" s="1"/>
      <c r="AB917" s="1"/>
      <c r="AC917" s="1"/>
      <c r="AD917" s="1"/>
      <c r="AE917" s="1"/>
      <c r="AF917" s="1"/>
      <c r="AG917" s="1"/>
      <c r="AH917" s="1"/>
      <c r="AI917" s="1"/>
    </row>
    <row r="918" spans="16:35" ht="12.75" customHeight="1" x14ac:dyDescent="0.2">
      <c r="P918" s="1"/>
      <c r="Q918" s="1"/>
      <c r="R918" s="1"/>
      <c r="S918" s="1"/>
      <c r="T918" s="1"/>
      <c r="U918" s="11"/>
      <c r="X918" s="12"/>
      <c r="Z918" s="13"/>
      <c r="AA918" s="1"/>
      <c r="AB918" s="1"/>
      <c r="AC918" s="1"/>
      <c r="AD918" s="1"/>
      <c r="AE918" s="1"/>
      <c r="AF918" s="1"/>
      <c r="AG918" s="1"/>
      <c r="AH918" s="1"/>
      <c r="AI918" s="1"/>
    </row>
    <row r="919" spans="16:35" ht="12.75" customHeight="1" x14ac:dyDescent="0.2">
      <c r="P919" s="1"/>
      <c r="Q919" s="1"/>
      <c r="R919" s="1"/>
      <c r="S919" s="1"/>
      <c r="T919" s="1"/>
      <c r="U919" s="11"/>
      <c r="X919" s="12"/>
      <c r="Z919" s="13"/>
      <c r="AA919" s="1"/>
      <c r="AB919" s="1"/>
      <c r="AC919" s="1"/>
      <c r="AD919" s="1"/>
      <c r="AE919" s="1"/>
      <c r="AF919" s="1"/>
      <c r="AG919" s="1"/>
      <c r="AH919" s="1"/>
      <c r="AI919" s="1"/>
    </row>
    <row r="920" spans="16:35" ht="12.75" customHeight="1" x14ac:dyDescent="0.2">
      <c r="P920" s="1"/>
      <c r="Q920" s="1"/>
      <c r="R920" s="1"/>
      <c r="S920" s="1"/>
      <c r="T920" s="1"/>
      <c r="U920" s="11"/>
      <c r="X920" s="12"/>
      <c r="Z920" s="13"/>
      <c r="AA920" s="1"/>
      <c r="AB920" s="1"/>
      <c r="AC920" s="1"/>
      <c r="AD920" s="1"/>
      <c r="AE920" s="1"/>
      <c r="AF920" s="1"/>
      <c r="AG920" s="1"/>
      <c r="AH920" s="1"/>
      <c r="AI920" s="1"/>
    </row>
    <row r="921" spans="16:35" ht="12.75" customHeight="1" x14ac:dyDescent="0.2">
      <c r="P921" s="1"/>
      <c r="Q921" s="1"/>
      <c r="R921" s="1"/>
      <c r="S921" s="1"/>
      <c r="T921" s="1"/>
      <c r="U921" s="11"/>
      <c r="X921" s="12"/>
      <c r="Z921" s="13"/>
      <c r="AA921" s="1"/>
      <c r="AB921" s="1"/>
      <c r="AC921" s="1"/>
      <c r="AD921" s="1"/>
      <c r="AE921" s="1"/>
      <c r="AF921" s="1"/>
      <c r="AG921" s="1"/>
      <c r="AH921" s="1"/>
      <c r="AI921" s="1"/>
    </row>
    <row r="922" spans="16:35" ht="12.75" customHeight="1" x14ac:dyDescent="0.2">
      <c r="P922" s="1"/>
      <c r="Q922" s="1"/>
      <c r="R922" s="1"/>
      <c r="S922" s="1"/>
      <c r="T922" s="1"/>
      <c r="U922" s="11"/>
      <c r="X922" s="12"/>
      <c r="Z922" s="13"/>
      <c r="AA922" s="1"/>
      <c r="AB922" s="1"/>
      <c r="AC922" s="1"/>
      <c r="AD922" s="1"/>
      <c r="AE922" s="1"/>
      <c r="AF922" s="1"/>
      <c r="AG922" s="1"/>
      <c r="AH922" s="1"/>
      <c r="AI922" s="1"/>
    </row>
    <row r="923" spans="16:35" ht="12.75" customHeight="1" x14ac:dyDescent="0.2">
      <c r="P923" s="1"/>
      <c r="Q923" s="1"/>
      <c r="R923" s="1"/>
      <c r="S923" s="1"/>
      <c r="T923" s="1"/>
      <c r="U923" s="11"/>
      <c r="X923" s="12"/>
      <c r="Z923" s="13"/>
      <c r="AA923" s="1"/>
      <c r="AB923" s="1"/>
      <c r="AC923" s="1"/>
      <c r="AD923" s="1"/>
      <c r="AE923" s="1"/>
      <c r="AF923" s="1"/>
      <c r="AG923" s="1"/>
      <c r="AH923" s="1"/>
      <c r="AI923" s="1"/>
    </row>
    <row r="924" spans="16:35" ht="12.75" customHeight="1" x14ac:dyDescent="0.2">
      <c r="P924" s="1"/>
      <c r="Q924" s="1"/>
      <c r="R924" s="1"/>
      <c r="S924" s="1"/>
      <c r="T924" s="1"/>
      <c r="U924" s="11"/>
      <c r="X924" s="12"/>
      <c r="Z924" s="13"/>
      <c r="AA924" s="1"/>
      <c r="AB924" s="1"/>
      <c r="AC924" s="1"/>
      <c r="AD924" s="1"/>
      <c r="AE924" s="1"/>
      <c r="AF924" s="1"/>
      <c r="AG924" s="1"/>
      <c r="AH924" s="1"/>
      <c r="AI924" s="1"/>
    </row>
    <row r="925" spans="16:35" ht="12.75" customHeight="1" x14ac:dyDescent="0.2">
      <c r="P925" s="1"/>
      <c r="Q925" s="1"/>
      <c r="R925" s="1"/>
      <c r="S925" s="1"/>
      <c r="T925" s="1"/>
      <c r="U925" s="11"/>
      <c r="X925" s="12"/>
      <c r="Z925" s="13"/>
      <c r="AA925" s="1"/>
      <c r="AB925" s="1"/>
      <c r="AC925" s="1"/>
      <c r="AD925" s="1"/>
      <c r="AE925" s="1"/>
      <c r="AF925" s="1"/>
      <c r="AG925" s="1"/>
      <c r="AH925" s="1"/>
      <c r="AI925" s="1"/>
    </row>
    <row r="926" spans="16:35" ht="12.75" customHeight="1" x14ac:dyDescent="0.2">
      <c r="P926" s="1"/>
      <c r="Q926" s="1"/>
      <c r="R926" s="1"/>
      <c r="S926" s="1"/>
      <c r="T926" s="1"/>
      <c r="U926" s="11"/>
      <c r="X926" s="12"/>
      <c r="Z926" s="13"/>
      <c r="AA926" s="1"/>
      <c r="AB926" s="1"/>
      <c r="AC926" s="1"/>
      <c r="AD926" s="1"/>
      <c r="AE926" s="1"/>
      <c r="AF926" s="1"/>
      <c r="AG926" s="1"/>
      <c r="AH926" s="1"/>
      <c r="AI926" s="1"/>
    </row>
    <row r="927" spans="16:35" ht="12.75" customHeight="1" x14ac:dyDescent="0.2">
      <c r="P927" s="1"/>
      <c r="Q927" s="1"/>
      <c r="R927" s="1"/>
      <c r="S927" s="1"/>
      <c r="T927" s="1"/>
      <c r="U927" s="11"/>
      <c r="X927" s="12"/>
      <c r="Z927" s="13"/>
      <c r="AA927" s="1"/>
      <c r="AB927" s="1"/>
      <c r="AC927" s="1"/>
      <c r="AD927" s="1"/>
      <c r="AE927" s="1"/>
      <c r="AF927" s="1"/>
      <c r="AG927" s="1"/>
      <c r="AH927" s="1"/>
      <c r="AI927" s="1"/>
    </row>
    <row r="928" spans="16:35" ht="12.75" customHeight="1" x14ac:dyDescent="0.2">
      <c r="P928" s="1"/>
      <c r="Q928" s="1"/>
      <c r="R928" s="1"/>
      <c r="S928" s="1"/>
      <c r="T928" s="1"/>
      <c r="U928" s="11"/>
      <c r="X928" s="12"/>
      <c r="Z928" s="13"/>
      <c r="AA928" s="1"/>
      <c r="AB928" s="1"/>
      <c r="AC928" s="1"/>
      <c r="AD928" s="1"/>
      <c r="AE928" s="1"/>
      <c r="AF928" s="1"/>
      <c r="AG928" s="1"/>
      <c r="AH928" s="1"/>
      <c r="AI928" s="1"/>
    </row>
    <row r="929" spans="16:35" ht="12.75" customHeight="1" x14ac:dyDescent="0.2">
      <c r="P929" s="1"/>
      <c r="Q929" s="1"/>
      <c r="R929" s="1"/>
      <c r="S929" s="1"/>
      <c r="T929" s="1"/>
      <c r="U929" s="11"/>
      <c r="X929" s="12"/>
      <c r="Z929" s="13"/>
      <c r="AA929" s="1"/>
      <c r="AB929" s="1"/>
      <c r="AC929" s="1"/>
      <c r="AD929" s="1"/>
      <c r="AE929" s="1"/>
      <c r="AF929" s="1"/>
      <c r="AG929" s="1"/>
      <c r="AH929" s="1"/>
      <c r="AI929" s="1"/>
    </row>
    <row r="930" spans="16:35" ht="12.75" customHeight="1" x14ac:dyDescent="0.2">
      <c r="P930" s="1"/>
      <c r="Q930" s="1"/>
      <c r="R930" s="1"/>
      <c r="S930" s="1"/>
      <c r="T930" s="1"/>
      <c r="U930" s="11"/>
      <c r="X930" s="12"/>
      <c r="Z930" s="13"/>
      <c r="AA930" s="1"/>
      <c r="AB930" s="1"/>
      <c r="AC930" s="1"/>
      <c r="AD930" s="1"/>
      <c r="AE930" s="1"/>
      <c r="AF930" s="1"/>
      <c r="AG930" s="1"/>
      <c r="AH930" s="1"/>
      <c r="AI930" s="1"/>
    </row>
    <row r="931" spans="16:35" ht="12.75" customHeight="1" x14ac:dyDescent="0.2">
      <c r="P931" s="1"/>
      <c r="Q931" s="1"/>
      <c r="R931" s="1"/>
      <c r="S931" s="1"/>
      <c r="T931" s="1"/>
      <c r="U931" s="11"/>
      <c r="X931" s="12"/>
      <c r="Z931" s="13"/>
      <c r="AA931" s="1"/>
      <c r="AB931" s="1"/>
      <c r="AC931" s="1"/>
      <c r="AD931" s="1"/>
      <c r="AE931" s="1"/>
      <c r="AF931" s="1"/>
      <c r="AG931" s="1"/>
      <c r="AH931" s="1"/>
      <c r="AI931" s="1"/>
    </row>
    <row r="932" spans="16:35" ht="12.75" customHeight="1" x14ac:dyDescent="0.2">
      <c r="P932" s="1"/>
      <c r="Q932" s="1"/>
      <c r="R932" s="1"/>
      <c r="S932" s="1"/>
      <c r="T932" s="1"/>
      <c r="U932" s="11"/>
      <c r="X932" s="12"/>
      <c r="Z932" s="13"/>
      <c r="AA932" s="1"/>
      <c r="AB932" s="1"/>
      <c r="AC932" s="1"/>
      <c r="AD932" s="1"/>
      <c r="AE932" s="1"/>
      <c r="AF932" s="1"/>
      <c r="AG932" s="1"/>
      <c r="AH932" s="1"/>
      <c r="AI932" s="1"/>
    </row>
    <row r="933" spans="16:35" ht="12.75" customHeight="1" x14ac:dyDescent="0.2">
      <c r="P933" s="1"/>
      <c r="Q933" s="1"/>
      <c r="R933" s="1"/>
      <c r="S933" s="1"/>
      <c r="T933" s="1"/>
      <c r="U933" s="11"/>
      <c r="X933" s="12"/>
      <c r="Z933" s="13"/>
      <c r="AA933" s="1"/>
      <c r="AB933" s="1"/>
      <c r="AC933" s="1"/>
      <c r="AD933" s="1"/>
      <c r="AE933" s="1"/>
      <c r="AF933" s="1"/>
      <c r="AG933" s="1"/>
      <c r="AH933" s="1"/>
      <c r="AI933" s="1"/>
    </row>
    <row r="934" spans="16:35" ht="12.75" customHeight="1" x14ac:dyDescent="0.2">
      <c r="P934" s="1"/>
      <c r="Q934" s="1"/>
      <c r="R934" s="1"/>
      <c r="S934" s="1"/>
      <c r="T934" s="1"/>
      <c r="U934" s="11"/>
      <c r="X934" s="12"/>
      <c r="Z934" s="13"/>
      <c r="AA934" s="1"/>
      <c r="AB934" s="1"/>
      <c r="AC934" s="1"/>
      <c r="AD934" s="1"/>
      <c r="AE934" s="1"/>
      <c r="AF934" s="1"/>
      <c r="AG934" s="1"/>
      <c r="AH934" s="1"/>
      <c r="AI934" s="1"/>
    </row>
    <row r="935" spans="16:35" ht="12.75" customHeight="1" x14ac:dyDescent="0.2">
      <c r="P935" s="1"/>
      <c r="Q935" s="1"/>
      <c r="R935" s="1"/>
      <c r="S935" s="1"/>
      <c r="T935" s="1"/>
      <c r="U935" s="11"/>
      <c r="X935" s="12"/>
      <c r="Z935" s="13"/>
      <c r="AA935" s="1"/>
      <c r="AB935" s="1"/>
      <c r="AC935" s="1"/>
      <c r="AD935" s="1"/>
      <c r="AE935" s="1"/>
      <c r="AF935" s="1"/>
      <c r="AG935" s="1"/>
      <c r="AH935" s="1"/>
      <c r="AI935" s="1"/>
    </row>
    <row r="936" spans="16:35" ht="12.75" customHeight="1" x14ac:dyDescent="0.2">
      <c r="P936" s="1"/>
      <c r="Q936" s="1"/>
      <c r="R936" s="1"/>
      <c r="S936" s="1"/>
      <c r="T936" s="1"/>
      <c r="U936" s="11"/>
      <c r="X936" s="12"/>
      <c r="Z936" s="13"/>
      <c r="AA936" s="1"/>
      <c r="AB936" s="1"/>
      <c r="AC936" s="1"/>
      <c r="AD936" s="1"/>
      <c r="AE936" s="1"/>
      <c r="AF936" s="1"/>
      <c r="AG936" s="1"/>
      <c r="AH936" s="1"/>
      <c r="AI936" s="1"/>
    </row>
    <row r="937" spans="16:35" ht="12.75" customHeight="1" x14ac:dyDescent="0.2">
      <c r="P937" s="1"/>
      <c r="Q937" s="1"/>
      <c r="R937" s="1"/>
      <c r="S937" s="1"/>
      <c r="T937" s="1"/>
      <c r="U937" s="11"/>
      <c r="X937" s="12"/>
      <c r="Z937" s="13"/>
      <c r="AA937" s="1"/>
      <c r="AB937" s="1"/>
      <c r="AC937" s="1"/>
      <c r="AD937" s="1"/>
      <c r="AE937" s="1"/>
      <c r="AF937" s="1"/>
      <c r="AG937" s="1"/>
      <c r="AH937" s="1"/>
      <c r="AI937" s="1"/>
    </row>
    <row r="938" spans="16:35" ht="12.75" customHeight="1" x14ac:dyDescent="0.2">
      <c r="P938" s="1"/>
      <c r="Q938" s="1"/>
      <c r="R938" s="1"/>
      <c r="S938" s="1"/>
      <c r="T938" s="1"/>
      <c r="U938" s="11"/>
      <c r="X938" s="12"/>
      <c r="Z938" s="13"/>
      <c r="AA938" s="1"/>
      <c r="AB938" s="1"/>
      <c r="AC938" s="1"/>
      <c r="AD938" s="1"/>
      <c r="AE938" s="1"/>
      <c r="AF938" s="1"/>
      <c r="AG938" s="1"/>
      <c r="AH938" s="1"/>
      <c r="AI938" s="1"/>
    </row>
    <row r="939" spans="16:35" ht="12.75" customHeight="1" x14ac:dyDescent="0.2">
      <c r="P939" s="1"/>
      <c r="Q939" s="1"/>
      <c r="R939" s="1"/>
      <c r="S939" s="1"/>
      <c r="T939" s="1"/>
      <c r="U939" s="11"/>
      <c r="X939" s="12"/>
      <c r="Z939" s="13"/>
      <c r="AA939" s="1"/>
      <c r="AB939" s="1"/>
      <c r="AC939" s="1"/>
      <c r="AD939" s="1"/>
      <c r="AE939" s="1"/>
      <c r="AF939" s="1"/>
      <c r="AG939" s="1"/>
      <c r="AH939" s="1"/>
      <c r="AI939" s="1"/>
    </row>
    <row r="940" spans="16:35" ht="12.75" customHeight="1" x14ac:dyDescent="0.2">
      <c r="P940" s="1"/>
      <c r="Q940" s="1"/>
      <c r="R940" s="1"/>
      <c r="S940" s="1"/>
      <c r="T940" s="1"/>
      <c r="U940" s="11"/>
      <c r="X940" s="12"/>
      <c r="Z940" s="13"/>
      <c r="AA940" s="1"/>
      <c r="AB940" s="1"/>
      <c r="AC940" s="1"/>
      <c r="AD940" s="1"/>
      <c r="AE940" s="1"/>
      <c r="AF940" s="1"/>
      <c r="AG940" s="1"/>
      <c r="AH940" s="1"/>
      <c r="AI940" s="1"/>
    </row>
    <row r="941" spans="16:35" ht="12.75" customHeight="1" x14ac:dyDescent="0.2">
      <c r="P941" s="1"/>
      <c r="Q941" s="1"/>
      <c r="R941" s="1"/>
      <c r="S941" s="1"/>
      <c r="T941" s="1"/>
      <c r="U941" s="11"/>
      <c r="X941" s="12"/>
      <c r="Z941" s="13"/>
      <c r="AA941" s="1"/>
      <c r="AB941" s="1"/>
      <c r="AC941" s="1"/>
      <c r="AD941" s="1"/>
      <c r="AE941" s="1"/>
      <c r="AF941" s="1"/>
      <c r="AG941" s="1"/>
      <c r="AH941" s="1"/>
      <c r="AI941" s="1"/>
    </row>
    <row r="942" spans="16:35" ht="12.75" customHeight="1" x14ac:dyDescent="0.2">
      <c r="P942" s="1"/>
      <c r="Q942" s="1"/>
      <c r="R942" s="1"/>
      <c r="S942" s="1"/>
      <c r="T942" s="1"/>
      <c r="U942" s="11"/>
      <c r="X942" s="12"/>
      <c r="Z942" s="13"/>
      <c r="AA942" s="1"/>
      <c r="AB942" s="1"/>
      <c r="AC942" s="1"/>
      <c r="AD942" s="1"/>
      <c r="AE942" s="1"/>
      <c r="AF942" s="1"/>
      <c r="AG942" s="1"/>
      <c r="AH942" s="1"/>
      <c r="AI942" s="1"/>
    </row>
    <row r="943" spans="16:35" ht="12.75" customHeight="1" x14ac:dyDescent="0.2">
      <c r="P943" s="1"/>
      <c r="Q943" s="1"/>
      <c r="R943" s="1"/>
      <c r="S943" s="1"/>
      <c r="T943" s="1"/>
      <c r="U943" s="11"/>
      <c r="X943" s="12"/>
      <c r="Z943" s="13"/>
      <c r="AA943" s="1"/>
      <c r="AB943" s="1"/>
      <c r="AC943" s="1"/>
      <c r="AD943" s="1"/>
      <c r="AE943" s="1"/>
      <c r="AF943" s="1"/>
      <c r="AG943" s="1"/>
      <c r="AH943" s="1"/>
      <c r="AI943" s="1"/>
    </row>
    <row r="944" spans="16:35" ht="12.75" customHeight="1" x14ac:dyDescent="0.2">
      <c r="P944" s="1"/>
      <c r="Q944" s="1"/>
      <c r="R944" s="1"/>
      <c r="S944" s="1"/>
      <c r="T944" s="1"/>
      <c r="U944" s="11"/>
      <c r="X944" s="12"/>
      <c r="Z944" s="13"/>
      <c r="AA944" s="1"/>
      <c r="AB944" s="1"/>
      <c r="AC944" s="1"/>
      <c r="AD944" s="1"/>
      <c r="AE944" s="1"/>
      <c r="AF944" s="1"/>
      <c r="AG944" s="1"/>
      <c r="AH944" s="1"/>
      <c r="AI944" s="1"/>
    </row>
    <row r="945" spans="16:35" ht="12.75" customHeight="1" x14ac:dyDescent="0.2">
      <c r="P945" s="1"/>
      <c r="Q945" s="1"/>
      <c r="R945" s="1"/>
      <c r="S945" s="1"/>
      <c r="T945" s="1"/>
      <c r="U945" s="11"/>
      <c r="X945" s="12"/>
      <c r="Z945" s="13"/>
      <c r="AA945" s="1"/>
      <c r="AB945" s="1"/>
      <c r="AC945" s="1"/>
      <c r="AD945" s="1"/>
      <c r="AE945" s="1"/>
      <c r="AF945" s="1"/>
      <c r="AG945" s="1"/>
      <c r="AH945" s="1"/>
      <c r="AI945" s="1"/>
    </row>
    <row r="946" spans="16:35" ht="12.75" customHeight="1" x14ac:dyDescent="0.2">
      <c r="P946" s="1"/>
      <c r="Q946" s="1"/>
      <c r="R946" s="1"/>
      <c r="S946" s="1"/>
      <c r="T946" s="1"/>
      <c r="U946" s="11"/>
      <c r="X946" s="12"/>
      <c r="Z946" s="13"/>
      <c r="AA946" s="1"/>
      <c r="AB946" s="1"/>
      <c r="AC946" s="1"/>
      <c r="AD946" s="1"/>
      <c r="AE946" s="1"/>
      <c r="AF946" s="1"/>
      <c r="AG946" s="1"/>
      <c r="AH946" s="1"/>
      <c r="AI946" s="1"/>
    </row>
    <row r="947" spans="16:35" ht="12.75" customHeight="1" x14ac:dyDescent="0.2">
      <c r="P947" s="1"/>
      <c r="Q947" s="1"/>
      <c r="R947" s="1"/>
      <c r="S947" s="1"/>
      <c r="T947" s="1"/>
      <c r="U947" s="11"/>
      <c r="X947" s="12"/>
      <c r="Z947" s="13"/>
      <c r="AA947" s="1"/>
      <c r="AB947" s="1"/>
      <c r="AC947" s="1"/>
      <c r="AD947" s="1"/>
      <c r="AE947" s="1"/>
      <c r="AF947" s="1"/>
      <c r="AG947" s="1"/>
      <c r="AH947" s="1"/>
      <c r="AI947" s="1"/>
    </row>
    <row r="948" spans="16:35" ht="12.75" customHeight="1" x14ac:dyDescent="0.2">
      <c r="P948" s="1"/>
      <c r="Q948" s="1"/>
      <c r="R948" s="1"/>
      <c r="S948" s="1"/>
      <c r="T948" s="1"/>
      <c r="U948" s="11"/>
      <c r="X948" s="12"/>
      <c r="Z948" s="13"/>
      <c r="AA948" s="1"/>
      <c r="AB948" s="1"/>
      <c r="AC948" s="1"/>
      <c r="AD948" s="1"/>
      <c r="AE948" s="1"/>
      <c r="AF948" s="1"/>
      <c r="AG948" s="1"/>
      <c r="AH948" s="1"/>
      <c r="AI948" s="1"/>
    </row>
    <row r="949" spans="16:35" ht="12.75" customHeight="1" x14ac:dyDescent="0.2">
      <c r="P949" s="1"/>
      <c r="Q949" s="1"/>
      <c r="R949" s="1"/>
      <c r="S949" s="1"/>
      <c r="T949" s="1"/>
      <c r="U949" s="11"/>
      <c r="X949" s="12"/>
      <c r="Z949" s="13"/>
      <c r="AA949" s="1"/>
      <c r="AB949" s="1"/>
      <c r="AC949" s="1"/>
      <c r="AD949" s="1"/>
      <c r="AE949" s="1"/>
      <c r="AF949" s="1"/>
      <c r="AG949" s="1"/>
      <c r="AH949" s="1"/>
      <c r="AI949" s="1"/>
    </row>
    <row r="950" spans="16:35" ht="12.75" customHeight="1" x14ac:dyDescent="0.2">
      <c r="P950" s="1"/>
      <c r="Q950" s="1"/>
      <c r="R950" s="1"/>
      <c r="S950" s="1"/>
      <c r="T950" s="1"/>
      <c r="U950" s="11"/>
      <c r="X950" s="12"/>
      <c r="Z950" s="13"/>
      <c r="AA950" s="1"/>
      <c r="AB950" s="1"/>
      <c r="AC950" s="1"/>
      <c r="AD950" s="1"/>
      <c r="AE950" s="1"/>
      <c r="AF950" s="1"/>
      <c r="AG950" s="1"/>
      <c r="AH950" s="1"/>
      <c r="AI950" s="1"/>
    </row>
    <row r="951" spans="16:35" ht="12.75" customHeight="1" x14ac:dyDescent="0.2">
      <c r="P951" s="1"/>
      <c r="Q951" s="1"/>
      <c r="R951" s="1"/>
      <c r="S951" s="1"/>
      <c r="T951" s="1"/>
      <c r="U951" s="11"/>
      <c r="X951" s="12"/>
      <c r="Z951" s="13"/>
      <c r="AA951" s="1"/>
      <c r="AB951" s="1"/>
      <c r="AC951" s="1"/>
      <c r="AD951" s="1"/>
      <c r="AE951" s="1"/>
      <c r="AF951" s="1"/>
      <c r="AG951" s="1"/>
      <c r="AH951" s="1"/>
      <c r="AI951" s="1"/>
    </row>
    <row r="952" spans="16:35" ht="12.75" customHeight="1" x14ac:dyDescent="0.2">
      <c r="P952" s="1"/>
      <c r="Q952" s="1"/>
      <c r="R952" s="1"/>
      <c r="S952" s="1"/>
      <c r="T952" s="1"/>
      <c r="U952" s="11"/>
      <c r="X952" s="12"/>
      <c r="Z952" s="13"/>
      <c r="AA952" s="1"/>
      <c r="AB952" s="1"/>
      <c r="AC952" s="1"/>
      <c r="AD952" s="1"/>
      <c r="AE952" s="1"/>
      <c r="AF952" s="1"/>
      <c r="AG952" s="1"/>
      <c r="AH952" s="1"/>
      <c r="AI952" s="1"/>
    </row>
    <row r="953" spans="16:35" ht="12.75" customHeight="1" x14ac:dyDescent="0.2">
      <c r="P953" s="1"/>
      <c r="Q953" s="1"/>
      <c r="R953" s="1"/>
      <c r="S953" s="1"/>
      <c r="T953" s="1"/>
      <c r="U953" s="11"/>
      <c r="X953" s="12"/>
      <c r="Z953" s="13"/>
      <c r="AA953" s="1"/>
      <c r="AB953" s="1"/>
      <c r="AC953" s="1"/>
      <c r="AD953" s="1"/>
      <c r="AE953" s="1"/>
      <c r="AF953" s="1"/>
      <c r="AG953" s="1"/>
      <c r="AH953" s="1"/>
      <c r="AI953" s="1"/>
    </row>
    <row r="954" spans="16:35" ht="12.75" customHeight="1" x14ac:dyDescent="0.2">
      <c r="P954" s="1"/>
      <c r="Q954" s="1"/>
      <c r="R954" s="1"/>
      <c r="S954" s="1"/>
      <c r="T954" s="1"/>
      <c r="U954" s="11"/>
      <c r="X954" s="12"/>
      <c r="Z954" s="13"/>
      <c r="AA954" s="1"/>
      <c r="AB954" s="1"/>
      <c r="AC954" s="1"/>
      <c r="AD954" s="1"/>
      <c r="AE954" s="1"/>
      <c r="AF954" s="1"/>
      <c r="AG954" s="1"/>
      <c r="AH954" s="1"/>
      <c r="AI954" s="1"/>
    </row>
    <row r="955" spans="16:35" ht="12.75" customHeight="1" x14ac:dyDescent="0.2">
      <c r="P955" s="1"/>
      <c r="Q955" s="1"/>
      <c r="R955" s="1"/>
      <c r="S955" s="1"/>
      <c r="T955" s="1"/>
      <c r="U955" s="11"/>
      <c r="X955" s="12"/>
      <c r="Z955" s="13"/>
      <c r="AA955" s="1"/>
      <c r="AB955" s="1"/>
      <c r="AC955" s="1"/>
      <c r="AD955" s="1"/>
      <c r="AE955" s="1"/>
      <c r="AF955" s="1"/>
      <c r="AG955" s="1"/>
      <c r="AH955" s="1"/>
      <c r="AI955" s="1"/>
    </row>
    <row r="956" spans="16:35" ht="12.75" customHeight="1" x14ac:dyDescent="0.2">
      <c r="P956" s="1"/>
      <c r="Q956" s="1"/>
      <c r="R956" s="1"/>
      <c r="S956" s="1"/>
      <c r="T956" s="1"/>
      <c r="U956" s="11"/>
      <c r="X956" s="12"/>
      <c r="Z956" s="13"/>
      <c r="AA956" s="1"/>
      <c r="AB956" s="1"/>
      <c r="AC956" s="1"/>
      <c r="AD956" s="1"/>
      <c r="AE956" s="1"/>
      <c r="AF956" s="1"/>
      <c r="AG956" s="1"/>
      <c r="AH956" s="1"/>
      <c r="AI956" s="1"/>
    </row>
    <row r="957" spans="16:35" ht="12.75" customHeight="1" x14ac:dyDescent="0.2">
      <c r="P957" s="1"/>
      <c r="Q957" s="1"/>
      <c r="R957" s="1"/>
      <c r="S957" s="1"/>
      <c r="T957" s="1"/>
      <c r="U957" s="11"/>
      <c r="X957" s="12"/>
      <c r="Z957" s="13"/>
      <c r="AA957" s="1"/>
      <c r="AB957" s="1"/>
      <c r="AC957" s="1"/>
      <c r="AD957" s="1"/>
      <c r="AE957" s="1"/>
      <c r="AF957" s="1"/>
      <c r="AG957" s="1"/>
      <c r="AH957" s="1"/>
      <c r="AI957" s="1"/>
    </row>
    <row r="958" spans="16:35" ht="12.75" customHeight="1" x14ac:dyDescent="0.2">
      <c r="P958" s="1"/>
      <c r="Q958" s="1"/>
      <c r="R958" s="1"/>
      <c r="S958" s="1"/>
      <c r="T958" s="1"/>
      <c r="U958" s="11"/>
      <c r="X958" s="12"/>
      <c r="Z958" s="13"/>
      <c r="AA958" s="1"/>
      <c r="AB958" s="1"/>
      <c r="AC958" s="1"/>
      <c r="AD958" s="1"/>
      <c r="AE958" s="1"/>
      <c r="AF958" s="1"/>
      <c r="AG958" s="1"/>
      <c r="AH958" s="1"/>
      <c r="AI958" s="1"/>
    </row>
    <row r="959" spans="16:35" ht="12.75" customHeight="1" x14ac:dyDescent="0.2">
      <c r="P959" s="1"/>
      <c r="Q959" s="1"/>
      <c r="R959" s="1"/>
      <c r="S959" s="1"/>
      <c r="T959" s="1"/>
      <c r="U959" s="11"/>
      <c r="X959" s="12"/>
      <c r="Z959" s="13"/>
      <c r="AA959" s="1"/>
      <c r="AB959" s="1"/>
      <c r="AC959" s="1"/>
      <c r="AD959" s="1"/>
      <c r="AE959" s="1"/>
      <c r="AF959" s="1"/>
      <c r="AG959" s="1"/>
      <c r="AH959" s="1"/>
      <c r="AI959" s="1"/>
    </row>
    <row r="960" spans="16:35" ht="12.75" customHeight="1" x14ac:dyDescent="0.2">
      <c r="P960" s="1"/>
      <c r="Q960" s="1"/>
      <c r="R960" s="1"/>
      <c r="S960" s="1"/>
      <c r="T960" s="1"/>
      <c r="U960" s="11"/>
      <c r="X960" s="12"/>
      <c r="Z960" s="13"/>
      <c r="AA960" s="1"/>
      <c r="AB960" s="1"/>
      <c r="AC960" s="1"/>
      <c r="AD960" s="1"/>
      <c r="AE960" s="1"/>
      <c r="AF960" s="1"/>
      <c r="AG960" s="1"/>
      <c r="AH960" s="1"/>
      <c r="AI960" s="1"/>
    </row>
    <row r="961" spans="16:35" ht="12.75" customHeight="1" x14ac:dyDescent="0.2">
      <c r="P961" s="1"/>
      <c r="Q961" s="1"/>
      <c r="R961" s="1"/>
      <c r="S961" s="1"/>
      <c r="T961" s="1"/>
      <c r="U961" s="11"/>
      <c r="X961" s="12"/>
      <c r="Z961" s="13"/>
      <c r="AA961" s="1"/>
      <c r="AB961" s="1"/>
      <c r="AC961" s="1"/>
      <c r="AD961" s="1"/>
      <c r="AE961" s="1"/>
      <c r="AF961" s="1"/>
      <c r="AG961" s="1"/>
      <c r="AH961" s="1"/>
      <c r="AI961" s="1"/>
    </row>
    <row r="962" spans="16:35" ht="12.75" customHeight="1" x14ac:dyDescent="0.2">
      <c r="P962" s="1"/>
      <c r="Q962" s="1"/>
      <c r="R962" s="1"/>
      <c r="S962" s="1"/>
      <c r="T962" s="1"/>
      <c r="U962" s="11"/>
      <c r="X962" s="12"/>
      <c r="Z962" s="13"/>
      <c r="AA962" s="1"/>
      <c r="AB962" s="1"/>
      <c r="AC962" s="1"/>
      <c r="AD962" s="1"/>
      <c r="AE962" s="1"/>
      <c r="AF962" s="1"/>
      <c r="AG962" s="1"/>
      <c r="AH962" s="1"/>
      <c r="AI962" s="1"/>
    </row>
    <row r="963" spans="16:35" ht="12.75" customHeight="1" x14ac:dyDescent="0.2">
      <c r="P963" s="1"/>
      <c r="Q963" s="1"/>
      <c r="R963" s="1"/>
      <c r="S963" s="1"/>
      <c r="T963" s="1"/>
      <c r="U963" s="11"/>
      <c r="X963" s="12"/>
      <c r="Z963" s="13"/>
      <c r="AA963" s="1"/>
      <c r="AB963" s="1"/>
      <c r="AC963" s="1"/>
      <c r="AD963" s="1"/>
      <c r="AE963" s="1"/>
      <c r="AF963" s="1"/>
      <c r="AG963" s="1"/>
      <c r="AH963" s="1"/>
      <c r="AI963" s="1"/>
    </row>
    <row r="964" spans="16:35" ht="12.75" customHeight="1" x14ac:dyDescent="0.2">
      <c r="P964" s="1"/>
      <c r="Q964" s="1"/>
      <c r="R964" s="1"/>
      <c r="S964" s="1"/>
      <c r="T964" s="1"/>
      <c r="U964" s="11"/>
      <c r="X964" s="12"/>
      <c r="Z964" s="13"/>
      <c r="AA964" s="1"/>
      <c r="AB964" s="1"/>
      <c r="AC964" s="1"/>
      <c r="AD964" s="1"/>
      <c r="AE964" s="1"/>
      <c r="AF964" s="1"/>
      <c r="AG964" s="1"/>
      <c r="AH964" s="1"/>
      <c r="AI964" s="1"/>
    </row>
    <row r="965" spans="16:35" ht="12.75" customHeight="1" x14ac:dyDescent="0.2">
      <c r="P965" s="1"/>
      <c r="Q965" s="1"/>
      <c r="R965" s="1"/>
      <c r="S965" s="1"/>
      <c r="T965" s="1"/>
      <c r="U965" s="11"/>
      <c r="X965" s="12"/>
      <c r="Z965" s="13"/>
      <c r="AA965" s="1"/>
      <c r="AB965" s="1"/>
      <c r="AC965" s="1"/>
      <c r="AD965" s="1"/>
      <c r="AE965" s="1"/>
      <c r="AF965" s="1"/>
      <c r="AG965" s="1"/>
      <c r="AH965" s="1"/>
      <c r="AI965" s="1"/>
    </row>
    <row r="966" spans="16:35" ht="12.75" customHeight="1" x14ac:dyDescent="0.2">
      <c r="P966" s="1"/>
      <c r="Q966" s="1"/>
      <c r="R966" s="1"/>
      <c r="S966" s="1"/>
      <c r="T966" s="1"/>
      <c r="U966" s="11"/>
      <c r="X966" s="12"/>
      <c r="Z966" s="13"/>
      <c r="AA966" s="1"/>
      <c r="AB966" s="1"/>
      <c r="AC966" s="1"/>
      <c r="AD966" s="1"/>
      <c r="AE966" s="1"/>
      <c r="AF966" s="1"/>
      <c r="AG966" s="1"/>
      <c r="AH966" s="1"/>
      <c r="AI966" s="1"/>
    </row>
    <row r="967" spans="16:35" ht="12.75" customHeight="1" x14ac:dyDescent="0.2">
      <c r="P967" s="1"/>
      <c r="Q967" s="1"/>
      <c r="R967" s="1"/>
      <c r="S967" s="1"/>
      <c r="T967" s="1"/>
      <c r="U967" s="11"/>
      <c r="X967" s="12"/>
      <c r="Z967" s="13"/>
      <c r="AA967" s="1"/>
      <c r="AB967" s="1"/>
      <c r="AC967" s="1"/>
      <c r="AD967" s="1"/>
      <c r="AE967" s="1"/>
      <c r="AF967" s="1"/>
      <c r="AG967" s="1"/>
      <c r="AH967" s="1"/>
      <c r="AI967" s="1"/>
    </row>
    <row r="968" spans="16:35" ht="12.75" customHeight="1" x14ac:dyDescent="0.2">
      <c r="P968" s="1"/>
      <c r="Q968" s="1"/>
      <c r="R968" s="1"/>
      <c r="S968" s="1"/>
      <c r="T968" s="1"/>
      <c r="U968" s="11"/>
      <c r="X968" s="12"/>
      <c r="Z968" s="13"/>
      <c r="AA968" s="1"/>
      <c r="AB968" s="1"/>
      <c r="AC968" s="1"/>
      <c r="AD968" s="1"/>
      <c r="AE968" s="1"/>
      <c r="AF968" s="1"/>
      <c r="AG968" s="1"/>
      <c r="AH968" s="1"/>
      <c r="AI968" s="1"/>
    </row>
    <row r="969" spans="16:35" ht="12.75" customHeight="1" x14ac:dyDescent="0.2">
      <c r="P969" s="1"/>
      <c r="Q969" s="1"/>
      <c r="R969" s="1"/>
      <c r="S969" s="1"/>
      <c r="T969" s="1"/>
      <c r="U969" s="11"/>
      <c r="X969" s="12"/>
      <c r="Z969" s="13"/>
      <c r="AA969" s="1"/>
      <c r="AB969" s="1"/>
      <c r="AC969" s="1"/>
      <c r="AD969" s="1"/>
      <c r="AE969" s="1"/>
      <c r="AF969" s="1"/>
      <c r="AG969" s="1"/>
      <c r="AH969" s="1"/>
      <c r="AI969" s="1"/>
    </row>
    <row r="970" spans="16:35" ht="12.75" customHeight="1" x14ac:dyDescent="0.2">
      <c r="P970" s="1"/>
      <c r="Q970" s="1"/>
      <c r="R970" s="1"/>
      <c r="S970" s="1"/>
      <c r="T970" s="1"/>
      <c r="U970" s="11"/>
      <c r="X970" s="12"/>
      <c r="Z970" s="13"/>
      <c r="AA970" s="1"/>
      <c r="AB970" s="1"/>
      <c r="AC970" s="1"/>
      <c r="AD970" s="1"/>
      <c r="AE970" s="1"/>
      <c r="AF970" s="1"/>
      <c r="AG970" s="1"/>
      <c r="AH970" s="1"/>
      <c r="AI970" s="1"/>
    </row>
    <row r="971" spans="16:35" ht="12.75" customHeight="1" x14ac:dyDescent="0.2">
      <c r="P971" s="1"/>
      <c r="Q971" s="1"/>
      <c r="R971" s="1"/>
      <c r="S971" s="1"/>
      <c r="T971" s="1"/>
      <c r="U971" s="11"/>
      <c r="X971" s="12"/>
      <c r="Z971" s="13"/>
      <c r="AA971" s="1"/>
      <c r="AB971" s="1"/>
      <c r="AC971" s="1"/>
      <c r="AD971" s="1"/>
      <c r="AE971" s="1"/>
      <c r="AF971" s="1"/>
      <c r="AG971" s="1"/>
      <c r="AH971" s="1"/>
      <c r="AI971" s="1"/>
    </row>
    <row r="972" spans="16:35" ht="12.75" customHeight="1" x14ac:dyDescent="0.2">
      <c r="P972" s="1"/>
      <c r="Q972" s="1"/>
      <c r="R972" s="1"/>
      <c r="S972" s="1"/>
      <c r="T972" s="1"/>
      <c r="U972" s="11"/>
      <c r="X972" s="12"/>
      <c r="Z972" s="13"/>
      <c r="AA972" s="1"/>
      <c r="AB972" s="1"/>
      <c r="AC972" s="1"/>
      <c r="AD972" s="1"/>
      <c r="AE972" s="1"/>
      <c r="AF972" s="1"/>
      <c r="AG972" s="1"/>
      <c r="AH972" s="1"/>
      <c r="AI972" s="1"/>
    </row>
    <row r="973" spans="16:35" ht="12.75" customHeight="1" x14ac:dyDescent="0.2">
      <c r="P973" s="1"/>
      <c r="Q973" s="1"/>
      <c r="R973" s="1"/>
      <c r="S973" s="1"/>
      <c r="T973" s="1"/>
      <c r="U973" s="11"/>
      <c r="X973" s="12"/>
      <c r="Z973" s="13"/>
      <c r="AA973" s="1"/>
      <c r="AB973" s="1"/>
      <c r="AC973" s="1"/>
      <c r="AD973" s="1"/>
      <c r="AE973" s="1"/>
      <c r="AF973" s="1"/>
      <c r="AG973" s="1"/>
      <c r="AH973" s="1"/>
      <c r="AI973" s="1"/>
    </row>
    <row r="974" spans="16:35" ht="12.75" customHeight="1" x14ac:dyDescent="0.2">
      <c r="P974" s="1"/>
      <c r="Q974" s="1"/>
      <c r="R974" s="1"/>
      <c r="S974" s="1"/>
      <c r="T974" s="1"/>
      <c r="U974" s="11"/>
      <c r="X974" s="12"/>
      <c r="Z974" s="13"/>
      <c r="AA974" s="1"/>
      <c r="AB974" s="1"/>
      <c r="AC974" s="1"/>
      <c r="AD974" s="1"/>
      <c r="AE974" s="1"/>
      <c r="AF974" s="1"/>
      <c r="AG974" s="1"/>
      <c r="AH974" s="1"/>
      <c r="AI974" s="1"/>
    </row>
    <row r="975" spans="16:35" ht="12.75" customHeight="1" x14ac:dyDescent="0.2">
      <c r="P975" s="1"/>
      <c r="Q975" s="1"/>
      <c r="R975" s="1"/>
      <c r="S975" s="1"/>
      <c r="T975" s="1"/>
      <c r="U975" s="11"/>
      <c r="X975" s="12"/>
      <c r="Z975" s="13"/>
      <c r="AA975" s="1"/>
      <c r="AB975" s="1"/>
      <c r="AC975" s="1"/>
      <c r="AD975" s="1"/>
      <c r="AE975" s="1"/>
      <c r="AF975" s="1"/>
      <c r="AG975" s="1"/>
      <c r="AH975" s="1"/>
      <c r="AI975" s="1"/>
    </row>
    <row r="976" spans="16:35" ht="12.75" customHeight="1" x14ac:dyDescent="0.2">
      <c r="P976" s="1"/>
      <c r="Q976" s="1"/>
      <c r="R976" s="1"/>
      <c r="S976" s="1"/>
      <c r="T976" s="1"/>
      <c r="U976" s="11"/>
      <c r="X976" s="12"/>
      <c r="Z976" s="13"/>
      <c r="AA976" s="1"/>
      <c r="AB976" s="1"/>
      <c r="AC976" s="1"/>
      <c r="AD976" s="1"/>
      <c r="AE976" s="1"/>
      <c r="AF976" s="1"/>
      <c r="AG976" s="1"/>
      <c r="AH976" s="1"/>
      <c r="AI976" s="1"/>
    </row>
    <row r="977" spans="16:35" ht="12.75" customHeight="1" x14ac:dyDescent="0.2">
      <c r="P977" s="1"/>
      <c r="Q977" s="1"/>
      <c r="R977" s="1"/>
      <c r="S977" s="1"/>
      <c r="T977" s="1"/>
      <c r="U977" s="11"/>
      <c r="X977" s="12"/>
      <c r="Z977" s="13"/>
      <c r="AA977" s="1"/>
      <c r="AB977" s="1"/>
      <c r="AC977" s="1"/>
      <c r="AD977" s="1"/>
      <c r="AE977" s="1"/>
      <c r="AF977" s="1"/>
      <c r="AG977" s="1"/>
      <c r="AH977" s="1"/>
      <c r="AI977" s="1"/>
    </row>
    <row r="978" spans="16:35" ht="12.75" customHeight="1" x14ac:dyDescent="0.2">
      <c r="P978" s="1"/>
      <c r="Q978" s="1"/>
      <c r="R978" s="1"/>
      <c r="S978" s="1"/>
      <c r="T978" s="1"/>
      <c r="U978" s="11"/>
      <c r="X978" s="12"/>
      <c r="Z978" s="13"/>
      <c r="AA978" s="1"/>
      <c r="AB978" s="1"/>
      <c r="AC978" s="1"/>
      <c r="AD978" s="1"/>
      <c r="AE978" s="1"/>
      <c r="AF978" s="1"/>
      <c r="AG978" s="1"/>
      <c r="AH978" s="1"/>
      <c r="AI978" s="1"/>
    </row>
    <row r="979" spans="16:35" ht="12.75" customHeight="1" x14ac:dyDescent="0.2">
      <c r="P979" s="1"/>
      <c r="Q979" s="1"/>
      <c r="R979" s="1"/>
      <c r="S979" s="1"/>
      <c r="T979" s="1"/>
      <c r="U979" s="11"/>
      <c r="X979" s="12"/>
      <c r="Z979" s="13"/>
      <c r="AA979" s="1"/>
      <c r="AB979" s="1"/>
      <c r="AC979" s="1"/>
      <c r="AD979" s="1"/>
      <c r="AE979" s="1"/>
      <c r="AF979" s="1"/>
      <c r="AG979" s="1"/>
      <c r="AH979" s="1"/>
      <c r="AI979" s="1"/>
    </row>
    <row r="980" spans="16:35" ht="12.75" customHeight="1" x14ac:dyDescent="0.2">
      <c r="P980" s="1"/>
      <c r="Q980" s="1"/>
      <c r="R980" s="1"/>
      <c r="S980" s="1"/>
      <c r="T980" s="1"/>
      <c r="U980" s="11"/>
      <c r="X980" s="12"/>
      <c r="Z980" s="13"/>
      <c r="AA980" s="1"/>
      <c r="AB980" s="1"/>
      <c r="AC980" s="1"/>
      <c r="AD980" s="1"/>
      <c r="AE980" s="1"/>
      <c r="AF980" s="1"/>
      <c r="AG980" s="1"/>
      <c r="AH980" s="1"/>
      <c r="AI980" s="1"/>
    </row>
    <row r="981" spans="16:35" ht="12.75" customHeight="1" x14ac:dyDescent="0.2">
      <c r="P981" s="1"/>
      <c r="Q981" s="1"/>
      <c r="R981" s="1"/>
      <c r="S981" s="1"/>
      <c r="T981" s="1"/>
      <c r="U981" s="11"/>
      <c r="X981" s="12"/>
      <c r="Z981" s="13"/>
      <c r="AA981" s="1"/>
      <c r="AB981" s="1"/>
      <c r="AC981" s="1"/>
      <c r="AD981" s="1"/>
      <c r="AE981" s="1"/>
      <c r="AF981" s="1"/>
      <c r="AG981" s="1"/>
      <c r="AH981" s="1"/>
      <c r="AI981" s="1"/>
    </row>
    <row r="982" spans="16:35" ht="12.75" customHeight="1" x14ac:dyDescent="0.2">
      <c r="P982" s="1"/>
      <c r="Q982" s="1"/>
      <c r="R982" s="1"/>
      <c r="S982" s="1"/>
      <c r="T982" s="1"/>
      <c r="U982" s="11"/>
      <c r="X982" s="12"/>
      <c r="Z982" s="13"/>
      <c r="AA982" s="1"/>
      <c r="AB982" s="1"/>
      <c r="AC982" s="1"/>
      <c r="AD982" s="1"/>
      <c r="AE982" s="1"/>
      <c r="AF982" s="1"/>
      <c r="AG982" s="1"/>
      <c r="AH982" s="1"/>
      <c r="AI982" s="1"/>
    </row>
    <row r="983" spans="16:35" ht="12.75" customHeight="1" x14ac:dyDescent="0.2">
      <c r="P983" s="1"/>
      <c r="Q983" s="1"/>
      <c r="R983" s="1"/>
      <c r="S983" s="1"/>
      <c r="T983" s="1"/>
      <c r="U983" s="11"/>
      <c r="X983" s="12"/>
      <c r="Z983" s="13"/>
      <c r="AA983" s="1"/>
      <c r="AB983" s="1"/>
      <c r="AC983" s="1"/>
      <c r="AD983" s="1"/>
      <c r="AE983" s="1"/>
      <c r="AF983" s="1"/>
      <c r="AG983" s="1"/>
      <c r="AH983" s="1"/>
      <c r="AI983" s="1"/>
    </row>
    <row r="984" spans="16:35" ht="12.75" customHeight="1" x14ac:dyDescent="0.2">
      <c r="P984" s="1"/>
      <c r="Q984" s="1"/>
      <c r="R984" s="1"/>
      <c r="S984" s="1"/>
      <c r="T984" s="1"/>
      <c r="U984" s="11"/>
      <c r="X984" s="12"/>
      <c r="Z984" s="13"/>
      <c r="AA984" s="1"/>
      <c r="AB984" s="1"/>
      <c r="AC984" s="1"/>
      <c r="AD984" s="1"/>
      <c r="AE984" s="1"/>
      <c r="AF984" s="1"/>
      <c r="AG984" s="1"/>
      <c r="AH984" s="1"/>
      <c r="AI984" s="1"/>
    </row>
    <row r="985" spans="16:35" ht="12.75" customHeight="1" x14ac:dyDescent="0.2">
      <c r="P985" s="1"/>
      <c r="Q985" s="1"/>
      <c r="R985" s="1"/>
      <c r="S985" s="1"/>
      <c r="T985" s="1"/>
      <c r="U985" s="11"/>
      <c r="X985" s="12"/>
      <c r="Z985" s="13"/>
      <c r="AA985" s="1"/>
      <c r="AB985" s="1"/>
      <c r="AC985" s="1"/>
      <c r="AD985" s="1"/>
      <c r="AE985" s="1"/>
      <c r="AF985" s="1"/>
      <c r="AG985" s="1"/>
      <c r="AH985" s="1"/>
      <c r="AI985" s="1"/>
    </row>
    <row r="986" spans="16:35" ht="12.75" customHeight="1" x14ac:dyDescent="0.2">
      <c r="P986" s="1"/>
      <c r="Q986" s="1"/>
      <c r="R986" s="1"/>
      <c r="S986" s="1"/>
      <c r="T986" s="1"/>
      <c r="U986" s="11"/>
      <c r="X986" s="12"/>
      <c r="Z986" s="13"/>
      <c r="AA986" s="1"/>
      <c r="AB986" s="1"/>
      <c r="AC986" s="1"/>
      <c r="AD986" s="1"/>
      <c r="AE986" s="1"/>
      <c r="AF986" s="1"/>
      <c r="AG986" s="1"/>
      <c r="AH986" s="1"/>
      <c r="AI986" s="1"/>
    </row>
    <row r="987" spans="16:35" ht="12.75" customHeight="1" x14ac:dyDescent="0.2">
      <c r="P987" s="1"/>
      <c r="Q987" s="1"/>
      <c r="R987" s="1"/>
      <c r="S987" s="1"/>
      <c r="T987" s="1"/>
      <c r="U987" s="11"/>
      <c r="X987" s="12"/>
      <c r="Z987" s="13"/>
      <c r="AA987" s="1"/>
      <c r="AB987" s="1"/>
      <c r="AC987" s="1"/>
      <c r="AD987" s="1"/>
      <c r="AE987" s="1"/>
      <c r="AF987" s="1"/>
      <c r="AG987" s="1"/>
      <c r="AH987" s="1"/>
      <c r="AI987" s="1"/>
    </row>
    <row r="988" spans="16:35" ht="12.75" customHeight="1" x14ac:dyDescent="0.2">
      <c r="P988" s="1"/>
      <c r="Q988" s="1"/>
      <c r="R988" s="1"/>
      <c r="S988" s="1"/>
      <c r="T988" s="1"/>
      <c r="U988" s="11"/>
      <c r="X988" s="12"/>
      <c r="Z988" s="13"/>
      <c r="AA988" s="1"/>
      <c r="AB988" s="1"/>
      <c r="AC988" s="1"/>
      <c r="AD988" s="1"/>
      <c r="AE988" s="1"/>
      <c r="AF988" s="1"/>
      <c r="AG988" s="1"/>
      <c r="AH988" s="1"/>
      <c r="AI988" s="1"/>
    </row>
    <row r="989" spans="16:35" ht="12.75" customHeight="1" x14ac:dyDescent="0.2">
      <c r="P989" s="1"/>
      <c r="Q989" s="1"/>
      <c r="R989" s="1"/>
      <c r="S989" s="1"/>
      <c r="T989" s="1"/>
      <c r="U989" s="11"/>
      <c r="X989" s="12"/>
      <c r="Z989" s="13"/>
      <c r="AA989" s="1"/>
      <c r="AB989" s="1"/>
      <c r="AC989" s="1"/>
      <c r="AD989" s="1"/>
      <c r="AE989" s="1"/>
      <c r="AF989" s="1"/>
      <c r="AG989" s="1"/>
      <c r="AH989" s="1"/>
      <c r="AI989" s="1"/>
    </row>
    <row r="990" spans="16:35" ht="12.75" customHeight="1" x14ac:dyDescent="0.2">
      <c r="P990" s="1"/>
      <c r="Q990" s="1"/>
      <c r="R990" s="1"/>
      <c r="S990" s="1"/>
      <c r="T990" s="1"/>
      <c r="U990" s="11"/>
      <c r="X990" s="12"/>
      <c r="Z990" s="13"/>
      <c r="AA990" s="1"/>
      <c r="AB990" s="1"/>
      <c r="AC990" s="1"/>
      <c r="AD990" s="1"/>
      <c r="AE990" s="1"/>
      <c r="AF990" s="1"/>
      <c r="AG990" s="1"/>
      <c r="AH990" s="1"/>
      <c r="AI990" s="1"/>
    </row>
    <row r="991" spans="16:35" ht="12.75" customHeight="1" x14ac:dyDescent="0.2">
      <c r="P991" s="1"/>
      <c r="Q991" s="1"/>
      <c r="R991" s="1"/>
      <c r="S991" s="1"/>
      <c r="T991" s="1"/>
      <c r="U991" s="11"/>
      <c r="X991" s="12"/>
      <c r="Z991" s="13"/>
      <c r="AA991" s="1"/>
      <c r="AB991" s="1"/>
      <c r="AC991" s="1"/>
      <c r="AD991" s="1"/>
      <c r="AE991" s="1"/>
      <c r="AF991" s="1"/>
      <c r="AG991" s="1"/>
      <c r="AH991" s="1"/>
      <c r="AI991" s="1"/>
    </row>
    <row r="992" spans="16:35" ht="12.75" customHeight="1" x14ac:dyDescent="0.2">
      <c r="P992" s="1"/>
      <c r="Q992" s="1"/>
      <c r="R992" s="1"/>
      <c r="S992" s="1"/>
      <c r="T992" s="1"/>
      <c r="U992" s="11"/>
      <c r="X992" s="12"/>
      <c r="Z992" s="13"/>
      <c r="AA992" s="1"/>
      <c r="AB992" s="1"/>
      <c r="AC992" s="1"/>
      <c r="AD992" s="1"/>
      <c r="AE992" s="1"/>
      <c r="AF992" s="1"/>
      <c r="AG992" s="1"/>
      <c r="AH992" s="1"/>
      <c r="AI992" s="1"/>
    </row>
    <row r="993" spans="16:35" ht="12.75" customHeight="1" x14ac:dyDescent="0.2">
      <c r="P993" s="1"/>
      <c r="Q993" s="1"/>
      <c r="R993" s="1"/>
      <c r="S993" s="1"/>
      <c r="T993" s="1"/>
      <c r="U993" s="11"/>
      <c r="X993" s="12"/>
      <c r="Z993" s="13"/>
      <c r="AA993" s="1"/>
      <c r="AB993" s="1"/>
      <c r="AC993" s="1"/>
      <c r="AD993" s="1"/>
      <c r="AE993" s="1"/>
      <c r="AF993" s="1"/>
      <c r="AG993" s="1"/>
      <c r="AH993" s="1"/>
      <c r="AI993" s="1"/>
    </row>
    <row r="994" spans="16:35" ht="12.75" customHeight="1" x14ac:dyDescent="0.2">
      <c r="P994" s="1"/>
      <c r="Q994" s="1"/>
      <c r="R994" s="1"/>
      <c r="S994" s="1"/>
      <c r="T994" s="1"/>
      <c r="U994" s="11"/>
      <c r="X994" s="12"/>
      <c r="Z994" s="13"/>
      <c r="AA994" s="1"/>
      <c r="AB994" s="1"/>
      <c r="AC994" s="1"/>
      <c r="AD994" s="1"/>
      <c r="AE994" s="1"/>
      <c r="AF994" s="1"/>
      <c r="AG994" s="1"/>
      <c r="AH994" s="1"/>
      <c r="AI994" s="1"/>
    </row>
    <row r="995" spans="16:35" ht="12.75" customHeight="1" x14ac:dyDescent="0.2">
      <c r="P995" s="1"/>
      <c r="Q995" s="1"/>
      <c r="R995" s="1"/>
      <c r="S995" s="1"/>
      <c r="T995" s="1"/>
      <c r="U995" s="11"/>
      <c r="X995" s="12"/>
      <c r="Z995" s="13"/>
      <c r="AA995" s="1"/>
      <c r="AB995" s="1"/>
      <c r="AC995" s="1"/>
      <c r="AD995" s="1"/>
      <c r="AE995" s="1"/>
      <c r="AF995" s="1"/>
      <c r="AG995" s="1"/>
      <c r="AH995" s="1"/>
      <c r="AI995" s="1"/>
    </row>
    <row r="996" spans="16:35" ht="12.75" customHeight="1" x14ac:dyDescent="0.2">
      <c r="P996" s="1"/>
      <c r="Q996" s="1"/>
      <c r="R996" s="1"/>
      <c r="S996" s="1"/>
      <c r="T996" s="1"/>
      <c r="U996" s="11"/>
      <c r="X996" s="12"/>
      <c r="Z996" s="13"/>
      <c r="AA996" s="1"/>
      <c r="AB996" s="1"/>
      <c r="AC996" s="1"/>
      <c r="AD996" s="1"/>
      <c r="AE996" s="1"/>
      <c r="AF996" s="1"/>
      <c r="AG996" s="1"/>
      <c r="AH996" s="1"/>
      <c r="AI996" s="1"/>
    </row>
    <row r="997" spans="16:35" ht="12.75" customHeight="1" x14ac:dyDescent="0.2">
      <c r="P997" s="1"/>
      <c r="Q997" s="1"/>
      <c r="R997" s="1"/>
      <c r="S997" s="1"/>
      <c r="T997" s="1"/>
      <c r="U997" s="11"/>
      <c r="X997" s="12"/>
      <c r="Z997" s="13"/>
      <c r="AA997" s="1"/>
      <c r="AB997" s="1"/>
      <c r="AC997" s="1"/>
      <c r="AD997" s="1"/>
      <c r="AE997" s="1"/>
      <c r="AF997" s="1"/>
      <c r="AG997" s="1"/>
      <c r="AH997" s="1"/>
      <c r="AI997" s="1"/>
    </row>
    <row r="998" spans="16:35" ht="12.75" customHeight="1" x14ac:dyDescent="0.2">
      <c r="P998" s="1"/>
      <c r="Q998" s="1"/>
      <c r="R998" s="1"/>
      <c r="S998" s="1"/>
      <c r="T998" s="1"/>
      <c r="U998" s="11"/>
      <c r="X998" s="12"/>
      <c r="Z998" s="13"/>
      <c r="AA998" s="1"/>
      <c r="AB998" s="1"/>
      <c r="AC998" s="1"/>
      <c r="AD998" s="1"/>
      <c r="AE998" s="1"/>
      <c r="AF998" s="1"/>
      <c r="AG998" s="1"/>
      <c r="AH998" s="1"/>
      <c r="AI998" s="1"/>
    </row>
    <row r="999" spans="16:35" ht="12.75" customHeight="1" x14ac:dyDescent="0.2">
      <c r="P999" s="1"/>
      <c r="Q999" s="1"/>
      <c r="R999" s="1"/>
      <c r="S999" s="1"/>
      <c r="T999" s="1"/>
      <c r="U999" s="11"/>
      <c r="X999" s="12"/>
      <c r="Z999" s="13"/>
      <c r="AA999" s="1"/>
      <c r="AB999" s="1"/>
      <c r="AC999" s="1"/>
      <c r="AD999" s="1"/>
      <c r="AE999" s="1"/>
      <c r="AF999" s="1"/>
      <c r="AG999" s="1"/>
      <c r="AH999" s="1"/>
      <c r="AI999" s="1"/>
    </row>
    <row r="1000" spans="16:35" ht="12.75" customHeight="1" x14ac:dyDescent="0.2">
      <c r="P1000" s="1"/>
      <c r="Q1000" s="1"/>
      <c r="R1000" s="1"/>
      <c r="S1000" s="1"/>
      <c r="T1000" s="1"/>
      <c r="U1000" s="11"/>
      <c r="X1000" s="12"/>
      <c r="Z1000" s="13"/>
      <c r="AA1000" s="1"/>
      <c r="AB1000" s="1"/>
      <c r="AC1000" s="1"/>
      <c r="AD1000" s="1"/>
      <c r="AE1000" s="1"/>
      <c r="AF1000" s="1"/>
      <c r="AG1000" s="1"/>
      <c r="AH1000" s="1"/>
      <c r="AI1000" s="1"/>
    </row>
  </sheetData>
  <mergeCells count="46">
    <mergeCell ref="A68:C68"/>
    <mergeCell ref="H6:K6"/>
    <mergeCell ref="L6:O6"/>
    <mergeCell ref="C7:G7"/>
    <mergeCell ref="H7:K7"/>
    <mergeCell ref="C9:G9"/>
    <mergeCell ref="H9:K9"/>
    <mergeCell ref="D65:G65"/>
    <mergeCell ref="H65:K65"/>
    <mergeCell ref="L65:O65"/>
    <mergeCell ref="P65:S65"/>
    <mergeCell ref="A67:C67"/>
    <mergeCell ref="X12:X13"/>
    <mergeCell ref="Y12:Y13"/>
    <mergeCell ref="Z12:Z13"/>
    <mergeCell ref="L9:O9"/>
    <mergeCell ref="C10:G10"/>
    <mergeCell ref="H10:K10"/>
    <mergeCell ref="L10:O10"/>
    <mergeCell ref="A12:C12"/>
    <mergeCell ref="D12:G12"/>
    <mergeCell ref="H12:K12"/>
    <mergeCell ref="L12:O12"/>
    <mergeCell ref="P12:S12"/>
    <mergeCell ref="U12:U13"/>
    <mergeCell ref="V12:V13"/>
    <mergeCell ref="W12:W13"/>
    <mergeCell ref="U1:Z1"/>
    <mergeCell ref="H2:K2"/>
    <mergeCell ref="U2:Z10"/>
    <mergeCell ref="H3:K3"/>
    <mergeCell ref="L3:O3"/>
    <mergeCell ref="L5:O5"/>
    <mergeCell ref="H4:K4"/>
    <mergeCell ref="L4:O4"/>
    <mergeCell ref="H5:K5"/>
    <mergeCell ref="L7:O7"/>
    <mergeCell ref="C8:G8"/>
    <mergeCell ref="H8:K8"/>
    <mergeCell ref="L8:O8"/>
    <mergeCell ref="A1:O1"/>
    <mergeCell ref="C3:G3"/>
    <mergeCell ref="C4:G4"/>
    <mergeCell ref="C5:G5"/>
    <mergeCell ref="C2:G2"/>
    <mergeCell ref="C6:G6"/>
  </mergeCells>
  <conditionalFormatting sqref="V14:V63 Z14:Z63">
    <cfRule type="cellIs" dxfId="2862" priority="1" stopIfTrue="1" operator="notEqual">
      <formula>1</formula>
    </cfRule>
  </conditionalFormatting>
  <conditionalFormatting sqref="V14:V63 Z14:Z63">
    <cfRule type="cellIs" dxfId="2861" priority="2" stopIfTrue="1" operator="equal">
      <formula>1</formula>
    </cfRule>
  </conditionalFormatting>
  <conditionalFormatting sqref="X14:X63">
    <cfRule type="cellIs" dxfId="2860" priority="3" stopIfTrue="1" operator="notEqual">
      <formula>1</formula>
    </cfRule>
  </conditionalFormatting>
  <conditionalFormatting sqref="X14:X63">
    <cfRule type="cellIs" dxfId="2859" priority="4" stopIfTrue="1" operator="equal">
      <formula>1</formula>
    </cfRule>
  </conditionalFormatting>
  <hyperlinks>
    <hyperlink ref="C4" r:id="rId1" xr:uid="{00000000-0004-0000-0100-000000000000}"/>
    <hyperlink ref="C15" r:id="rId2" xr:uid="{00000000-0004-0000-0100-000001000000}"/>
  </hyperlinks>
  <pageMargins left="0.70866141732283461" right="0.70866141732283461" top="0.74803149606299213" bottom="0.74803149606299213" header="0" footer="0"/>
  <pageSetup paperSize="9" orientation="portrait"/>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1000"/>
  <sheetViews>
    <sheetView workbookViewId="0">
      <pane xSplit="4" ySplit="4" topLeftCell="E5" activePane="bottomRight" state="frozen"/>
      <selection pane="topRight" activeCell="E1" sqref="E1"/>
      <selection pane="bottomLeft" activeCell="A5" sqref="A5"/>
      <selection pane="bottomRight" activeCell="E5" sqref="E5"/>
    </sheetView>
  </sheetViews>
  <sheetFormatPr defaultColWidth="14.42578125" defaultRowHeight="15" customHeight="1" x14ac:dyDescent="0.2"/>
  <cols>
    <col min="1" max="2" width="9" customWidth="1"/>
    <col min="3" max="3" width="13.85546875" customWidth="1"/>
    <col min="4" max="4" width="60.85546875" customWidth="1"/>
    <col min="5" max="5" width="42.7109375" customWidth="1"/>
    <col min="6" max="19" width="42.85546875" customWidth="1"/>
    <col min="20" max="25" width="26.42578125" customWidth="1"/>
    <col min="26" max="54" width="26.42578125" hidden="1" customWidth="1"/>
  </cols>
  <sheetData>
    <row r="1" spans="1:54" ht="27.75" customHeight="1" x14ac:dyDescent="0.2">
      <c r="A1" s="154" t="s">
        <v>149</v>
      </c>
      <c r="B1" s="138"/>
      <c r="C1" s="138"/>
      <c r="D1" s="155"/>
      <c r="E1" s="42" t="s">
        <v>150</v>
      </c>
      <c r="F1" s="42" t="s">
        <v>150</v>
      </c>
      <c r="G1" s="42" t="s">
        <v>150</v>
      </c>
      <c r="H1" s="42" t="s">
        <v>150</v>
      </c>
      <c r="I1" s="42" t="s">
        <v>150</v>
      </c>
      <c r="J1" s="42" t="s">
        <v>150</v>
      </c>
      <c r="K1" s="42" t="s">
        <v>150</v>
      </c>
      <c r="L1" s="42" t="s">
        <v>150</v>
      </c>
      <c r="M1" s="42" t="s">
        <v>150</v>
      </c>
      <c r="N1" s="42" t="s">
        <v>150</v>
      </c>
      <c r="O1" s="42" t="s">
        <v>150</v>
      </c>
      <c r="P1" s="42" t="s">
        <v>150</v>
      </c>
      <c r="Q1" s="42" t="s">
        <v>150</v>
      </c>
      <c r="R1" s="42" t="s">
        <v>150</v>
      </c>
      <c r="S1" s="42" t="s">
        <v>150</v>
      </c>
      <c r="T1" s="42" t="s">
        <v>150</v>
      </c>
      <c r="U1" s="42" t="s">
        <v>150</v>
      </c>
      <c r="V1" s="42" t="s">
        <v>150</v>
      </c>
      <c r="W1" s="42" t="s">
        <v>150</v>
      </c>
      <c r="X1" s="42" t="s">
        <v>150</v>
      </c>
      <c r="Y1" s="42" t="s">
        <v>150</v>
      </c>
      <c r="Z1" s="42" t="s">
        <v>150</v>
      </c>
      <c r="AA1" s="42" t="s">
        <v>150</v>
      </c>
      <c r="AB1" s="42" t="s">
        <v>150</v>
      </c>
      <c r="AC1" s="42" t="s">
        <v>150</v>
      </c>
      <c r="AD1" s="42" t="s">
        <v>150</v>
      </c>
      <c r="AE1" s="42" t="s">
        <v>150</v>
      </c>
      <c r="AF1" s="42" t="s">
        <v>150</v>
      </c>
      <c r="AG1" s="42" t="s">
        <v>150</v>
      </c>
      <c r="AH1" s="42" t="s">
        <v>150</v>
      </c>
      <c r="AI1" s="42" t="s">
        <v>150</v>
      </c>
      <c r="AJ1" s="42" t="s">
        <v>150</v>
      </c>
      <c r="AK1" s="42" t="s">
        <v>150</v>
      </c>
      <c r="AL1" s="42" t="s">
        <v>150</v>
      </c>
      <c r="AM1" s="42" t="s">
        <v>150</v>
      </c>
      <c r="AN1" s="42" t="s">
        <v>150</v>
      </c>
      <c r="AO1" s="42" t="s">
        <v>150</v>
      </c>
      <c r="AP1" s="42" t="s">
        <v>150</v>
      </c>
      <c r="AQ1" s="42" t="s">
        <v>150</v>
      </c>
      <c r="AR1" s="42" t="s">
        <v>150</v>
      </c>
      <c r="AS1" s="42" t="s">
        <v>150</v>
      </c>
      <c r="AT1" s="42" t="s">
        <v>150</v>
      </c>
      <c r="AU1" s="42" t="s">
        <v>150</v>
      </c>
      <c r="AV1" s="42" t="s">
        <v>150</v>
      </c>
      <c r="AW1" s="42" t="s">
        <v>150</v>
      </c>
      <c r="AX1" s="42" t="s">
        <v>150</v>
      </c>
      <c r="AY1" s="42" t="s">
        <v>150</v>
      </c>
      <c r="AZ1" s="42" t="s">
        <v>150</v>
      </c>
      <c r="BA1" s="42" t="s">
        <v>150</v>
      </c>
      <c r="BB1" s="42" t="s">
        <v>150</v>
      </c>
    </row>
    <row r="2" spans="1:54" ht="27.75" customHeight="1" x14ac:dyDescent="0.2">
      <c r="A2" s="156"/>
      <c r="B2" s="157"/>
      <c r="C2" s="157"/>
      <c r="D2" s="158"/>
      <c r="E2" s="43">
        <v>43719</v>
      </c>
      <c r="F2" s="43">
        <v>43719</v>
      </c>
      <c r="G2" s="43">
        <v>43719</v>
      </c>
      <c r="H2" s="43">
        <v>43719</v>
      </c>
      <c r="I2" s="43">
        <v>43719</v>
      </c>
      <c r="J2" s="43">
        <v>43719</v>
      </c>
      <c r="K2" s="43">
        <v>43719</v>
      </c>
      <c r="L2" s="43">
        <v>43719</v>
      </c>
      <c r="M2" s="43">
        <v>43720</v>
      </c>
      <c r="N2" s="43">
        <v>43720</v>
      </c>
      <c r="O2" s="43">
        <v>43720</v>
      </c>
      <c r="P2" s="43">
        <v>43720</v>
      </c>
      <c r="Q2" s="43">
        <v>43720</v>
      </c>
      <c r="R2" s="43">
        <v>44029</v>
      </c>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row>
    <row r="3" spans="1:54" ht="31.5" customHeight="1" x14ac:dyDescent="0.2">
      <c r="A3" s="159" t="s">
        <v>151</v>
      </c>
      <c r="B3" s="161" t="s">
        <v>152</v>
      </c>
      <c r="C3" s="128"/>
      <c r="D3" s="129"/>
      <c r="E3" s="44" t="str">
        <f t="array" ref="E3:BB4">TRANSPOSE(Statistics!$B$14:$C$63)</f>
        <v>Header and footer</v>
      </c>
      <c r="F3" s="44" t="str">
        <v>Home page</v>
      </c>
      <c r="G3" s="44" t="str">
        <v>Information for Voters</v>
      </c>
      <c r="H3" s="44" t="str">
        <v>Mayoral candidates</v>
      </c>
      <c r="I3" s="45" t="str">
        <v>Candidate page</v>
      </c>
      <c r="J3" s="44" t="str">
        <v>Content page with table</v>
      </c>
      <c r="K3" s="44" t="str">
        <v>Content page with downloads</v>
      </c>
      <c r="L3" s="44" t="str">
        <v>Content page with videos and accordions</v>
      </c>
      <c r="M3" s="44" t="str">
        <v>News article page</v>
      </c>
      <c r="N3" s="44" t="str">
        <v>Search</v>
      </c>
      <c r="O3" s="44" t="str">
        <v>Polling Station Search</v>
      </c>
      <c r="P3" s="44" t="str">
        <v>Polling Station Search Results (1 match)</v>
      </c>
      <c r="Q3" s="44" t="str">
        <v>Polling Station Search Results (&gt;1 match)</v>
      </c>
      <c r="R3" s="44" t="str">
        <v>Table of dates</v>
      </c>
      <c r="S3" s="44" t="str">
        <v>Twitter feed (appears on homepage)</v>
      </c>
      <c r="T3" s="44" t="str">
        <v>Results page</v>
      </c>
      <c r="U3" s="44" t="str">
        <v>Webforms</v>
      </c>
      <c r="V3" s="44" t="str">
        <v>Timeline</v>
      </c>
      <c r="W3" s="44" t="str">
        <v>Londonwide PR</v>
      </c>
      <c r="X3" s="44" t="str">
        <v>Mayoral LP PR Test</v>
      </c>
      <c r="Y3" s="44" t="str">
        <v>Mayoral - Bexley &amp; Bromley PR Test</v>
      </c>
      <c r="Z3" s="44" t="str">
        <v>Page 22</v>
      </c>
      <c r="AA3" s="44" t="str">
        <v>Page 23</v>
      </c>
      <c r="AB3" s="44" t="str">
        <v>Page 24</v>
      </c>
      <c r="AC3" s="44" t="str">
        <v>Page 25</v>
      </c>
      <c r="AD3" s="44" t="str">
        <v>Page 26</v>
      </c>
      <c r="AE3" s="44" t="str">
        <v>Page 27</v>
      </c>
      <c r="AF3" s="44" t="str">
        <v>Page 28</v>
      </c>
      <c r="AG3" s="44" t="str">
        <v>Page 29</v>
      </c>
      <c r="AH3" s="44" t="str">
        <v>Page 30</v>
      </c>
      <c r="AI3" s="44" t="str">
        <v>Page 31</v>
      </c>
      <c r="AJ3" s="44" t="str">
        <v>Page 32</v>
      </c>
      <c r="AK3" s="44" t="str">
        <v>Page 33</v>
      </c>
      <c r="AL3" s="44" t="str">
        <v>Page 34</v>
      </c>
      <c r="AM3" s="44" t="str">
        <v>Page 35</v>
      </c>
      <c r="AN3" s="44" t="str">
        <v>Page 36</v>
      </c>
      <c r="AO3" s="44" t="str">
        <v>Page 37</v>
      </c>
      <c r="AP3" s="44" t="str">
        <v>Page 38</v>
      </c>
      <c r="AQ3" s="44" t="str">
        <v>Page 39</v>
      </c>
      <c r="AR3" s="44" t="str">
        <v>Page 40</v>
      </c>
      <c r="AS3" s="44" t="str">
        <v>Page 41</v>
      </c>
      <c r="AT3" s="44" t="str">
        <v>Page 42</v>
      </c>
      <c r="AU3" s="44" t="str">
        <v>Page 43</v>
      </c>
      <c r="AV3" s="44" t="str">
        <v>Page 44</v>
      </c>
      <c r="AW3" s="44" t="str">
        <v>Page 45</v>
      </c>
      <c r="AX3" s="44" t="str">
        <v>Page 46</v>
      </c>
      <c r="AY3" s="44" t="str">
        <v>Page 47</v>
      </c>
      <c r="AZ3" s="44" t="str">
        <v>Page 48</v>
      </c>
      <c r="BA3" s="44" t="str">
        <v>Page 49</v>
      </c>
      <c r="BB3" s="44" t="str">
        <v>Page 50</v>
      </c>
    </row>
    <row r="4" spans="1:54" ht="12.75" customHeight="1" x14ac:dyDescent="0.2">
      <c r="A4" s="160"/>
      <c r="B4" s="162" t="s">
        <v>153</v>
      </c>
      <c r="C4" s="128"/>
      <c r="D4" s="129"/>
      <c r="E4" s="44">
        <v>0</v>
      </c>
      <c r="F4" s="46" t="str">
        <v>http://elects-stage.glatest.org.uk/</v>
      </c>
      <c r="G4" s="46" t="str">
        <v>http://elects-stage.glatest.org.uk/information-voters</v>
      </c>
      <c r="H4" s="46" t="str">
        <v>http://elects-stage.glatest.org.uk/information-voters/candidates</v>
      </c>
      <c r="I4" s="47" t="str">
        <v>http://elects-stage.glatest.org.uk/information-voterscandidatesmayoral-candidates/heston-blumenthal</v>
      </c>
      <c r="J4" s="46" t="str">
        <v>http://elects-stage.glatest.org.uk/information-candidates/guidance-candidates-and-agents</v>
      </c>
      <c r="K4" s="46" t="str">
        <v>http://elects-stage.glatest.org.uk/information-voters/information-carers-and-people-disability</v>
      </c>
      <c r="L4" s="46" t="str">
        <v>http://elects-stage.glatest.org.uk/information-voters/what-does-mayor-london-and-london-assembly-do</v>
      </c>
      <c r="M4" s="46" t="str">
        <v>http://elects-stage.glatest.org.uk/media-centre/local-elections-2018</v>
      </c>
      <c r="N4" s="46" t="str">
        <v>http://elects-stage.glatest.org.uk/search</v>
      </c>
      <c r="O4" s="46" t="str">
        <v>http://elects-stage.glatest.org.uk/test-polling-station-search-lp</v>
      </c>
      <c r="P4" s="46" t="str">
        <v>https://elects-dev.glatest.org.uk/polling-stations/AA12AA</v>
      </c>
      <c r="Q4" s="46" t="str">
        <v>https://elects-dev.glatest.org.uk/polling-stations/AA13AA</v>
      </c>
      <c r="R4" s="46" t="str">
        <v>https://elects-test.glatest.org.uk/im-candidate/statutory-notices-and-elections-timetable</v>
      </c>
      <c r="S4" s="46" t="str">
        <v>https://elects-test.glatest.org.uk/</v>
      </c>
      <c r="T4" s="46" t="str">
        <v>https://elects-test.glatest.org.uk/im-voter/election-results/results-2016</v>
      </c>
      <c r="U4" s="46" t="str">
        <v>https://elects-test.glatest.org.uk/media-centre/media-pre-accreditation-application-form</v>
      </c>
      <c r="V4" s="46" t="str">
        <v>https://elects-test.glatest.org.uk/home/test-landing-page-pr</v>
      </c>
      <c r="W4" s="46" t="str">
        <v xml:space="preserve">https://elects-test.glatest.org.uk/londonwide-pr </v>
      </c>
      <c r="X4" s="46" t="str">
        <v>https://elects-test.glatest.org.uk/mayoral-lp-pr-test</v>
      </c>
      <c r="Y4" s="46" t="str">
        <v>https://elects-test.glatest.org.uk/mayoral-bexley-bromley-pr-test</v>
      </c>
      <c r="Z4" s="44" t="str">
        <v>URL 22</v>
      </c>
      <c r="AA4" s="44" t="str">
        <v>URL 23</v>
      </c>
      <c r="AB4" s="44" t="str">
        <v>URL 24</v>
      </c>
      <c r="AC4" s="44" t="str">
        <v>URL 25</v>
      </c>
      <c r="AD4" s="44" t="str">
        <v>URL 26</v>
      </c>
      <c r="AE4" s="44" t="str">
        <v>URL 27</v>
      </c>
      <c r="AF4" s="44" t="str">
        <v>URL 28</v>
      </c>
      <c r="AG4" s="44" t="str">
        <v>URL 29</v>
      </c>
      <c r="AH4" s="44" t="str">
        <v>URL 30</v>
      </c>
      <c r="AI4" s="44" t="str">
        <v>URL 31</v>
      </c>
      <c r="AJ4" s="44" t="str">
        <v>URL 32</v>
      </c>
      <c r="AK4" s="44" t="str">
        <v>URL 33</v>
      </c>
      <c r="AL4" s="44" t="str">
        <v>URL 34</v>
      </c>
      <c r="AM4" s="44" t="str">
        <v>URL 35</v>
      </c>
      <c r="AN4" s="44" t="str">
        <v>URL 36</v>
      </c>
      <c r="AO4" s="44" t="str">
        <v>URL 37</v>
      </c>
      <c r="AP4" s="44" t="str">
        <v>URL 38</v>
      </c>
      <c r="AQ4" s="44" t="str">
        <v>URL 39</v>
      </c>
      <c r="AR4" s="44" t="str">
        <v>URL 40</v>
      </c>
      <c r="AS4" s="44" t="str">
        <v>URL 41</v>
      </c>
      <c r="AT4" s="44" t="str">
        <v>URL 42</v>
      </c>
      <c r="AU4" s="44" t="str">
        <v>URL 43</v>
      </c>
      <c r="AV4" s="44" t="str">
        <v>URL 44</v>
      </c>
      <c r="AW4" s="44" t="str">
        <v>URL 45</v>
      </c>
      <c r="AX4" s="44" t="str">
        <v>URL 46</v>
      </c>
      <c r="AY4" s="44" t="str">
        <v>URL 47</v>
      </c>
      <c r="AZ4" s="44" t="str">
        <v>URL 48</v>
      </c>
      <c r="BA4" s="44" t="str">
        <v>URL 49</v>
      </c>
      <c r="BB4" s="44" t="str">
        <v>URL 50</v>
      </c>
    </row>
    <row r="5" spans="1:54" ht="12.75" customHeight="1" x14ac:dyDescent="0.2">
      <c r="A5" s="48"/>
      <c r="B5" s="48"/>
      <c r="C5" s="49" t="s">
        <v>154</v>
      </c>
      <c r="D5" s="50"/>
      <c r="E5" s="44"/>
      <c r="F5" s="44"/>
      <c r="G5" s="44"/>
      <c r="H5" s="44"/>
      <c r="I5" s="45"/>
      <c r="J5" s="44"/>
      <c r="K5" s="44"/>
      <c r="L5" s="44"/>
      <c r="M5" s="44"/>
      <c r="N5" s="44"/>
      <c r="O5" s="44"/>
      <c r="P5" s="44"/>
      <c r="Q5" s="44"/>
      <c r="R5" s="44"/>
      <c r="S5" s="44"/>
      <c r="T5" s="44"/>
      <c r="U5" s="44"/>
      <c r="V5" s="44"/>
      <c r="W5" s="44"/>
      <c r="X5" s="44"/>
      <c r="Y5" s="44"/>
      <c r="Z5" s="44"/>
      <c r="AA5" s="44"/>
      <c r="AB5" s="44"/>
      <c r="AC5" s="51"/>
      <c r="AD5" s="44"/>
      <c r="AE5" s="44"/>
      <c r="AF5" s="44"/>
      <c r="AG5" s="44"/>
      <c r="AH5" s="44"/>
      <c r="AI5" s="44"/>
      <c r="AJ5" s="44"/>
      <c r="AK5" s="44"/>
      <c r="AL5" s="44"/>
      <c r="AM5" s="44"/>
      <c r="AN5" s="44"/>
      <c r="AO5" s="44"/>
      <c r="AP5" s="44"/>
      <c r="AQ5" s="44"/>
      <c r="AR5" s="44"/>
      <c r="AS5" s="44"/>
      <c r="AT5" s="44"/>
      <c r="AU5" s="44"/>
      <c r="AV5" s="44"/>
      <c r="AW5" s="44"/>
      <c r="AX5" s="44"/>
      <c r="AY5" s="44"/>
      <c r="AZ5" s="44"/>
      <c r="BA5" s="44"/>
      <c r="BB5" s="44"/>
    </row>
    <row r="6" spans="1:54" ht="12.75" customHeight="1" x14ac:dyDescent="0.2">
      <c r="A6" s="52" t="s">
        <v>155</v>
      </c>
      <c r="B6" s="53" t="s">
        <v>156</v>
      </c>
      <c r="C6" s="53"/>
      <c r="D6" s="54" t="s">
        <v>157</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row>
    <row r="7" spans="1:54" ht="12.75" customHeight="1" x14ac:dyDescent="0.2">
      <c r="A7" s="56" t="s">
        <v>158</v>
      </c>
      <c r="B7" s="57" t="s">
        <v>159</v>
      </c>
      <c r="C7" s="57" t="s">
        <v>160</v>
      </c>
      <c r="D7" s="58" t="s">
        <v>161</v>
      </c>
      <c r="E7" s="59" t="s">
        <v>162</v>
      </c>
      <c r="F7" s="59" t="s">
        <v>163</v>
      </c>
      <c r="G7" s="59" t="s">
        <v>163</v>
      </c>
      <c r="H7" s="59" t="s">
        <v>162</v>
      </c>
      <c r="I7" s="59" t="s">
        <v>164</v>
      </c>
      <c r="J7" s="59" t="s">
        <v>164</v>
      </c>
      <c r="K7" s="59" t="s">
        <v>164</v>
      </c>
      <c r="L7" s="59" t="s">
        <v>164</v>
      </c>
      <c r="M7" s="59" t="s">
        <v>162</v>
      </c>
      <c r="N7" s="59" t="s">
        <v>162</v>
      </c>
      <c r="O7" s="59" t="s">
        <v>162</v>
      </c>
      <c r="P7" s="59" t="s">
        <v>164</v>
      </c>
      <c r="Q7" s="59" t="s">
        <v>162</v>
      </c>
      <c r="R7" s="59" t="s">
        <v>162</v>
      </c>
      <c r="S7" s="59" t="s">
        <v>162</v>
      </c>
      <c r="T7" s="59" t="s">
        <v>162</v>
      </c>
      <c r="U7" s="59" t="s">
        <v>162</v>
      </c>
      <c r="V7" s="59" t="s">
        <v>162</v>
      </c>
      <c r="W7" s="59" t="s">
        <v>162</v>
      </c>
      <c r="X7" s="59" t="s">
        <v>162</v>
      </c>
      <c r="Y7" s="59" t="s">
        <v>162</v>
      </c>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row>
    <row r="8" spans="1:54" ht="12.75" customHeight="1" x14ac:dyDescent="0.2">
      <c r="A8" s="60"/>
      <c r="B8" s="61"/>
      <c r="C8" s="61"/>
      <c r="D8" s="62"/>
      <c r="E8" s="63"/>
      <c r="F8" s="63" t="s">
        <v>165</v>
      </c>
      <c r="G8" s="63" t="s">
        <v>166</v>
      </c>
      <c r="H8" s="63"/>
      <c r="I8" s="63" t="s">
        <v>167</v>
      </c>
      <c r="J8" s="63" t="s">
        <v>168</v>
      </c>
      <c r="K8" s="63" t="s">
        <v>169</v>
      </c>
      <c r="L8" s="63" t="s">
        <v>169</v>
      </c>
      <c r="M8" s="63"/>
      <c r="N8" s="63"/>
      <c r="O8" s="63"/>
      <c r="P8" s="63" t="s">
        <v>170</v>
      </c>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row>
    <row r="9" spans="1:54" ht="12.75" customHeight="1" x14ac:dyDescent="0.2">
      <c r="A9" s="56" t="s">
        <v>171</v>
      </c>
      <c r="B9" s="57" t="s">
        <v>159</v>
      </c>
      <c r="C9" s="57" t="s">
        <v>172</v>
      </c>
      <c r="D9" s="64" t="s">
        <v>173</v>
      </c>
      <c r="E9" s="59" t="s">
        <v>32</v>
      </c>
      <c r="F9" s="59" t="s">
        <v>32</v>
      </c>
      <c r="G9" s="59" t="s">
        <v>32</v>
      </c>
      <c r="H9" s="59" t="s">
        <v>32</v>
      </c>
      <c r="I9" s="59" t="s">
        <v>32</v>
      </c>
      <c r="J9" s="59" t="s">
        <v>32</v>
      </c>
      <c r="K9" s="59" t="s">
        <v>32</v>
      </c>
      <c r="L9" s="59" t="s">
        <v>32</v>
      </c>
      <c r="M9" s="59" t="s">
        <v>32</v>
      </c>
      <c r="N9" s="59" t="s">
        <v>32</v>
      </c>
      <c r="O9" s="59" t="s">
        <v>32</v>
      </c>
      <c r="P9" s="59" t="s">
        <v>32</v>
      </c>
      <c r="Q9" s="59" t="s">
        <v>32</v>
      </c>
      <c r="R9" s="59" t="s">
        <v>32</v>
      </c>
      <c r="S9" s="59" t="s">
        <v>32</v>
      </c>
      <c r="T9" s="59" t="s">
        <v>32</v>
      </c>
      <c r="U9" s="59" t="s">
        <v>32</v>
      </c>
      <c r="V9" s="59" t="s">
        <v>32</v>
      </c>
      <c r="W9" s="59" t="s">
        <v>32</v>
      </c>
      <c r="X9" s="59" t="s">
        <v>32</v>
      </c>
      <c r="Y9" s="59" t="s">
        <v>32</v>
      </c>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4" ht="12.75" customHeight="1" x14ac:dyDescent="0.2">
      <c r="A10" s="60"/>
      <c r="B10" s="61"/>
      <c r="C10" s="61"/>
      <c r="D10" s="62"/>
      <c r="E10" s="63" t="s">
        <v>174</v>
      </c>
      <c r="F10" s="63" t="s">
        <v>174</v>
      </c>
      <c r="G10" s="63" t="s">
        <v>174</v>
      </c>
      <c r="H10" s="63" t="s">
        <v>174</v>
      </c>
      <c r="I10" s="63" t="s">
        <v>174</v>
      </c>
      <c r="J10" s="63" t="s">
        <v>174</v>
      </c>
      <c r="K10" s="63" t="s">
        <v>174</v>
      </c>
      <c r="L10" s="63" t="s">
        <v>174</v>
      </c>
      <c r="M10" s="63" t="s">
        <v>174</v>
      </c>
      <c r="N10" s="63" t="s">
        <v>174</v>
      </c>
      <c r="O10" s="63" t="s">
        <v>174</v>
      </c>
      <c r="P10" s="63" t="s">
        <v>174</v>
      </c>
      <c r="Q10" s="63" t="s">
        <v>174</v>
      </c>
      <c r="R10" s="63" t="s">
        <v>174</v>
      </c>
      <c r="S10" s="63" t="s">
        <v>174</v>
      </c>
      <c r="T10" s="63" t="s">
        <v>174</v>
      </c>
      <c r="U10" s="63" t="s">
        <v>174</v>
      </c>
      <c r="V10" s="63" t="s">
        <v>174</v>
      </c>
      <c r="W10" s="63" t="s">
        <v>174</v>
      </c>
      <c r="X10" s="63" t="s">
        <v>174</v>
      </c>
      <c r="Y10" s="63" t="s">
        <v>174</v>
      </c>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row>
    <row r="11" spans="1:54" ht="12.75" customHeight="1" x14ac:dyDescent="0.2">
      <c r="A11" s="56" t="s">
        <v>175</v>
      </c>
      <c r="B11" s="57" t="s">
        <v>159</v>
      </c>
      <c r="C11" s="57" t="s">
        <v>176</v>
      </c>
      <c r="D11" s="65" t="s">
        <v>177</v>
      </c>
      <c r="E11" s="59" t="s">
        <v>32</v>
      </c>
      <c r="F11" s="59" t="s">
        <v>32</v>
      </c>
      <c r="G11" s="59" t="s">
        <v>32</v>
      </c>
      <c r="H11" s="59" t="s">
        <v>32</v>
      </c>
      <c r="I11" s="59" t="s">
        <v>32</v>
      </c>
      <c r="J11" s="59" t="s">
        <v>32</v>
      </c>
      <c r="K11" s="59" t="s">
        <v>32</v>
      </c>
      <c r="L11" s="59" t="s">
        <v>32</v>
      </c>
      <c r="M11" s="59" t="s">
        <v>32</v>
      </c>
      <c r="N11" s="59" t="s">
        <v>32</v>
      </c>
      <c r="O11" s="59" t="s">
        <v>32</v>
      </c>
      <c r="P11" s="59" t="s">
        <v>32</v>
      </c>
      <c r="Q11" s="59" t="s">
        <v>32</v>
      </c>
      <c r="R11" s="59" t="s">
        <v>32</v>
      </c>
      <c r="S11" s="59" t="s">
        <v>32</v>
      </c>
      <c r="T11" s="59" t="s">
        <v>32</v>
      </c>
      <c r="U11" s="59" t="s">
        <v>32</v>
      </c>
      <c r="V11" s="59" t="s">
        <v>32</v>
      </c>
      <c r="W11" s="59" t="s">
        <v>32</v>
      </c>
      <c r="X11" s="59" t="s">
        <v>32</v>
      </c>
      <c r="Y11" s="59" t="s">
        <v>32</v>
      </c>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row>
    <row r="12" spans="1:54" ht="12.75" customHeight="1" x14ac:dyDescent="0.2">
      <c r="A12" s="60"/>
      <c r="B12" s="61"/>
      <c r="C12" s="61"/>
      <c r="D12" s="62"/>
      <c r="E12" s="63" t="s">
        <v>178</v>
      </c>
      <c r="F12" s="63" t="s">
        <v>178</v>
      </c>
      <c r="G12" s="63" t="s">
        <v>178</v>
      </c>
      <c r="H12" s="63" t="s">
        <v>178</v>
      </c>
      <c r="I12" s="63" t="s">
        <v>178</v>
      </c>
      <c r="J12" s="63" t="s">
        <v>178</v>
      </c>
      <c r="K12" s="63" t="s">
        <v>178</v>
      </c>
      <c r="L12" s="63" t="s">
        <v>178</v>
      </c>
      <c r="M12" s="63" t="s">
        <v>178</v>
      </c>
      <c r="N12" s="63" t="s">
        <v>178</v>
      </c>
      <c r="O12" s="63" t="s">
        <v>178</v>
      </c>
      <c r="P12" s="63" t="s">
        <v>178</v>
      </c>
      <c r="Q12" s="63" t="s">
        <v>178</v>
      </c>
      <c r="R12" s="63" t="s">
        <v>178</v>
      </c>
      <c r="S12" s="63" t="s">
        <v>178</v>
      </c>
      <c r="T12" s="63" t="s">
        <v>178</v>
      </c>
      <c r="U12" s="63" t="s">
        <v>178</v>
      </c>
      <c r="V12" s="63" t="s">
        <v>178</v>
      </c>
      <c r="W12" s="63" t="s">
        <v>178</v>
      </c>
      <c r="X12" s="63" t="s">
        <v>178</v>
      </c>
      <c r="Y12" s="63" t="s">
        <v>178</v>
      </c>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row>
    <row r="13" spans="1:54" ht="12.75" customHeight="1" x14ac:dyDescent="0.2">
      <c r="A13" s="56" t="s">
        <v>179</v>
      </c>
      <c r="B13" s="57" t="s">
        <v>159</v>
      </c>
      <c r="C13" s="57" t="s">
        <v>180</v>
      </c>
      <c r="D13" s="65" t="s">
        <v>181</v>
      </c>
      <c r="E13" s="59" t="s">
        <v>32</v>
      </c>
      <c r="F13" s="59" t="s">
        <v>32</v>
      </c>
      <c r="G13" s="59" t="s">
        <v>32</v>
      </c>
      <c r="H13" s="59" t="s">
        <v>32</v>
      </c>
      <c r="I13" s="59" t="s">
        <v>32</v>
      </c>
      <c r="J13" s="59" t="s">
        <v>32</v>
      </c>
      <c r="K13" s="59" t="s">
        <v>32</v>
      </c>
      <c r="L13" s="59" t="s">
        <v>32</v>
      </c>
      <c r="M13" s="59" t="s">
        <v>32</v>
      </c>
      <c r="N13" s="59" t="s">
        <v>32</v>
      </c>
      <c r="O13" s="59" t="s">
        <v>32</v>
      </c>
      <c r="P13" s="59" t="s">
        <v>32</v>
      </c>
      <c r="Q13" s="59" t="s">
        <v>32</v>
      </c>
      <c r="R13" s="59" t="s">
        <v>32</v>
      </c>
      <c r="S13" s="59" t="s">
        <v>32</v>
      </c>
      <c r="T13" s="59" t="s">
        <v>32</v>
      </c>
      <c r="U13" s="59" t="s">
        <v>32</v>
      </c>
      <c r="V13" s="59" t="s">
        <v>32</v>
      </c>
      <c r="W13" s="59" t="s">
        <v>32</v>
      </c>
      <c r="X13" s="59" t="s">
        <v>32</v>
      </c>
      <c r="Y13" s="59" t="s">
        <v>32</v>
      </c>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row>
    <row r="14" spans="1:54" ht="12.75" customHeight="1" x14ac:dyDescent="0.2">
      <c r="A14" s="60"/>
      <c r="B14" s="61"/>
      <c r="C14" s="61"/>
      <c r="D14" s="62"/>
      <c r="E14" s="63" t="s">
        <v>178</v>
      </c>
      <c r="F14" s="63" t="s">
        <v>178</v>
      </c>
      <c r="G14" s="63" t="s">
        <v>178</v>
      </c>
      <c r="H14" s="63" t="s">
        <v>178</v>
      </c>
      <c r="I14" s="63" t="s">
        <v>178</v>
      </c>
      <c r="J14" s="63" t="s">
        <v>178</v>
      </c>
      <c r="K14" s="63" t="s">
        <v>178</v>
      </c>
      <c r="L14" s="63" t="s">
        <v>178</v>
      </c>
      <c r="M14" s="63" t="s">
        <v>178</v>
      </c>
      <c r="N14" s="63" t="s">
        <v>178</v>
      </c>
      <c r="O14" s="63" t="s">
        <v>178</v>
      </c>
      <c r="P14" s="63" t="s">
        <v>178</v>
      </c>
      <c r="Q14" s="63" t="s">
        <v>178</v>
      </c>
      <c r="R14" s="63" t="s">
        <v>178</v>
      </c>
      <c r="S14" s="63" t="s">
        <v>178</v>
      </c>
      <c r="T14" s="63" t="s">
        <v>178</v>
      </c>
      <c r="U14" s="63" t="s">
        <v>178</v>
      </c>
      <c r="V14" s="63" t="s">
        <v>178</v>
      </c>
      <c r="W14" s="63" t="s">
        <v>178</v>
      </c>
      <c r="X14" s="63" t="s">
        <v>178</v>
      </c>
      <c r="Y14" s="63" t="s">
        <v>178</v>
      </c>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row>
    <row r="15" spans="1:54" ht="12.75" customHeight="1" x14ac:dyDescent="0.2">
      <c r="A15" s="56" t="s">
        <v>182</v>
      </c>
      <c r="B15" s="57" t="s">
        <v>159</v>
      </c>
      <c r="C15" s="57" t="s">
        <v>183</v>
      </c>
      <c r="D15" s="65" t="s">
        <v>184</v>
      </c>
      <c r="E15" s="59" t="s">
        <v>162</v>
      </c>
      <c r="F15" s="59" t="s">
        <v>162</v>
      </c>
      <c r="G15" s="59" t="s">
        <v>163</v>
      </c>
      <c r="H15" s="59" t="s">
        <v>163</v>
      </c>
      <c r="I15" s="59" t="s">
        <v>163</v>
      </c>
      <c r="J15" s="59" t="s">
        <v>163</v>
      </c>
      <c r="K15" s="59" t="s">
        <v>163</v>
      </c>
      <c r="L15" s="59" t="s">
        <v>163</v>
      </c>
      <c r="M15" s="59" t="s">
        <v>163</v>
      </c>
      <c r="N15" s="59" t="s">
        <v>163</v>
      </c>
      <c r="O15" s="59" t="s">
        <v>163</v>
      </c>
      <c r="P15" s="59" t="s">
        <v>162</v>
      </c>
      <c r="Q15" s="59" t="s">
        <v>162</v>
      </c>
      <c r="R15" s="59" t="s">
        <v>162</v>
      </c>
      <c r="S15" s="59" t="s">
        <v>162</v>
      </c>
      <c r="T15" s="59" t="s">
        <v>162</v>
      </c>
      <c r="U15" s="59" t="s">
        <v>162</v>
      </c>
      <c r="V15" s="59" t="s">
        <v>162</v>
      </c>
      <c r="W15" s="59" t="s">
        <v>162</v>
      </c>
      <c r="X15" s="59" t="s">
        <v>162</v>
      </c>
      <c r="Y15" s="59" t="s">
        <v>162</v>
      </c>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4" ht="12.75" customHeight="1" x14ac:dyDescent="0.2">
      <c r="A16" s="60"/>
      <c r="B16" s="61"/>
      <c r="C16" s="61"/>
      <c r="D16" s="62"/>
      <c r="E16" s="63"/>
      <c r="F16" s="63"/>
      <c r="G16" s="63" t="s">
        <v>185</v>
      </c>
      <c r="H16" s="63" t="s">
        <v>186</v>
      </c>
      <c r="I16" s="63" t="s">
        <v>187</v>
      </c>
      <c r="J16" s="63" t="s">
        <v>188</v>
      </c>
      <c r="K16" s="63" t="s">
        <v>189</v>
      </c>
      <c r="L16" s="63" t="s">
        <v>190</v>
      </c>
      <c r="M16" s="63" t="s">
        <v>191</v>
      </c>
      <c r="N16" s="63" t="s">
        <v>192</v>
      </c>
      <c r="O16" s="63" t="s">
        <v>193</v>
      </c>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row>
    <row r="17" spans="1:54" ht="12.75" customHeight="1" x14ac:dyDescent="0.2">
      <c r="A17" s="56" t="s">
        <v>194</v>
      </c>
      <c r="B17" s="57" t="s">
        <v>159</v>
      </c>
      <c r="C17" s="57" t="s">
        <v>195</v>
      </c>
      <c r="D17" s="65" t="s">
        <v>196</v>
      </c>
      <c r="E17" s="59" t="s">
        <v>162</v>
      </c>
      <c r="F17" s="59" t="s">
        <v>162</v>
      </c>
      <c r="G17" s="59" t="s">
        <v>162</v>
      </c>
      <c r="H17" s="59" t="s">
        <v>162</v>
      </c>
      <c r="I17" s="59" t="s">
        <v>162</v>
      </c>
      <c r="J17" s="59" t="s">
        <v>162</v>
      </c>
      <c r="K17" s="59" t="s">
        <v>162</v>
      </c>
      <c r="L17" s="59" t="s">
        <v>162</v>
      </c>
      <c r="M17" s="59" t="s">
        <v>162</v>
      </c>
      <c r="N17" s="59" t="s">
        <v>162</v>
      </c>
      <c r="O17" s="59" t="s">
        <v>162</v>
      </c>
      <c r="P17" s="59" t="s">
        <v>162</v>
      </c>
      <c r="Q17" s="59" t="s">
        <v>162</v>
      </c>
      <c r="R17" s="59" t="s">
        <v>162</v>
      </c>
      <c r="S17" s="59" t="s">
        <v>162</v>
      </c>
      <c r="T17" s="59" t="s">
        <v>162</v>
      </c>
      <c r="U17" s="59" t="s">
        <v>162</v>
      </c>
      <c r="V17" s="59" t="s">
        <v>162</v>
      </c>
      <c r="W17" s="59" t="s">
        <v>162</v>
      </c>
      <c r="X17" s="59" t="s">
        <v>162</v>
      </c>
      <c r="Y17" s="59" t="s">
        <v>162</v>
      </c>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row>
    <row r="18" spans="1:54" ht="12.75" customHeight="1" x14ac:dyDescent="0.2">
      <c r="A18" s="60"/>
      <c r="B18" s="61"/>
      <c r="C18" s="61"/>
      <c r="D18" s="62"/>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row>
    <row r="19" spans="1:54" ht="12.75" customHeight="1" x14ac:dyDescent="0.2">
      <c r="A19" s="56" t="s">
        <v>197</v>
      </c>
      <c r="B19" s="57" t="s">
        <v>159</v>
      </c>
      <c r="C19" s="57" t="s">
        <v>198</v>
      </c>
      <c r="D19" s="65" t="s">
        <v>199</v>
      </c>
      <c r="E19" s="59" t="s">
        <v>162</v>
      </c>
      <c r="F19" s="59" t="s">
        <v>162</v>
      </c>
      <c r="G19" s="59" t="s">
        <v>162</v>
      </c>
      <c r="H19" s="59" t="s">
        <v>162</v>
      </c>
      <c r="I19" s="59" t="s">
        <v>162</v>
      </c>
      <c r="J19" s="59" t="s">
        <v>162</v>
      </c>
      <c r="K19" s="59" t="s">
        <v>162</v>
      </c>
      <c r="L19" s="59" t="s">
        <v>162</v>
      </c>
      <c r="M19" s="59" t="s">
        <v>162</v>
      </c>
      <c r="N19" s="59" t="s">
        <v>162</v>
      </c>
      <c r="O19" s="59" t="s">
        <v>162</v>
      </c>
      <c r="P19" s="59" t="s">
        <v>162</v>
      </c>
      <c r="Q19" s="59" t="s">
        <v>162</v>
      </c>
      <c r="R19" s="59" t="s">
        <v>162</v>
      </c>
      <c r="S19" s="59" t="s">
        <v>162</v>
      </c>
      <c r="T19" s="59" t="s">
        <v>162</v>
      </c>
      <c r="U19" s="59" t="s">
        <v>162</v>
      </c>
      <c r="V19" s="59" t="s">
        <v>162</v>
      </c>
      <c r="W19" s="59" t="s">
        <v>162</v>
      </c>
      <c r="X19" s="59" t="s">
        <v>162</v>
      </c>
      <c r="Y19" s="59" t="s">
        <v>162</v>
      </c>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row>
    <row r="20" spans="1:54" ht="12.75" customHeight="1" x14ac:dyDescent="0.2">
      <c r="A20" s="60"/>
      <c r="B20" s="61"/>
      <c r="C20" s="61"/>
      <c r="D20" s="62"/>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row>
    <row r="21" spans="1:54" ht="12.75" customHeight="1" x14ac:dyDescent="0.2">
      <c r="A21" s="56" t="s">
        <v>200</v>
      </c>
      <c r="B21" s="57" t="s">
        <v>159</v>
      </c>
      <c r="C21" s="57" t="s">
        <v>201</v>
      </c>
      <c r="D21" s="66" t="s">
        <v>202</v>
      </c>
      <c r="E21" s="59" t="s">
        <v>162</v>
      </c>
      <c r="F21" s="59" t="s">
        <v>162</v>
      </c>
      <c r="G21" s="59" t="s">
        <v>162</v>
      </c>
      <c r="H21" s="59" t="s">
        <v>162</v>
      </c>
      <c r="I21" s="59" t="s">
        <v>162</v>
      </c>
      <c r="J21" s="59" t="s">
        <v>162</v>
      </c>
      <c r="K21" s="59" t="s">
        <v>162</v>
      </c>
      <c r="L21" s="59" t="s">
        <v>162</v>
      </c>
      <c r="M21" s="59" t="s">
        <v>162</v>
      </c>
      <c r="N21" s="59" t="s">
        <v>162</v>
      </c>
      <c r="O21" s="59" t="s">
        <v>162</v>
      </c>
      <c r="P21" s="59" t="s">
        <v>162</v>
      </c>
      <c r="Q21" s="59" t="s">
        <v>162</v>
      </c>
      <c r="R21" s="59" t="s">
        <v>162</v>
      </c>
      <c r="S21" s="59" t="s">
        <v>162</v>
      </c>
      <c r="T21" s="59" t="s">
        <v>162</v>
      </c>
      <c r="U21" s="59" t="s">
        <v>162</v>
      </c>
      <c r="V21" s="59" t="s">
        <v>162</v>
      </c>
      <c r="W21" s="59" t="s">
        <v>162</v>
      </c>
      <c r="X21" s="59" t="s">
        <v>162</v>
      </c>
      <c r="Y21" s="59" t="s">
        <v>162</v>
      </c>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row>
    <row r="22" spans="1:54" ht="12.75" customHeight="1" x14ac:dyDescent="0.2">
      <c r="A22" s="60"/>
      <c r="B22" s="61"/>
      <c r="C22" s="61"/>
      <c r="D22" s="62"/>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row>
    <row r="23" spans="1:54" ht="12.75" customHeight="1" x14ac:dyDescent="0.2">
      <c r="A23" s="56" t="s">
        <v>203</v>
      </c>
      <c r="B23" s="57" t="s">
        <v>159</v>
      </c>
      <c r="C23" s="57" t="s">
        <v>204</v>
      </c>
      <c r="D23" s="65" t="s">
        <v>205</v>
      </c>
      <c r="E23" s="59" t="s">
        <v>32</v>
      </c>
      <c r="F23" s="59" t="s">
        <v>32</v>
      </c>
      <c r="G23" s="59" t="s">
        <v>32</v>
      </c>
      <c r="H23" s="59" t="s">
        <v>32</v>
      </c>
      <c r="I23" s="59" t="s">
        <v>32</v>
      </c>
      <c r="J23" s="59" t="s">
        <v>32</v>
      </c>
      <c r="K23" s="59" t="s">
        <v>32</v>
      </c>
      <c r="L23" s="59" t="s">
        <v>32</v>
      </c>
      <c r="M23" s="59" t="s">
        <v>32</v>
      </c>
      <c r="N23" s="59" t="s">
        <v>32</v>
      </c>
      <c r="O23" s="59" t="s">
        <v>32</v>
      </c>
      <c r="P23" s="59" t="s">
        <v>32</v>
      </c>
      <c r="Q23" s="59" t="s">
        <v>32</v>
      </c>
      <c r="R23" s="59" t="s">
        <v>32</v>
      </c>
      <c r="S23" s="59" t="s">
        <v>32</v>
      </c>
      <c r="T23" s="59" t="s">
        <v>32</v>
      </c>
      <c r="U23" s="59" t="s">
        <v>32</v>
      </c>
      <c r="V23" s="59" t="s">
        <v>32</v>
      </c>
      <c r="W23" s="59" t="s">
        <v>32</v>
      </c>
      <c r="X23" s="59" t="s">
        <v>32</v>
      </c>
      <c r="Y23" s="59" t="s">
        <v>32</v>
      </c>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row>
    <row r="24" spans="1:54" ht="12.75" customHeight="1" x14ac:dyDescent="0.2">
      <c r="A24" s="60"/>
      <c r="B24" s="61"/>
      <c r="C24" s="61"/>
      <c r="D24" s="62"/>
      <c r="E24" s="63" t="s">
        <v>206</v>
      </c>
      <c r="F24" s="63" t="s">
        <v>206</v>
      </c>
      <c r="G24" s="63" t="s">
        <v>206</v>
      </c>
      <c r="H24" s="63" t="s">
        <v>206</v>
      </c>
      <c r="I24" s="63" t="s">
        <v>206</v>
      </c>
      <c r="J24" s="63" t="s">
        <v>206</v>
      </c>
      <c r="K24" s="63" t="s">
        <v>206</v>
      </c>
      <c r="L24" s="63" t="s">
        <v>206</v>
      </c>
      <c r="M24" s="63" t="s">
        <v>206</v>
      </c>
      <c r="N24" s="63" t="s">
        <v>206</v>
      </c>
      <c r="O24" s="63" t="s">
        <v>206</v>
      </c>
      <c r="P24" s="63" t="s">
        <v>206</v>
      </c>
      <c r="Q24" s="63" t="s">
        <v>206</v>
      </c>
      <c r="R24" s="63" t="s">
        <v>206</v>
      </c>
      <c r="S24" s="63" t="s">
        <v>206</v>
      </c>
      <c r="T24" s="63" t="s">
        <v>206</v>
      </c>
      <c r="U24" s="63" t="s">
        <v>206</v>
      </c>
      <c r="V24" s="63" t="s">
        <v>206</v>
      </c>
      <c r="W24" s="63" t="s">
        <v>206</v>
      </c>
      <c r="X24" s="63" t="s">
        <v>206</v>
      </c>
      <c r="Y24" s="63" t="s">
        <v>206</v>
      </c>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row>
    <row r="25" spans="1:54" ht="12.75" customHeight="1" x14ac:dyDescent="0.2">
      <c r="A25" s="52" t="s">
        <v>155</v>
      </c>
      <c r="B25" s="53" t="s">
        <v>156</v>
      </c>
      <c r="C25" s="53"/>
      <c r="D25" s="67" t="s">
        <v>207</v>
      </c>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row>
    <row r="26" spans="1:54" ht="12.75" customHeight="1" x14ac:dyDescent="0.2">
      <c r="A26" s="56" t="s">
        <v>208</v>
      </c>
      <c r="B26" s="57" t="s">
        <v>159</v>
      </c>
      <c r="C26" s="57" t="s">
        <v>209</v>
      </c>
      <c r="D26" s="65" t="s">
        <v>210</v>
      </c>
      <c r="E26" s="59" t="s">
        <v>162</v>
      </c>
      <c r="F26" s="59" t="s">
        <v>162</v>
      </c>
      <c r="G26" s="59" t="s">
        <v>162</v>
      </c>
      <c r="H26" s="59" t="s">
        <v>162</v>
      </c>
      <c r="I26" s="59" t="s">
        <v>162</v>
      </c>
      <c r="J26" s="59" t="s">
        <v>162</v>
      </c>
      <c r="K26" s="59" t="s">
        <v>162</v>
      </c>
      <c r="L26" s="59" t="s">
        <v>162</v>
      </c>
      <c r="M26" s="59" t="s">
        <v>162</v>
      </c>
      <c r="N26" s="59" t="s">
        <v>162</v>
      </c>
      <c r="O26" s="59" t="s">
        <v>162</v>
      </c>
      <c r="P26" s="59" t="s">
        <v>164</v>
      </c>
      <c r="Q26" s="59" t="s">
        <v>162</v>
      </c>
      <c r="R26" s="59" t="s">
        <v>162</v>
      </c>
      <c r="S26" s="59" t="s">
        <v>162</v>
      </c>
      <c r="T26" s="59" t="s">
        <v>162</v>
      </c>
      <c r="U26" s="59" t="s">
        <v>162</v>
      </c>
      <c r="V26" s="59" t="s">
        <v>162</v>
      </c>
      <c r="W26" s="59" t="s">
        <v>162</v>
      </c>
      <c r="X26" s="59" t="s">
        <v>162</v>
      </c>
      <c r="Y26" s="59" t="s">
        <v>162</v>
      </c>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row>
    <row r="27" spans="1:54" ht="12.75" customHeight="1" x14ac:dyDescent="0.2">
      <c r="A27" s="60"/>
      <c r="B27" s="61"/>
      <c r="C27" s="61"/>
      <c r="D27" s="62"/>
      <c r="E27" s="63"/>
      <c r="F27" s="63"/>
      <c r="G27" s="63"/>
      <c r="H27" s="63"/>
      <c r="I27" s="63"/>
      <c r="J27" s="63"/>
      <c r="K27" s="63"/>
      <c r="L27" s="63"/>
      <c r="M27" s="63"/>
      <c r="N27" s="63"/>
      <c r="O27" s="63"/>
      <c r="P27" s="63" t="s">
        <v>211</v>
      </c>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row>
    <row r="28" spans="1:54" ht="12.75" customHeight="1" x14ac:dyDescent="0.2">
      <c r="A28" s="56" t="s">
        <v>212</v>
      </c>
      <c r="B28" s="57" t="s">
        <v>159</v>
      </c>
      <c r="C28" s="57" t="s">
        <v>213</v>
      </c>
      <c r="D28" s="65" t="s">
        <v>214</v>
      </c>
      <c r="E28" s="59" t="s">
        <v>162</v>
      </c>
      <c r="F28" s="59" t="s">
        <v>162</v>
      </c>
      <c r="G28" s="59" t="s">
        <v>162</v>
      </c>
      <c r="H28" s="59" t="s">
        <v>162</v>
      </c>
      <c r="I28" s="59" t="s">
        <v>162</v>
      </c>
      <c r="J28" s="59" t="s">
        <v>162</v>
      </c>
      <c r="K28" s="59" t="s">
        <v>162</v>
      </c>
      <c r="L28" s="59" t="s">
        <v>162</v>
      </c>
      <c r="M28" s="59" t="s">
        <v>162</v>
      </c>
      <c r="N28" s="59" t="s">
        <v>162</v>
      </c>
      <c r="O28" s="59" t="s">
        <v>162</v>
      </c>
      <c r="P28" s="59" t="s">
        <v>162</v>
      </c>
      <c r="Q28" s="59" t="s">
        <v>162</v>
      </c>
      <c r="R28" s="59" t="s">
        <v>162</v>
      </c>
      <c r="S28" s="59" t="s">
        <v>162</v>
      </c>
      <c r="T28" s="59" t="s">
        <v>162</v>
      </c>
      <c r="U28" s="59" t="s">
        <v>162</v>
      </c>
      <c r="V28" s="59" t="s">
        <v>162</v>
      </c>
      <c r="W28" s="59" t="s">
        <v>162</v>
      </c>
      <c r="X28" s="59" t="s">
        <v>162</v>
      </c>
      <c r="Y28" s="59" t="s">
        <v>162</v>
      </c>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row>
    <row r="29" spans="1:54" ht="12.75" customHeight="1" x14ac:dyDescent="0.2">
      <c r="A29" s="69"/>
      <c r="B29" s="70"/>
      <c r="C29" s="70"/>
      <c r="D29" s="71"/>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row>
    <row r="30" spans="1:54" ht="12.75" customHeight="1" x14ac:dyDescent="0.2">
      <c r="A30" s="72" t="s">
        <v>215</v>
      </c>
      <c r="B30" s="73" t="s">
        <v>159</v>
      </c>
      <c r="C30" s="74" t="s">
        <v>216</v>
      </c>
      <c r="D30" s="75" t="s">
        <v>217</v>
      </c>
      <c r="E30" s="59" t="s">
        <v>32</v>
      </c>
      <c r="F30" s="59" t="s">
        <v>32</v>
      </c>
      <c r="G30" s="59" t="s">
        <v>32</v>
      </c>
      <c r="H30" s="59" t="s">
        <v>32</v>
      </c>
      <c r="I30" s="59" t="s">
        <v>32</v>
      </c>
      <c r="J30" s="59" t="s">
        <v>32</v>
      </c>
      <c r="K30" s="59" t="s">
        <v>32</v>
      </c>
      <c r="L30" s="59" t="s">
        <v>32</v>
      </c>
      <c r="M30" s="59" t="s">
        <v>32</v>
      </c>
      <c r="N30" s="59" t="s">
        <v>32</v>
      </c>
      <c r="O30" s="59" t="s">
        <v>32</v>
      </c>
      <c r="P30" s="59" t="s">
        <v>32</v>
      </c>
      <c r="Q30" s="59" t="s">
        <v>32</v>
      </c>
      <c r="R30" s="59" t="s">
        <v>32</v>
      </c>
      <c r="S30" s="59" t="s">
        <v>32</v>
      </c>
      <c r="T30" s="59" t="s">
        <v>32</v>
      </c>
      <c r="U30" s="59" t="s">
        <v>32</v>
      </c>
      <c r="V30" s="59" t="s">
        <v>32</v>
      </c>
      <c r="W30" s="59" t="s">
        <v>32</v>
      </c>
      <c r="X30" s="59" t="s">
        <v>32</v>
      </c>
      <c r="Y30" s="59" t="s">
        <v>32</v>
      </c>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row>
    <row r="31" spans="1:54" ht="12.75" customHeight="1" x14ac:dyDescent="0.2">
      <c r="A31" s="60"/>
      <c r="B31" s="61"/>
      <c r="C31" s="61"/>
      <c r="D31" s="62"/>
      <c r="E31" s="76" t="s">
        <v>218</v>
      </c>
      <c r="F31" s="76" t="s">
        <v>218</v>
      </c>
      <c r="G31" s="76" t="s">
        <v>218</v>
      </c>
      <c r="H31" s="76" t="s">
        <v>218</v>
      </c>
      <c r="I31" s="76" t="s">
        <v>218</v>
      </c>
      <c r="J31" s="76" t="s">
        <v>218</v>
      </c>
      <c r="K31" s="76" t="s">
        <v>218</v>
      </c>
      <c r="L31" s="76" t="s">
        <v>218</v>
      </c>
      <c r="M31" s="76" t="s">
        <v>218</v>
      </c>
      <c r="N31" s="76" t="s">
        <v>218</v>
      </c>
      <c r="O31" s="76" t="s">
        <v>218</v>
      </c>
      <c r="P31" s="76" t="s">
        <v>218</v>
      </c>
      <c r="Q31" s="76" t="s">
        <v>218</v>
      </c>
      <c r="R31" s="76" t="s">
        <v>218</v>
      </c>
      <c r="S31" s="76" t="s">
        <v>218</v>
      </c>
      <c r="T31" s="76" t="s">
        <v>218</v>
      </c>
      <c r="U31" s="76" t="s">
        <v>218</v>
      </c>
      <c r="V31" s="76" t="s">
        <v>218</v>
      </c>
      <c r="W31" s="76" t="s">
        <v>218</v>
      </c>
      <c r="X31" s="76" t="s">
        <v>218</v>
      </c>
      <c r="Y31" s="76" t="s">
        <v>218</v>
      </c>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row>
    <row r="32" spans="1:54" ht="12.75" customHeight="1" x14ac:dyDescent="0.2">
      <c r="A32" s="56" t="s">
        <v>219</v>
      </c>
      <c r="B32" s="57" t="s">
        <v>159</v>
      </c>
      <c r="C32" s="57" t="s">
        <v>220</v>
      </c>
      <c r="D32" s="65" t="s">
        <v>221</v>
      </c>
      <c r="E32" s="59" t="s">
        <v>162</v>
      </c>
      <c r="F32" s="59" t="s">
        <v>162</v>
      </c>
      <c r="G32" s="59" t="s">
        <v>162</v>
      </c>
      <c r="H32" s="59" t="s">
        <v>162</v>
      </c>
      <c r="I32" s="59" t="s">
        <v>162</v>
      </c>
      <c r="J32" s="59" t="s">
        <v>162</v>
      </c>
      <c r="K32" s="59" t="s">
        <v>162</v>
      </c>
      <c r="L32" s="59" t="s">
        <v>162</v>
      </c>
      <c r="M32" s="59" t="s">
        <v>162</v>
      </c>
      <c r="N32" s="59" t="s">
        <v>162</v>
      </c>
      <c r="O32" s="59" t="s">
        <v>162</v>
      </c>
      <c r="P32" s="59" t="s">
        <v>162</v>
      </c>
      <c r="Q32" s="59" t="s">
        <v>162</v>
      </c>
      <c r="R32" s="59" t="s">
        <v>162</v>
      </c>
      <c r="S32" s="59" t="s">
        <v>162</v>
      </c>
      <c r="T32" s="59" t="s">
        <v>162</v>
      </c>
      <c r="U32" s="59" t="s">
        <v>162</v>
      </c>
      <c r="V32" s="59" t="s">
        <v>162</v>
      </c>
      <c r="W32" s="59" t="s">
        <v>162</v>
      </c>
      <c r="X32" s="59" t="s">
        <v>162</v>
      </c>
      <c r="Y32" s="59" t="s">
        <v>162</v>
      </c>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row>
    <row r="33" spans="1:54" ht="12.75" customHeight="1" x14ac:dyDescent="0.2">
      <c r="A33" s="60"/>
      <c r="B33" s="61"/>
      <c r="C33" s="61"/>
      <c r="D33" s="62"/>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row>
    <row r="34" spans="1:54" ht="12.75" customHeight="1" x14ac:dyDescent="0.2">
      <c r="A34" s="56" t="s">
        <v>222</v>
      </c>
      <c r="B34" s="57" t="s">
        <v>159</v>
      </c>
      <c r="C34" s="57" t="s">
        <v>223</v>
      </c>
      <c r="D34" s="65" t="s">
        <v>224</v>
      </c>
      <c r="E34" s="59" t="s">
        <v>32</v>
      </c>
      <c r="F34" s="59" t="s">
        <v>32</v>
      </c>
      <c r="G34" s="59" t="s">
        <v>32</v>
      </c>
      <c r="H34" s="59" t="s">
        <v>32</v>
      </c>
      <c r="I34" s="59" t="s">
        <v>32</v>
      </c>
      <c r="J34" s="59" t="s">
        <v>32</v>
      </c>
      <c r="K34" s="59" t="s">
        <v>32</v>
      </c>
      <c r="L34" s="59" t="s">
        <v>32</v>
      </c>
      <c r="M34" s="59" t="s">
        <v>32</v>
      </c>
      <c r="N34" s="59" t="s">
        <v>32</v>
      </c>
      <c r="O34" s="59" t="s">
        <v>32</v>
      </c>
      <c r="P34" s="59" t="s">
        <v>32</v>
      </c>
      <c r="Q34" s="59" t="s">
        <v>32</v>
      </c>
      <c r="R34" s="59" t="s">
        <v>32</v>
      </c>
      <c r="S34" s="59" t="s">
        <v>32</v>
      </c>
      <c r="T34" s="59" t="s">
        <v>32</v>
      </c>
      <c r="U34" s="59" t="s">
        <v>32</v>
      </c>
      <c r="V34" s="59" t="s">
        <v>32</v>
      </c>
      <c r="W34" s="59" t="s">
        <v>32</v>
      </c>
      <c r="X34" s="59" t="s">
        <v>32</v>
      </c>
      <c r="Y34" s="59" t="s">
        <v>32</v>
      </c>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row>
    <row r="35" spans="1:54" ht="12.75" customHeight="1" x14ac:dyDescent="0.2">
      <c r="A35" s="60"/>
      <c r="B35" s="61"/>
      <c r="C35" s="61"/>
      <c r="D35" s="62"/>
      <c r="E35" s="63" t="s">
        <v>225</v>
      </c>
      <c r="F35" s="63" t="s">
        <v>225</v>
      </c>
      <c r="G35" s="63" t="s">
        <v>225</v>
      </c>
      <c r="H35" s="63" t="s">
        <v>225</v>
      </c>
      <c r="I35" s="63" t="s">
        <v>225</v>
      </c>
      <c r="J35" s="63" t="s">
        <v>225</v>
      </c>
      <c r="K35" s="63" t="s">
        <v>225</v>
      </c>
      <c r="L35" s="63" t="s">
        <v>225</v>
      </c>
      <c r="M35" s="63" t="s">
        <v>225</v>
      </c>
      <c r="N35" s="63" t="s">
        <v>225</v>
      </c>
      <c r="O35" s="63" t="s">
        <v>225</v>
      </c>
      <c r="P35" s="63" t="s">
        <v>225</v>
      </c>
      <c r="Q35" s="63" t="s">
        <v>225</v>
      </c>
      <c r="R35" s="63" t="s">
        <v>225</v>
      </c>
      <c r="S35" s="63" t="s">
        <v>225</v>
      </c>
      <c r="T35" s="63" t="s">
        <v>225</v>
      </c>
      <c r="U35" s="63" t="s">
        <v>225</v>
      </c>
      <c r="V35" s="63" t="s">
        <v>225</v>
      </c>
      <c r="W35" s="63" t="s">
        <v>225</v>
      </c>
      <c r="X35" s="63" t="s">
        <v>225</v>
      </c>
      <c r="Y35" s="63" t="s">
        <v>225</v>
      </c>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row>
    <row r="36" spans="1:54" ht="12.75" customHeight="1" x14ac:dyDescent="0.2">
      <c r="A36" s="56" t="s">
        <v>226</v>
      </c>
      <c r="B36" s="57" t="s">
        <v>159</v>
      </c>
      <c r="C36" s="57" t="s">
        <v>227</v>
      </c>
      <c r="D36" s="64" t="s">
        <v>228</v>
      </c>
      <c r="E36" s="59" t="s">
        <v>162</v>
      </c>
      <c r="F36" s="59" t="s">
        <v>162</v>
      </c>
      <c r="G36" s="59" t="s">
        <v>162</v>
      </c>
      <c r="H36" s="59" t="s">
        <v>162</v>
      </c>
      <c r="I36" s="59" t="s">
        <v>162</v>
      </c>
      <c r="J36" s="59" t="s">
        <v>162</v>
      </c>
      <c r="K36" s="59" t="s">
        <v>162</v>
      </c>
      <c r="L36" s="59" t="s">
        <v>162</v>
      </c>
      <c r="M36" s="59" t="s">
        <v>162</v>
      </c>
      <c r="N36" s="59" t="s">
        <v>162</v>
      </c>
      <c r="O36" s="59" t="s">
        <v>162</v>
      </c>
      <c r="P36" s="59" t="s">
        <v>162</v>
      </c>
      <c r="Q36" s="59" t="s">
        <v>162</v>
      </c>
      <c r="R36" s="59" t="s">
        <v>162</v>
      </c>
      <c r="S36" s="59" t="s">
        <v>162</v>
      </c>
      <c r="T36" s="59" t="s">
        <v>162</v>
      </c>
      <c r="U36" s="59" t="s">
        <v>162</v>
      </c>
      <c r="V36" s="59" t="s">
        <v>162</v>
      </c>
      <c r="W36" s="59" t="s">
        <v>162</v>
      </c>
      <c r="X36" s="59" t="s">
        <v>162</v>
      </c>
      <c r="Y36" s="59" t="s">
        <v>162</v>
      </c>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row>
    <row r="37" spans="1:54" ht="12.75" customHeight="1" x14ac:dyDescent="0.2">
      <c r="A37" s="60"/>
      <c r="B37" s="61"/>
      <c r="C37" s="61"/>
      <c r="D37" s="62"/>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row>
    <row r="38" spans="1:54" ht="12.75" customHeight="1" x14ac:dyDescent="0.2">
      <c r="A38" s="56" t="s">
        <v>229</v>
      </c>
      <c r="B38" s="57" t="s">
        <v>159</v>
      </c>
      <c r="C38" s="57" t="s">
        <v>230</v>
      </c>
      <c r="D38" s="65" t="s">
        <v>231</v>
      </c>
      <c r="E38" s="59" t="s">
        <v>163</v>
      </c>
      <c r="F38" s="59" t="s">
        <v>162</v>
      </c>
      <c r="G38" s="59" t="s">
        <v>162</v>
      </c>
      <c r="H38" s="59" t="s">
        <v>162</v>
      </c>
      <c r="I38" s="59" t="s">
        <v>162</v>
      </c>
      <c r="J38" s="59" t="s">
        <v>162</v>
      </c>
      <c r="K38" s="59" t="s">
        <v>162</v>
      </c>
      <c r="L38" s="59" t="s">
        <v>162</v>
      </c>
      <c r="M38" s="59" t="s">
        <v>162</v>
      </c>
      <c r="N38" s="59" t="s">
        <v>162</v>
      </c>
      <c r="O38" s="59" t="s">
        <v>162</v>
      </c>
      <c r="P38" s="59" t="s">
        <v>162</v>
      </c>
      <c r="Q38" s="59" t="s">
        <v>162</v>
      </c>
      <c r="R38" s="59" t="s">
        <v>162</v>
      </c>
      <c r="S38" s="59" t="s">
        <v>162</v>
      </c>
      <c r="T38" s="59" t="s">
        <v>162</v>
      </c>
      <c r="U38" s="59" t="s">
        <v>162</v>
      </c>
      <c r="V38" s="59" t="s">
        <v>162</v>
      </c>
      <c r="W38" s="59" t="s">
        <v>162</v>
      </c>
      <c r="X38" s="59" t="s">
        <v>162</v>
      </c>
      <c r="Y38" s="59" t="s">
        <v>162</v>
      </c>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row>
    <row r="39" spans="1:54" ht="12.75" customHeight="1" x14ac:dyDescent="0.2">
      <c r="A39" s="60"/>
      <c r="B39" s="61"/>
      <c r="C39" s="61"/>
      <c r="D39" s="62"/>
      <c r="E39" s="63" t="s">
        <v>232</v>
      </c>
      <c r="F39" s="63" t="s">
        <v>233</v>
      </c>
      <c r="G39" s="63" t="s">
        <v>233</v>
      </c>
      <c r="H39" s="63" t="s">
        <v>233</v>
      </c>
      <c r="I39" s="63" t="s">
        <v>233</v>
      </c>
      <c r="J39" s="63" t="s">
        <v>233</v>
      </c>
      <c r="K39" s="63" t="s">
        <v>233</v>
      </c>
      <c r="L39" s="63" t="s">
        <v>233</v>
      </c>
      <c r="M39" s="63" t="s">
        <v>233</v>
      </c>
      <c r="N39" s="63" t="s">
        <v>233</v>
      </c>
      <c r="O39" s="63" t="s">
        <v>233</v>
      </c>
      <c r="P39" s="63" t="s">
        <v>233</v>
      </c>
      <c r="Q39" s="63" t="s">
        <v>233</v>
      </c>
      <c r="R39" s="63" t="s">
        <v>233</v>
      </c>
      <c r="S39" s="63" t="s">
        <v>233</v>
      </c>
      <c r="T39" s="63" t="s">
        <v>233</v>
      </c>
      <c r="U39" s="63" t="s">
        <v>233</v>
      </c>
      <c r="V39" s="63" t="s">
        <v>233</v>
      </c>
      <c r="W39" s="63" t="s">
        <v>233</v>
      </c>
      <c r="X39" s="63" t="s">
        <v>233</v>
      </c>
      <c r="Y39" s="63" t="s">
        <v>233</v>
      </c>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row>
    <row r="40" spans="1:54" ht="12.75" customHeight="1" x14ac:dyDescent="0.2">
      <c r="A40" s="56" t="s">
        <v>234</v>
      </c>
      <c r="B40" s="57" t="s">
        <v>159</v>
      </c>
      <c r="C40" s="57" t="s">
        <v>235</v>
      </c>
      <c r="D40" s="65" t="s">
        <v>236</v>
      </c>
      <c r="E40" s="59" t="s">
        <v>32</v>
      </c>
      <c r="F40" s="59" t="s">
        <v>162</v>
      </c>
      <c r="G40" s="59" t="s">
        <v>162</v>
      </c>
      <c r="H40" s="59" t="s">
        <v>162</v>
      </c>
      <c r="I40" s="59" t="s">
        <v>162</v>
      </c>
      <c r="J40" s="59" t="s">
        <v>162</v>
      </c>
      <c r="K40" s="59" t="s">
        <v>162</v>
      </c>
      <c r="L40" s="59" t="s">
        <v>162</v>
      </c>
      <c r="M40" s="59" t="s">
        <v>162</v>
      </c>
      <c r="N40" s="59" t="s">
        <v>162</v>
      </c>
      <c r="O40" s="59" t="s">
        <v>162</v>
      </c>
      <c r="P40" s="59" t="s">
        <v>163</v>
      </c>
      <c r="Q40" s="59" t="s">
        <v>163</v>
      </c>
      <c r="R40" s="59" t="s">
        <v>162</v>
      </c>
      <c r="S40" s="59" t="s">
        <v>163</v>
      </c>
      <c r="T40" s="59" t="s">
        <v>162</v>
      </c>
      <c r="U40" s="59" t="s">
        <v>162</v>
      </c>
      <c r="V40" s="59" t="s">
        <v>162</v>
      </c>
      <c r="W40" s="59" t="s">
        <v>162</v>
      </c>
      <c r="X40" s="59" t="s">
        <v>162</v>
      </c>
      <c r="Y40" s="59" t="s">
        <v>162</v>
      </c>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row>
    <row r="41" spans="1:54" ht="12.75" customHeight="1" x14ac:dyDescent="0.2">
      <c r="A41" s="60"/>
      <c r="B41" s="61"/>
      <c r="C41" s="61"/>
      <c r="D41" s="62"/>
      <c r="E41" s="63" t="s">
        <v>237</v>
      </c>
      <c r="F41" s="63" t="s">
        <v>238</v>
      </c>
      <c r="G41" s="63" t="s">
        <v>239</v>
      </c>
      <c r="H41" s="63" t="s">
        <v>240</v>
      </c>
      <c r="I41" s="63" t="s">
        <v>241</v>
      </c>
      <c r="J41" s="63" t="s">
        <v>242</v>
      </c>
      <c r="K41" s="63" t="s">
        <v>243</v>
      </c>
      <c r="L41" s="63" t="s">
        <v>244</v>
      </c>
      <c r="M41" s="63" t="s">
        <v>245</v>
      </c>
      <c r="N41" s="63" t="s">
        <v>246</v>
      </c>
      <c r="O41" s="63" t="s">
        <v>247</v>
      </c>
      <c r="P41" s="63" t="s">
        <v>248</v>
      </c>
      <c r="Q41" s="63" t="s">
        <v>249</v>
      </c>
      <c r="R41" s="63" t="s">
        <v>250</v>
      </c>
      <c r="S41" s="63" t="s">
        <v>251</v>
      </c>
      <c r="T41" s="63" t="s">
        <v>252</v>
      </c>
      <c r="U41" s="63" t="s">
        <v>253</v>
      </c>
      <c r="V41" s="63" t="s">
        <v>254</v>
      </c>
      <c r="W41" s="63" t="s">
        <v>255</v>
      </c>
      <c r="X41" s="63" t="s">
        <v>256</v>
      </c>
      <c r="Y41" s="63" t="s">
        <v>257</v>
      </c>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row>
    <row r="42" spans="1:54" ht="12.75" customHeight="1" x14ac:dyDescent="0.2">
      <c r="A42" s="56" t="s">
        <v>258</v>
      </c>
      <c r="B42" s="57" t="s">
        <v>159</v>
      </c>
      <c r="C42" s="57" t="s">
        <v>259</v>
      </c>
      <c r="D42" s="65" t="s">
        <v>260</v>
      </c>
      <c r="E42" s="59" t="s">
        <v>164</v>
      </c>
      <c r="F42" s="59" t="s">
        <v>162</v>
      </c>
      <c r="G42" s="59" t="s">
        <v>162</v>
      </c>
      <c r="H42" s="59" t="s">
        <v>162</v>
      </c>
      <c r="I42" s="59" t="s">
        <v>162</v>
      </c>
      <c r="J42" s="59" t="s">
        <v>162</v>
      </c>
      <c r="K42" s="59" t="s">
        <v>162</v>
      </c>
      <c r="L42" s="59" t="s">
        <v>162</v>
      </c>
      <c r="M42" s="59" t="s">
        <v>162</v>
      </c>
      <c r="N42" s="59" t="s">
        <v>162</v>
      </c>
      <c r="O42" s="59" t="s">
        <v>162</v>
      </c>
      <c r="P42" s="59" t="s">
        <v>162</v>
      </c>
      <c r="Q42" s="59" t="s">
        <v>162</v>
      </c>
      <c r="R42" s="59" t="s">
        <v>162</v>
      </c>
      <c r="S42" s="59" t="s">
        <v>162</v>
      </c>
      <c r="T42" s="59" t="s">
        <v>162</v>
      </c>
      <c r="U42" s="59" t="s">
        <v>162</v>
      </c>
      <c r="V42" s="59" t="s">
        <v>162</v>
      </c>
      <c r="W42" s="59" t="s">
        <v>162</v>
      </c>
      <c r="X42" s="59" t="s">
        <v>162</v>
      </c>
      <c r="Y42" s="59" t="s">
        <v>162</v>
      </c>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row>
    <row r="43" spans="1:54" ht="12.75" customHeight="1" x14ac:dyDescent="0.2">
      <c r="A43" s="60"/>
      <c r="B43" s="61"/>
      <c r="C43" s="61"/>
      <c r="D43" s="62"/>
      <c r="E43" s="63" t="s">
        <v>261</v>
      </c>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row>
    <row r="44" spans="1:54" ht="12.75" customHeight="1" x14ac:dyDescent="0.2">
      <c r="A44" s="56" t="s">
        <v>262</v>
      </c>
      <c r="B44" s="57" t="s">
        <v>159</v>
      </c>
      <c r="C44" s="57" t="s">
        <v>263</v>
      </c>
      <c r="D44" s="65" t="s">
        <v>264</v>
      </c>
      <c r="E44" s="59" t="s">
        <v>162</v>
      </c>
      <c r="F44" s="59" t="s">
        <v>163</v>
      </c>
      <c r="G44" s="59" t="s">
        <v>162</v>
      </c>
      <c r="H44" s="59" t="s">
        <v>163</v>
      </c>
      <c r="I44" s="59" t="s">
        <v>164</v>
      </c>
      <c r="J44" s="59" t="s">
        <v>164</v>
      </c>
      <c r="K44" s="59" t="s">
        <v>162</v>
      </c>
      <c r="L44" s="59" t="s">
        <v>162</v>
      </c>
      <c r="M44" s="59" t="s">
        <v>162</v>
      </c>
      <c r="N44" s="59" t="s">
        <v>162</v>
      </c>
      <c r="O44" s="59" t="s">
        <v>162</v>
      </c>
      <c r="P44" s="59" t="s">
        <v>162</v>
      </c>
      <c r="Q44" s="59" t="s">
        <v>162</v>
      </c>
      <c r="R44" s="59" t="s">
        <v>162</v>
      </c>
      <c r="S44" s="59" t="s">
        <v>162</v>
      </c>
      <c r="T44" s="59" t="s">
        <v>162</v>
      </c>
      <c r="U44" s="59" t="s">
        <v>162</v>
      </c>
      <c r="V44" s="59" t="s">
        <v>162</v>
      </c>
      <c r="W44" s="59" t="s">
        <v>162</v>
      </c>
      <c r="X44" s="59" t="s">
        <v>162</v>
      </c>
      <c r="Y44" s="59" t="s">
        <v>162</v>
      </c>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row>
    <row r="45" spans="1:54" ht="12.75" customHeight="1" x14ac:dyDescent="0.2">
      <c r="A45" s="69"/>
      <c r="B45" s="70"/>
      <c r="C45" s="70"/>
      <c r="D45" s="71"/>
      <c r="E45" s="63"/>
      <c r="F45" s="63" t="s">
        <v>265</v>
      </c>
      <c r="G45" s="63"/>
      <c r="H45" s="63" t="s">
        <v>266</v>
      </c>
      <c r="I45" s="63" t="s">
        <v>267</v>
      </c>
      <c r="J45" s="63" t="s">
        <v>268</v>
      </c>
      <c r="K45" s="63" t="s">
        <v>269</v>
      </c>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row>
    <row r="46" spans="1:54" ht="12.75" customHeight="1" x14ac:dyDescent="0.2">
      <c r="A46" s="72" t="s">
        <v>270</v>
      </c>
      <c r="B46" s="73" t="s">
        <v>159</v>
      </c>
      <c r="C46" s="74" t="s">
        <v>271</v>
      </c>
      <c r="D46" s="75" t="s">
        <v>272</v>
      </c>
      <c r="E46" s="59" t="s">
        <v>32</v>
      </c>
      <c r="F46" s="59" t="s">
        <v>32</v>
      </c>
      <c r="G46" s="59" t="s">
        <v>32</v>
      </c>
      <c r="H46" s="59" t="s">
        <v>32</v>
      </c>
      <c r="I46" s="59" t="s">
        <v>32</v>
      </c>
      <c r="J46" s="59" t="s">
        <v>32</v>
      </c>
      <c r="K46" s="59" t="s">
        <v>32</v>
      </c>
      <c r="L46" s="59" t="s">
        <v>32</v>
      </c>
      <c r="M46" s="59" t="s">
        <v>32</v>
      </c>
      <c r="N46" s="59" t="s">
        <v>32</v>
      </c>
      <c r="O46" s="59" t="s">
        <v>32</v>
      </c>
      <c r="P46" s="59" t="s">
        <v>32</v>
      </c>
      <c r="Q46" s="59" t="s">
        <v>32</v>
      </c>
      <c r="R46" s="59" t="s">
        <v>32</v>
      </c>
      <c r="S46" s="59" t="s">
        <v>32</v>
      </c>
      <c r="T46" s="59" t="s">
        <v>32</v>
      </c>
      <c r="U46" s="59" t="s">
        <v>32</v>
      </c>
      <c r="V46" s="59" t="s">
        <v>32</v>
      </c>
      <c r="W46" s="59" t="s">
        <v>32</v>
      </c>
      <c r="X46" s="59" t="s">
        <v>32</v>
      </c>
      <c r="Y46" s="59" t="s">
        <v>32</v>
      </c>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row>
    <row r="47" spans="1:54" ht="12.75" customHeight="1" x14ac:dyDescent="0.2">
      <c r="A47" s="60"/>
      <c r="B47" s="61"/>
      <c r="C47" s="61"/>
      <c r="D47" s="62"/>
      <c r="E47" s="63" t="s">
        <v>273</v>
      </c>
      <c r="F47" s="63" t="s">
        <v>273</v>
      </c>
      <c r="G47" s="63" t="s">
        <v>273</v>
      </c>
      <c r="H47" s="63" t="s">
        <v>273</v>
      </c>
      <c r="I47" s="63" t="s">
        <v>273</v>
      </c>
      <c r="J47" s="63" t="s">
        <v>273</v>
      </c>
      <c r="K47" s="63" t="s">
        <v>273</v>
      </c>
      <c r="L47" s="63" t="s">
        <v>273</v>
      </c>
      <c r="M47" s="63" t="s">
        <v>273</v>
      </c>
      <c r="N47" s="63" t="s">
        <v>273</v>
      </c>
      <c r="O47" s="63" t="s">
        <v>273</v>
      </c>
      <c r="P47" s="63" t="s">
        <v>273</v>
      </c>
      <c r="Q47" s="63" t="s">
        <v>273</v>
      </c>
      <c r="R47" s="63" t="s">
        <v>273</v>
      </c>
      <c r="S47" s="63" t="s">
        <v>273</v>
      </c>
      <c r="T47" s="63" t="s">
        <v>273</v>
      </c>
      <c r="U47" s="63" t="s">
        <v>273</v>
      </c>
      <c r="V47" s="63" t="s">
        <v>273</v>
      </c>
      <c r="W47" s="63" t="s">
        <v>273</v>
      </c>
      <c r="X47" s="63" t="s">
        <v>273</v>
      </c>
      <c r="Y47" s="63" t="s">
        <v>273</v>
      </c>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row>
    <row r="48" spans="1:54" ht="12.75" customHeight="1" x14ac:dyDescent="0.2">
      <c r="A48" s="72" t="s">
        <v>274</v>
      </c>
      <c r="B48" s="73" t="s">
        <v>159</v>
      </c>
      <c r="C48" s="74" t="s">
        <v>275</v>
      </c>
      <c r="D48" s="75" t="s">
        <v>276</v>
      </c>
      <c r="E48" s="59" t="s">
        <v>162</v>
      </c>
      <c r="F48" s="59" t="s">
        <v>162</v>
      </c>
      <c r="G48" s="59" t="s">
        <v>162</v>
      </c>
      <c r="H48" s="59" t="s">
        <v>162</v>
      </c>
      <c r="I48" s="59" t="s">
        <v>162</v>
      </c>
      <c r="J48" s="59" t="s">
        <v>162</v>
      </c>
      <c r="K48" s="59" t="s">
        <v>162</v>
      </c>
      <c r="L48" s="59" t="s">
        <v>162</v>
      </c>
      <c r="M48" s="59" t="s">
        <v>162</v>
      </c>
      <c r="N48" s="59" t="s">
        <v>162</v>
      </c>
      <c r="O48" s="59" t="s">
        <v>162</v>
      </c>
      <c r="P48" s="59" t="s">
        <v>162</v>
      </c>
      <c r="Q48" s="59" t="s">
        <v>162</v>
      </c>
      <c r="R48" s="59" t="s">
        <v>162</v>
      </c>
      <c r="S48" s="59" t="s">
        <v>162</v>
      </c>
      <c r="T48" s="59" t="s">
        <v>162</v>
      </c>
      <c r="U48" s="59" t="s">
        <v>162</v>
      </c>
      <c r="V48" s="59" t="s">
        <v>162</v>
      </c>
      <c r="W48" s="59" t="s">
        <v>162</v>
      </c>
      <c r="X48" s="59" t="s">
        <v>162</v>
      </c>
      <c r="Y48" s="59" t="s">
        <v>162</v>
      </c>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row>
    <row r="49" spans="1:54" ht="12.75" customHeight="1" x14ac:dyDescent="0.2">
      <c r="A49" s="60"/>
      <c r="B49" s="61"/>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row>
    <row r="50" spans="1:54" ht="12.75" customHeight="1" x14ac:dyDescent="0.2">
      <c r="A50" s="72" t="s">
        <v>277</v>
      </c>
      <c r="B50" s="73" t="s">
        <v>159</v>
      </c>
      <c r="C50" s="74" t="s">
        <v>278</v>
      </c>
      <c r="D50" s="75" t="s">
        <v>279</v>
      </c>
      <c r="E50" s="59" t="s">
        <v>162</v>
      </c>
      <c r="F50" s="59" t="s">
        <v>32</v>
      </c>
      <c r="G50" s="59" t="s">
        <v>32</v>
      </c>
      <c r="H50" s="59" t="s">
        <v>32</v>
      </c>
      <c r="I50" s="59" t="s">
        <v>32</v>
      </c>
      <c r="J50" s="59" t="s">
        <v>32</v>
      </c>
      <c r="K50" s="59" t="s">
        <v>32</v>
      </c>
      <c r="L50" s="59" t="s">
        <v>32</v>
      </c>
      <c r="M50" s="59" t="s">
        <v>32</v>
      </c>
      <c r="N50" s="59" t="s">
        <v>32</v>
      </c>
      <c r="O50" s="59" t="s">
        <v>32</v>
      </c>
      <c r="P50" s="59" t="s">
        <v>32</v>
      </c>
      <c r="Q50" s="59" t="s">
        <v>32</v>
      </c>
      <c r="R50" s="59" t="s">
        <v>32</v>
      </c>
      <c r="S50" s="59" t="s">
        <v>32</v>
      </c>
      <c r="T50" s="59" t="s">
        <v>32</v>
      </c>
      <c r="U50" s="59" t="s">
        <v>32</v>
      </c>
      <c r="V50" s="59" t="s">
        <v>32</v>
      </c>
      <c r="W50" s="59" t="s">
        <v>32</v>
      </c>
      <c r="X50" s="59" t="s">
        <v>32</v>
      </c>
      <c r="Y50" s="59" t="s">
        <v>32</v>
      </c>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row>
    <row r="51" spans="1:54" ht="12.75" customHeight="1" x14ac:dyDescent="0.2">
      <c r="A51" s="60"/>
      <c r="B51" s="61"/>
      <c r="C51" s="61"/>
      <c r="D51" s="62"/>
      <c r="E51" s="63"/>
      <c r="F51" s="76" t="s">
        <v>280</v>
      </c>
      <c r="G51" s="76" t="s">
        <v>280</v>
      </c>
      <c r="H51" s="76" t="s">
        <v>280</v>
      </c>
      <c r="I51" s="76" t="s">
        <v>280</v>
      </c>
      <c r="J51" s="76" t="s">
        <v>280</v>
      </c>
      <c r="K51" s="76" t="s">
        <v>280</v>
      </c>
      <c r="L51" s="76" t="s">
        <v>280</v>
      </c>
      <c r="M51" s="76" t="s">
        <v>280</v>
      </c>
      <c r="N51" s="63" t="s">
        <v>281</v>
      </c>
      <c r="O51" s="63" t="s">
        <v>282</v>
      </c>
      <c r="P51" s="76" t="s">
        <v>280</v>
      </c>
      <c r="Q51" s="76" t="s">
        <v>280</v>
      </c>
      <c r="R51" s="76" t="s">
        <v>280</v>
      </c>
      <c r="S51" s="76" t="s">
        <v>280</v>
      </c>
      <c r="T51" s="76" t="s">
        <v>280</v>
      </c>
      <c r="U51" s="76" t="s">
        <v>280</v>
      </c>
      <c r="V51" s="76" t="s">
        <v>280</v>
      </c>
      <c r="W51" s="76" t="s">
        <v>280</v>
      </c>
      <c r="X51" s="76" t="s">
        <v>280</v>
      </c>
      <c r="Y51" s="76" t="s">
        <v>280</v>
      </c>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row>
    <row r="52" spans="1:54" ht="12.75" customHeight="1" x14ac:dyDescent="0.2">
      <c r="A52" s="72" t="s">
        <v>283</v>
      </c>
      <c r="B52" s="73" t="s">
        <v>159</v>
      </c>
      <c r="C52" s="74" t="s">
        <v>284</v>
      </c>
      <c r="D52" s="75" t="s">
        <v>285</v>
      </c>
      <c r="E52" s="59" t="s">
        <v>32</v>
      </c>
      <c r="F52" s="59" t="s">
        <v>32</v>
      </c>
      <c r="G52" s="59" t="s">
        <v>32</v>
      </c>
      <c r="H52" s="59" t="s">
        <v>32</v>
      </c>
      <c r="I52" s="59" t="s">
        <v>32</v>
      </c>
      <c r="J52" s="59" t="s">
        <v>32</v>
      </c>
      <c r="K52" s="59" t="s">
        <v>32</v>
      </c>
      <c r="L52" s="59" t="s">
        <v>32</v>
      </c>
      <c r="M52" s="59" t="s">
        <v>32</v>
      </c>
      <c r="N52" s="59" t="s">
        <v>32</v>
      </c>
      <c r="O52" s="59" t="s">
        <v>32</v>
      </c>
      <c r="P52" s="59" t="s">
        <v>32</v>
      </c>
      <c r="Q52" s="59" t="s">
        <v>32</v>
      </c>
      <c r="R52" s="59" t="s">
        <v>32</v>
      </c>
      <c r="S52" s="59" t="s">
        <v>32</v>
      </c>
      <c r="T52" s="59" t="s">
        <v>32</v>
      </c>
      <c r="U52" s="59" t="s">
        <v>32</v>
      </c>
      <c r="V52" s="59" t="s">
        <v>32</v>
      </c>
      <c r="W52" s="59" t="s">
        <v>32</v>
      </c>
      <c r="X52" s="59" t="s">
        <v>32</v>
      </c>
      <c r="Y52" s="59" t="s">
        <v>32</v>
      </c>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row>
    <row r="53" spans="1:54" ht="12.75" customHeight="1" x14ac:dyDescent="0.2">
      <c r="A53" s="60"/>
      <c r="B53" s="61"/>
      <c r="C53" s="61"/>
      <c r="D53" s="62"/>
      <c r="E53" s="76" t="s">
        <v>286</v>
      </c>
      <c r="F53" s="76" t="s">
        <v>286</v>
      </c>
      <c r="G53" s="76" t="s">
        <v>286</v>
      </c>
      <c r="H53" s="76" t="s">
        <v>286</v>
      </c>
      <c r="I53" s="76" t="s">
        <v>286</v>
      </c>
      <c r="J53" s="76" t="s">
        <v>286</v>
      </c>
      <c r="K53" s="76" t="s">
        <v>286</v>
      </c>
      <c r="L53" s="76" t="s">
        <v>286</v>
      </c>
      <c r="M53" s="76" t="s">
        <v>286</v>
      </c>
      <c r="N53" s="76" t="s">
        <v>286</v>
      </c>
      <c r="O53" s="76" t="s">
        <v>286</v>
      </c>
      <c r="P53" s="76" t="s">
        <v>286</v>
      </c>
      <c r="Q53" s="76" t="s">
        <v>286</v>
      </c>
      <c r="R53" s="76" t="s">
        <v>286</v>
      </c>
      <c r="S53" s="76" t="s">
        <v>286</v>
      </c>
      <c r="T53" s="76" t="s">
        <v>286</v>
      </c>
      <c r="U53" s="76" t="s">
        <v>286</v>
      </c>
      <c r="V53" s="76" t="s">
        <v>286</v>
      </c>
      <c r="W53" s="76" t="s">
        <v>286</v>
      </c>
      <c r="X53" s="76" t="s">
        <v>286</v>
      </c>
      <c r="Y53" s="76" t="s">
        <v>286</v>
      </c>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row>
    <row r="54" spans="1:54" ht="12.75" customHeight="1" x14ac:dyDescent="0.2">
      <c r="A54" s="52" t="s">
        <v>155</v>
      </c>
      <c r="B54" s="53" t="s">
        <v>156</v>
      </c>
      <c r="C54" s="53"/>
      <c r="D54" s="67" t="s">
        <v>287</v>
      </c>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row>
    <row r="55" spans="1:54" ht="12.75" customHeight="1" x14ac:dyDescent="0.2">
      <c r="A55" s="56" t="s">
        <v>288</v>
      </c>
      <c r="B55" s="57" t="s">
        <v>159</v>
      </c>
      <c r="C55" s="57" t="s">
        <v>289</v>
      </c>
      <c r="D55" s="65" t="s">
        <v>290</v>
      </c>
      <c r="E55" s="59" t="s">
        <v>164</v>
      </c>
      <c r="F55" s="59" t="s">
        <v>164</v>
      </c>
      <c r="G55" s="59" t="s">
        <v>164</v>
      </c>
      <c r="H55" s="59" t="s">
        <v>164</v>
      </c>
      <c r="I55" s="59" t="s">
        <v>164</v>
      </c>
      <c r="J55" s="59" t="s">
        <v>164</v>
      </c>
      <c r="K55" s="59" t="s">
        <v>164</v>
      </c>
      <c r="L55" s="59" t="s">
        <v>164</v>
      </c>
      <c r="M55" s="59" t="s">
        <v>164</v>
      </c>
      <c r="N55" s="59" t="s">
        <v>164</v>
      </c>
      <c r="O55" s="59" t="s">
        <v>164</v>
      </c>
      <c r="P55" s="59" t="s">
        <v>164</v>
      </c>
      <c r="Q55" s="59" t="s">
        <v>164</v>
      </c>
      <c r="R55" s="59" t="s">
        <v>164</v>
      </c>
      <c r="S55" s="59" t="s">
        <v>164</v>
      </c>
      <c r="T55" s="59" t="s">
        <v>164</v>
      </c>
      <c r="U55" s="59" t="s">
        <v>164</v>
      </c>
      <c r="V55" s="59" t="s">
        <v>164</v>
      </c>
      <c r="W55" s="59" t="s">
        <v>164</v>
      </c>
      <c r="X55" s="59" t="s">
        <v>164</v>
      </c>
      <c r="Y55" s="59" t="s">
        <v>164</v>
      </c>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row>
    <row r="56" spans="1:54" ht="12.75" customHeight="1" x14ac:dyDescent="0.2">
      <c r="A56" s="60"/>
      <c r="B56" s="61"/>
      <c r="C56" s="61"/>
      <c r="D56" s="62"/>
      <c r="E56" s="63" t="s">
        <v>291</v>
      </c>
      <c r="F56" s="63" t="s">
        <v>291</v>
      </c>
      <c r="G56" s="63" t="s">
        <v>291</v>
      </c>
      <c r="H56" s="63" t="s">
        <v>291</v>
      </c>
      <c r="I56" s="63" t="s">
        <v>291</v>
      </c>
      <c r="J56" s="63" t="s">
        <v>291</v>
      </c>
      <c r="K56" s="63" t="s">
        <v>291</v>
      </c>
      <c r="L56" s="63" t="s">
        <v>291</v>
      </c>
      <c r="M56" s="63" t="s">
        <v>291</v>
      </c>
      <c r="N56" s="63" t="s">
        <v>291</v>
      </c>
      <c r="O56" s="63" t="s">
        <v>291</v>
      </c>
      <c r="P56" s="63" t="s">
        <v>291</v>
      </c>
      <c r="Q56" s="63" t="s">
        <v>291</v>
      </c>
      <c r="R56" s="63" t="s">
        <v>291</v>
      </c>
      <c r="S56" s="63" t="s">
        <v>291</v>
      </c>
      <c r="T56" s="63" t="s">
        <v>291</v>
      </c>
      <c r="U56" s="63" t="s">
        <v>291</v>
      </c>
      <c r="V56" s="63" t="s">
        <v>291</v>
      </c>
      <c r="W56" s="63" t="s">
        <v>291</v>
      </c>
      <c r="X56" s="63" t="s">
        <v>291</v>
      </c>
      <c r="Y56" s="63" t="s">
        <v>291</v>
      </c>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row>
    <row r="57" spans="1:54" ht="12.75" customHeight="1" x14ac:dyDescent="0.2">
      <c r="A57" s="56" t="s">
        <v>292</v>
      </c>
      <c r="B57" s="57" t="s">
        <v>159</v>
      </c>
      <c r="C57" s="57" t="s">
        <v>293</v>
      </c>
      <c r="D57" s="65" t="s">
        <v>294</v>
      </c>
      <c r="E57" s="59" t="s">
        <v>162</v>
      </c>
      <c r="F57" s="59" t="s">
        <v>162</v>
      </c>
      <c r="G57" s="59" t="s">
        <v>162</v>
      </c>
      <c r="H57" s="59" t="s">
        <v>162</v>
      </c>
      <c r="I57" s="59" t="s">
        <v>162</v>
      </c>
      <c r="J57" s="59" t="s">
        <v>162</v>
      </c>
      <c r="K57" s="59" t="s">
        <v>162</v>
      </c>
      <c r="L57" s="59" t="s">
        <v>162</v>
      </c>
      <c r="M57" s="59" t="s">
        <v>162</v>
      </c>
      <c r="N57" s="59" t="s">
        <v>162</v>
      </c>
      <c r="O57" s="59" t="s">
        <v>162</v>
      </c>
      <c r="P57" s="59" t="s">
        <v>162</v>
      </c>
      <c r="Q57" s="59" t="s">
        <v>162</v>
      </c>
      <c r="R57" s="59" t="s">
        <v>162</v>
      </c>
      <c r="S57" s="59" t="s">
        <v>162</v>
      </c>
      <c r="T57" s="59" t="s">
        <v>162</v>
      </c>
      <c r="U57" s="59" t="s">
        <v>162</v>
      </c>
      <c r="V57" s="59" t="s">
        <v>162</v>
      </c>
      <c r="W57" s="59" t="s">
        <v>162</v>
      </c>
      <c r="X57" s="59" t="s">
        <v>162</v>
      </c>
      <c r="Y57" s="59" t="s">
        <v>162</v>
      </c>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row>
    <row r="58" spans="1:54" ht="12.75" customHeight="1" x14ac:dyDescent="0.2">
      <c r="A58" s="60"/>
      <c r="B58" s="61"/>
      <c r="C58" s="61"/>
      <c r="D58" s="62"/>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row>
    <row r="59" spans="1:54" ht="12.75" customHeight="1" x14ac:dyDescent="0.2">
      <c r="A59" s="56" t="s">
        <v>295</v>
      </c>
      <c r="B59" s="57" t="s">
        <v>159</v>
      </c>
      <c r="C59" s="57" t="s">
        <v>296</v>
      </c>
      <c r="D59" s="65" t="s">
        <v>297</v>
      </c>
      <c r="E59" s="59" t="s">
        <v>32</v>
      </c>
      <c r="F59" s="59" t="s">
        <v>32</v>
      </c>
      <c r="G59" s="59" t="s">
        <v>32</v>
      </c>
      <c r="H59" s="59" t="s">
        <v>32</v>
      </c>
      <c r="I59" s="59" t="s">
        <v>32</v>
      </c>
      <c r="J59" s="59" t="s">
        <v>32</v>
      </c>
      <c r="K59" s="59" t="s">
        <v>32</v>
      </c>
      <c r="L59" s="59" t="s">
        <v>32</v>
      </c>
      <c r="M59" s="59" t="s">
        <v>32</v>
      </c>
      <c r="N59" s="59" t="s">
        <v>162</v>
      </c>
      <c r="O59" s="59" t="s">
        <v>162</v>
      </c>
      <c r="P59" s="59" t="s">
        <v>32</v>
      </c>
      <c r="Q59" s="59" t="s">
        <v>32</v>
      </c>
      <c r="R59" s="59" t="s">
        <v>32</v>
      </c>
      <c r="S59" s="59" t="s">
        <v>32</v>
      </c>
      <c r="T59" s="59" t="s">
        <v>32</v>
      </c>
      <c r="U59" s="59" t="s">
        <v>32</v>
      </c>
      <c r="V59" s="59" t="s">
        <v>32</v>
      </c>
      <c r="W59" s="59" t="s">
        <v>32</v>
      </c>
      <c r="X59" s="59" t="s">
        <v>32</v>
      </c>
      <c r="Y59" s="59" t="s">
        <v>32</v>
      </c>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row>
    <row r="60" spans="1:54" ht="12.75" customHeight="1" x14ac:dyDescent="0.2">
      <c r="A60" s="60"/>
      <c r="B60" s="61"/>
      <c r="C60" s="61"/>
      <c r="D60" s="62"/>
      <c r="E60" s="63" t="s">
        <v>298</v>
      </c>
      <c r="F60" s="63" t="s">
        <v>298</v>
      </c>
      <c r="G60" s="63" t="s">
        <v>298</v>
      </c>
      <c r="H60" s="63" t="s">
        <v>298</v>
      </c>
      <c r="I60" s="63" t="s">
        <v>298</v>
      </c>
      <c r="J60" s="63" t="s">
        <v>298</v>
      </c>
      <c r="K60" s="63" t="s">
        <v>298</v>
      </c>
      <c r="L60" s="63" t="s">
        <v>298</v>
      </c>
      <c r="M60" s="63" t="s">
        <v>298</v>
      </c>
      <c r="N60" s="63"/>
      <c r="O60" s="63"/>
      <c r="P60" s="63" t="s">
        <v>298</v>
      </c>
      <c r="Q60" s="63" t="s">
        <v>298</v>
      </c>
      <c r="R60" s="63" t="s">
        <v>298</v>
      </c>
      <c r="S60" s="63" t="s">
        <v>298</v>
      </c>
      <c r="T60" s="63" t="s">
        <v>298</v>
      </c>
      <c r="U60" s="63" t="s">
        <v>298</v>
      </c>
      <c r="V60" s="63" t="s">
        <v>298</v>
      </c>
      <c r="W60" s="63" t="s">
        <v>298</v>
      </c>
      <c r="X60" s="63" t="s">
        <v>298</v>
      </c>
      <c r="Y60" s="63" t="s">
        <v>298</v>
      </c>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row>
    <row r="61" spans="1:54" ht="12.75" customHeight="1" x14ac:dyDescent="0.2">
      <c r="A61" s="56" t="s">
        <v>299</v>
      </c>
      <c r="B61" s="57" t="s">
        <v>159</v>
      </c>
      <c r="C61" s="57" t="s">
        <v>300</v>
      </c>
      <c r="D61" s="65" t="s">
        <v>301</v>
      </c>
      <c r="E61" s="59" t="s">
        <v>32</v>
      </c>
      <c r="F61" s="59" t="s">
        <v>32</v>
      </c>
      <c r="G61" s="59" t="s">
        <v>32</v>
      </c>
      <c r="H61" s="59" t="s">
        <v>32</v>
      </c>
      <c r="I61" s="59" t="s">
        <v>32</v>
      </c>
      <c r="J61" s="59" t="s">
        <v>32</v>
      </c>
      <c r="K61" s="59" t="s">
        <v>32</v>
      </c>
      <c r="L61" s="59" t="s">
        <v>32</v>
      </c>
      <c r="M61" s="59" t="s">
        <v>32</v>
      </c>
      <c r="N61" s="59" t="s">
        <v>32</v>
      </c>
      <c r="O61" s="59" t="s">
        <v>32</v>
      </c>
      <c r="P61" s="59" t="s">
        <v>32</v>
      </c>
      <c r="Q61" s="59" t="s">
        <v>32</v>
      </c>
      <c r="R61" s="59" t="s">
        <v>32</v>
      </c>
      <c r="S61" s="59" t="s">
        <v>32</v>
      </c>
      <c r="T61" s="59" t="s">
        <v>32</v>
      </c>
      <c r="U61" s="59" t="s">
        <v>162</v>
      </c>
      <c r="V61" s="59" t="s">
        <v>32</v>
      </c>
      <c r="W61" s="59" t="s">
        <v>32</v>
      </c>
      <c r="X61" s="59" t="s">
        <v>32</v>
      </c>
      <c r="Y61" s="59" t="s">
        <v>32</v>
      </c>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row>
    <row r="62" spans="1:54" ht="12.75" customHeight="1" x14ac:dyDescent="0.2">
      <c r="A62" s="60"/>
      <c r="B62" s="61"/>
      <c r="C62" s="61"/>
      <c r="D62" s="62"/>
      <c r="E62" s="63" t="s">
        <v>302</v>
      </c>
      <c r="F62" s="63" t="s">
        <v>302</v>
      </c>
      <c r="G62" s="63" t="s">
        <v>302</v>
      </c>
      <c r="H62" s="63" t="s">
        <v>302</v>
      </c>
      <c r="I62" s="63" t="s">
        <v>302</v>
      </c>
      <c r="J62" s="63" t="s">
        <v>302</v>
      </c>
      <c r="K62" s="63" t="s">
        <v>302</v>
      </c>
      <c r="L62" s="63" t="s">
        <v>302</v>
      </c>
      <c r="M62" s="63" t="s">
        <v>302</v>
      </c>
      <c r="N62" s="63" t="s">
        <v>302</v>
      </c>
      <c r="O62" s="63" t="s">
        <v>303</v>
      </c>
      <c r="P62" s="63" t="s">
        <v>302</v>
      </c>
      <c r="Q62" s="63" t="s">
        <v>302</v>
      </c>
      <c r="R62" s="63" t="s">
        <v>302</v>
      </c>
      <c r="S62" s="63" t="s">
        <v>302</v>
      </c>
      <c r="T62" s="63" t="s">
        <v>302</v>
      </c>
      <c r="U62" s="63"/>
      <c r="V62" s="63" t="s">
        <v>302</v>
      </c>
      <c r="W62" s="63" t="s">
        <v>302</v>
      </c>
      <c r="X62" s="63" t="s">
        <v>302</v>
      </c>
      <c r="Y62" s="63" t="s">
        <v>302</v>
      </c>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row>
    <row r="63" spans="1:54" ht="12.75" customHeight="1" x14ac:dyDescent="0.2">
      <c r="A63" s="56" t="s">
        <v>304</v>
      </c>
      <c r="B63" s="57" t="s">
        <v>159</v>
      </c>
      <c r="C63" s="57" t="s">
        <v>305</v>
      </c>
      <c r="D63" s="65" t="s">
        <v>306</v>
      </c>
      <c r="E63" s="59" t="s">
        <v>32</v>
      </c>
      <c r="F63" s="59" t="s">
        <v>32</v>
      </c>
      <c r="G63" s="59" t="s">
        <v>32</v>
      </c>
      <c r="H63" s="59" t="s">
        <v>32</v>
      </c>
      <c r="I63" s="59" t="s">
        <v>32</v>
      </c>
      <c r="J63" s="59" t="s">
        <v>32</v>
      </c>
      <c r="K63" s="59" t="s">
        <v>32</v>
      </c>
      <c r="L63" s="59" t="s">
        <v>32</v>
      </c>
      <c r="M63" s="59" t="s">
        <v>32</v>
      </c>
      <c r="N63" s="59" t="s">
        <v>163</v>
      </c>
      <c r="O63" s="59" t="s">
        <v>163</v>
      </c>
      <c r="P63" s="59" t="s">
        <v>32</v>
      </c>
      <c r="Q63" s="59" t="s">
        <v>32</v>
      </c>
      <c r="R63" s="59" t="s">
        <v>32</v>
      </c>
      <c r="S63" s="59" t="s">
        <v>32</v>
      </c>
      <c r="T63" s="59" t="s">
        <v>32</v>
      </c>
      <c r="U63" s="59" t="s">
        <v>162</v>
      </c>
      <c r="V63" s="59" t="s">
        <v>32</v>
      </c>
      <c r="W63" s="59" t="s">
        <v>32</v>
      </c>
      <c r="X63" s="59" t="s">
        <v>32</v>
      </c>
      <c r="Y63" s="59" t="s">
        <v>32</v>
      </c>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row>
    <row r="64" spans="1:54" ht="12.75" customHeight="1" x14ac:dyDescent="0.2">
      <c r="A64" s="60"/>
      <c r="B64" s="61"/>
      <c r="C64" s="61"/>
      <c r="D64" s="62"/>
      <c r="E64" s="76" t="s">
        <v>307</v>
      </c>
      <c r="F64" s="76" t="s">
        <v>307</v>
      </c>
      <c r="G64" s="76" t="s">
        <v>307</v>
      </c>
      <c r="H64" s="76" t="s">
        <v>307</v>
      </c>
      <c r="I64" s="76" t="s">
        <v>307</v>
      </c>
      <c r="J64" s="76" t="s">
        <v>307</v>
      </c>
      <c r="K64" s="76" t="s">
        <v>307</v>
      </c>
      <c r="L64" s="76" t="s">
        <v>307</v>
      </c>
      <c r="M64" s="76" t="s">
        <v>307</v>
      </c>
      <c r="N64" s="63" t="s">
        <v>308</v>
      </c>
      <c r="O64" s="63" t="s">
        <v>309</v>
      </c>
      <c r="P64" s="76" t="s">
        <v>307</v>
      </c>
      <c r="Q64" s="76" t="s">
        <v>307</v>
      </c>
      <c r="R64" s="76" t="s">
        <v>307</v>
      </c>
      <c r="S64" s="76" t="s">
        <v>307</v>
      </c>
      <c r="T64" s="76" t="s">
        <v>307</v>
      </c>
      <c r="U64" s="76"/>
      <c r="V64" s="76" t="s">
        <v>307</v>
      </c>
      <c r="W64" s="76" t="s">
        <v>307</v>
      </c>
      <c r="X64" s="76" t="s">
        <v>307</v>
      </c>
      <c r="Y64" s="76" t="s">
        <v>307</v>
      </c>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row>
    <row r="65" spans="1:54" ht="12.75" customHeight="1" x14ac:dyDescent="0.2">
      <c r="A65" s="52" t="s">
        <v>155</v>
      </c>
      <c r="B65" s="53" t="s">
        <v>156</v>
      </c>
      <c r="C65" s="53"/>
      <c r="D65" s="67" t="s">
        <v>310</v>
      </c>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row>
    <row r="66" spans="1:54" ht="12.75" customHeight="1" x14ac:dyDescent="0.2">
      <c r="A66" s="56" t="s">
        <v>311</v>
      </c>
      <c r="B66" s="57" t="s">
        <v>159</v>
      </c>
      <c r="C66" s="57" t="s">
        <v>312</v>
      </c>
      <c r="D66" s="65" t="s">
        <v>313</v>
      </c>
      <c r="E66" s="59" t="s">
        <v>163</v>
      </c>
      <c r="F66" s="59" t="s">
        <v>163</v>
      </c>
      <c r="G66" s="59" t="s">
        <v>163</v>
      </c>
      <c r="H66" s="59" t="s">
        <v>164</v>
      </c>
      <c r="I66" s="59" t="s">
        <v>164</v>
      </c>
      <c r="J66" s="59" t="s">
        <v>164</v>
      </c>
      <c r="K66" s="59" t="s">
        <v>163</v>
      </c>
      <c r="L66" s="59" t="s">
        <v>164</v>
      </c>
      <c r="M66" s="59" t="s">
        <v>164</v>
      </c>
      <c r="N66" s="59" t="s">
        <v>164</v>
      </c>
      <c r="O66" s="59" t="s">
        <v>164</v>
      </c>
      <c r="P66" s="59" t="s">
        <v>164</v>
      </c>
      <c r="Q66" s="59" t="s">
        <v>164</v>
      </c>
      <c r="R66" s="59" t="s">
        <v>162</v>
      </c>
      <c r="S66" s="59" t="s">
        <v>162</v>
      </c>
      <c r="T66" s="59" t="s">
        <v>163</v>
      </c>
      <c r="U66" s="59" t="s">
        <v>162</v>
      </c>
      <c r="V66" s="59" t="s">
        <v>162</v>
      </c>
      <c r="W66" s="59" t="s">
        <v>163</v>
      </c>
      <c r="X66" s="59" t="s">
        <v>163</v>
      </c>
      <c r="Y66" s="59" t="s">
        <v>163</v>
      </c>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row>
    <row r="67" spans="1:54" ht="12.75" customHeight="1" x14ac:dyDescent="0.2">
      <c r="A67" s="60"/>
      <c r="B67" s="61"/>
      <c r="C67" s="61"/>
      <c r="D67" s="62"/>
      <c r="E67" s="63" t="s">
        <v>314</v>
      </c>
      <c r="F67" s="63" t="s">
        <v>315</v>
      </c>
      <c r="G67" s="63" t="s">
        <v>316</v>
      </c>
      <c r="H67" s="63" t="s">
        <v>317</v>
      </c>
      <c r="I67" s="63" t="s">
        <v>318</v>
      </c>
      <c r="J67" s="63" t="s">
        <v>319</v>
      </c>
      <c r="K67" s="63" t="s">
        <v>320</v>
      </c>
      <c r="L67" s="63" t="s">
        <v>321</v>
      </c>
      <c r="M67" s="63" t="s">
        <v>322</v>
      </c>
      <c r="N67" s="63" t="s">
        <v>323</v>
      </c>
      <c r="O67" s="63" t="s">
        <v>317</v>
      </c>
      <c r="P67" s="63" t="s">
        <v>324</v>
      </c>
      <c r="Q67" s="63" t="s">
        <v>325</v>
      </c>
      <c r="R67" s="63" t="s">
        <v>326</v>
      </c>
      <c r="S67" s="63" t="s">
        <v>327</v>
      </c>
      <c r="T67" s="63" t="s">
        <v>328</v>
      </c>
      <c r="U67" s="63" t="s">
        <v>329</v>
      </c>
      <c r="V67" s="63" t="s">
        <v>330</v>
      </c>
      <c r="W67" s="63" t="s">
        <v>331</v>
      </c>
      <c r="X67" s="63" t="s">
        <v>331</v>
      </c>
      <c r="Y67" s="63" t="s">
        <v>331</v>
      </c>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row>
    <row r="68" spans="1:54" ht="12.75" customHeight="1" x14ac:dyDescent="0.2">
      <c r="A68" s="56" t="s">
        <v>332</v>
      </c>
      <c r="B68" s="57" t="s">
        <v>159</v>
      </c>
      <c r="C68" s="57" t="s">
        <v>333</v>
      </c>
      <c r="D68" s="65" t="s">
        <v>334</v>
      </c>
      <c r="E68" s="59" t="s">
        <v>163</v>
      </c>
      <c r="F68" s="59" t="s">
        <v>162</v>
      </c>
      <c r="G68" s="59" t="s">
        <v>162</v>
      </c>
      <c r="H68" s="59" t="s">
        <v>162</v>
      </c>
      <c r="I68" s="59" t="s">
        <v>163</v>
      </c>
      <c r="J68" s="59" t="s">
        <v>162</v>
      </c>
      <c r="K68" s="59" t="s">
        <v>162</v>
      </c>
      <c r="L68" s="59" t="s">
        <v>163</v>
      </c>
      <c r="M68" s="59" t="s">
        <v>162</v>
      </c>
      <c r="N68" s="59" t="s">
        <v>162</v>
      </c>
      <c r="O68" s="59" t="s">
        <v>163</v>
      </c>
      <c r="P68" s="59" t="s">
        <v>162</v>
      </c>
      <c r="Q68" s="59" t="s">
        <v>162</v>
      </c>
      <c r="R68" s="59" t="s">
        <v>163</v>
      </c>
      <c r="S68" s="59" t="s">
        <v>163</v>
      </c>
      <c r="T68" s="59" t="s">
        <v>163</v>
      </c>
      <c r="U68" s="59" t="s">
        <v>163</v>
      </c>
      <c r="V68" s="59" t="s">
        <v>163</v>
      </c>
      <c r="W68" s="59" t="s">
        <v>163</v>
      </c>
      <c r="X68" s="59" t="s">
        <v>163</v>
      </c>
      <c r="Y68" s="59" t="s">
        <v>163</v>
      </c>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row>
    <row r="69" spans="1:54" ht="12.75" customHeight="1" x14ac:dyDescent="0.2">
      <c r="A69" s="60"/>
      <c r="B69" s="61"/>
      <c r="C69" s="61"/>
      <c r="D69" s="62"/>
      <c r="E69" s="63" t="s">
        <v>335</v>
      </c>
      <c r="F69" s="63"/>
      <c r="G69" s="63"/>
      <c r="H69" s="63"/>
      <c r="I69" s="63" t="s">
        <v>336</v>
      </c>
      <c r="J69" s="63"/>
      <c r="K69" s="63"/>
      <c r="L69" s="63" t="s">
        <v>337</v>
      </c>
      <c r="M69" s="63"/>
      <c r="N69" s="63"/>
      <c r="O69" s="63" t="s">
        <v>338</v>
      </c>
      <c r="P69" s="63"/>
      <c r="Q69" s="63"/>
      <c r="R69" s="63" t="s">
        <v>339</v>
      </c>
      <c r="S69" s="63" t="s">
        <v>340</v>
      </c>
      <c r="T69" s="63" t="s">
        <v>341</v>
      </c>
      <c r="U69" s="63" t="s">
        <v>342</v>
      </c>
      <c r="V69" s="63" t="s">
        <v>343</v>
      </c>
      <c r="W69" s="63" t="s">
        <v>344</v>
      </c>
      <c r="X69" s="63" t="s">
        <v>345</v>
      </c>
      <c r="Y69" s="63" t="s">
        <v>346</v>
      </c>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row>
    <row r="70" spans="1:54" ht="12.75" customHeight="1" x14ac:dyDescent="0.2">
      <c r="A70" s="77"/>
      <c r="B70" s="77"/>
      <c r="C70" s="77"/>
      <c r="D70" s="50"/>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row>
    <row r="71" spans="1:54" ht="12.75" customHeight="1" x14ac:dyDescent="0.2">
      <c r="A71" s="78"/>
      <c r="B71" s="78"/>
      <c r="C71" s="79" t="s">
        <v>347</v>
      </c>
      <c r="D71" s="50"/>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row>
    <row r="72" spans="1:54" ht="12.75" customHeight="1" x14ac:dyDescent="0.2">
      <c r="A72" s="52" t="s">
        <v>155</v>
      </c>
      <c r="B72" s="53" t="s">
        <v>156</v>
      </c>
      <c r="C72" s="53"/>
      <c r="D72" s="54" t="s">
        <v>157</v>
      </c>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row>
    <row r="73" spans="1:54" ht="12.75" customHeight="1" x14ac:dyDescent="0.2">
      <c r="A73" s="56" t="s">
        <v>348</v>
      </c>
      <c r="B73" s="57" t="s">
        <v>349</v>
      </c>
      <c r="C73" s="57" t="s">
        <v>350</v>
      </c>
      <c r="D73" s="65" t="s">
        <v>351</v>
      </c>
      <c r="E73" s="59" t="s">
        <v>32</v>
      </c>
      <c r="F73" s="59" t="s">
        <v>32</v>
      </c>
      <c r="G73" s="59" t="s">
        <v>32</v>
      </c>
      <c r="H73" s="59" t="s">
        <v>32</v>
      </c>
      <c r="I73" s="59" t="s">
        <v>32</v>
      </c>
      <c r="J73" s="59" t="s">
        <v>32</v>
      </c>
      <c r="K73" s="59" t="s">
        <v>32</v>
      </c>
      <c r="L73" s="59" t="s">
        <v>32</v>
      </c>
      <c r="M73" s="59" t="s">
        <v>32</v>
      </c>
      <c r="N73" s="59" t="s">
        <v>32</v>
      </c>
      <c r="O73" s="59" t="s">
        <v>32</v>
      </c>
      <c r="P73" s="59" t="s">
        <v>32</v>
      </c>
      <c r="Q73" s="59" t="s">
        <v>32</v>
      </c>
      <c r="R73" s="59" t="s">
        <v>32</v>
      </c>
      <c r="S73" s="59" t="s">
        <v>32</v>
      </c>
      <c r="T73" s="59" t="s">
        <v>32</v>
      </c>
      <c r="U73" s="59" t="s">
        <v>32</v>
      </c>
      <c r="V73" s="59" t="s">
        <v>32</v>
      </c>
      <c r="W73" s="59" t="s">
        <v>32</v>
      </c>
      <c r="X73" s="59" t="s">
        <v>32</v>
      </c>
      <c r="Y73" s="59" t="s">
        <v>32</v>
      </c>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row>
    <row r="74" spans="1:54" ht="12.75" customHeight="1" x14ac:dyDescent="0.2">
      <c r="A74" s="60"/>
      <c r="B74" s="61"/>
      <c r="C74" s="61"/>
      <c r="D74" s="62"/>
      <c r="E74" s="63" t="s">
        <v>178</v>
      </c>
      <c r="F74" s="63" t="s">
        <v>178</v>
      </c>
      <c r="G74" s="63" t="s">
        <v>178</v>
      </c>
      <c r="H74" s="63" t="s">
        <v>178</v>
      </c>
      <c r="I74" s="63" t="s">
        <v>178</v>
      </c>
      <c r="J74" s="63" t="s">
        <v>178</v>
      </c>
      <c r="K74" s="63" t="s">
        <v>178</v>
      </c>
      <c r="L74" s="63" t="s">
        <v>178</v>
      </c>
      <c r="M74" s="63" t="s">
        <v>178</v>
      </c>
      <c r="N74" s="63" t="s">
        <v>178</v>
      </c>
      <c r="O74" s="63" t="s">
        <v>178</v>
      </c>
      <c r="P74" s="63" t="s">
        <v>178</v>
      </c>
      <c r="Q74" s="63" t="s">
        <v>178</v>
      </c>
      <c r="R74" s="63" t="s">
        <v>178</v>
      </c>
      <c r="S74" s="63" t="s">
        <v>178</v>
      </c>
      <c r="T74" s="63" t="s">
        <v>178</v>
      </c>
      <c r="U74" s="63" t="s">
        <v>178</v>
      </c>
      <c r="V74" s="63" t="s">
        <v>178</v>
      </c>
      <c r="W74" s="63" t="s">
        <v>178</v>
      </c>
      <c r="X74" s="63" t="s">
        <v>178</v>
      </c>
      <c r="Y74" s="63" t="s">
        <v>178</v>
      </c>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row>
    <row r="75" spans="1:54" ht="12.75" customHeight="1" x14ac:dyDescent="0.2">
      <c r="A75" s="56" t="s">
        <v>352</v>
      </c>
      <c r="B75" s="57" t="s">
        <v>349</v>
      </c>
      <c r="C75" s="57" t="s">
        <v>353</v>
      </c>
      <c r="D75" s="65" t="s">
        <v>354</v>
      </c>
      <c r="E75" s="59" t="s">
        <v>32</v>
      </c>
      <c r="F75" s="59" t="s">
        <v>32</v>
      </c>
      <c r="G75" s="59" t="s">
        <v>32</v>
      </c>
      <c r="H75" s="59" t="s">
        <v>32</v>
      </c>
      <c r="I75" s="59" t="s">
        <v>32</v>
      </c>
      <c r="J75" s="59" t="s">
        <v>32</v>
      </c>
      <c r="K75" s="59" t="s">
        <v>32</v>
      </c>
      <c r="L75" s="59" t="s">
        <v>32</v>
      </c>
      <c r="M75" s="59" t="s">
        <v>32</v>
      </c>
      <c r="N75" s="59" t="s">
        <v>32</v>
      </c>
      <c r="O75" s="59" t="s">
        <v>32</v>
      </c>
      <c r="P75" s="59" t="s">
        <v>32</v>
      </c>
      <c r="Q75" s="59" t="s">
        <v>32</v>
      </c>
      <c r="R75" s="59" t="s">
        <v>32</v>
      </c>
      <c r="S75" s="59" t="s">
        <v>32</v>
      </c>
      <c r="T75" s="59" t="s">
        <v>32</v>
      </c>
      <c r="U75" s="59" t="s">
        <v>32</v>
      </c>
      <c r="V75" s="59" t="s">
        <v>32</v>
      </c>
      <c r="W75" s="59" t="s">
        <v>32</v>
      </c>
      <c r="X75" s="59" t="s">
        <v>32</v>
      </c>
      <c r="Y75" s="59" t="s">
        <v>32</v>
      </c>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row>
    <row r="76" spans="1:54" ht="12.75" customHeight="1" x14ac:dyDescent="0.2">
      <c r="A76" s="69"/>
      <c r="B76" s="70"/>
      <c r="C76" s="70"/>
      <c r="D76" s="71"/>
      <c r="E76" s="63" t="s">
        <v>178</v>
      </c>
      <c r="F76" s="63" t="s">
        <v>178</v>
      </c>
      <c r="G76" s="63" t="s">
        <v>178</v>
      </c>
      <c r="H76" s="63" t="s">
        <v>178</v>
      </c>
      <c r="I76" s="63" t="s">
        <v>178</v>
      </c>
      <c r="J76" s="63" t="s">
        <v>178</v>
      </c>
      <c r="K76" s="63" t="s">
        <v>178</v>
      </c>
      <c r="L76" s="63" t="s">
        <v>178</v>
      </c>
      <c r="M76" s="63" t="s">
        <v>178</v>
      </c>
      <c r="N76" s="63" t="s">
        <v>178</v>
      </c>
      <c r="O76" s="63" t="s">
        <v>178</v>
      </c>
      <c r="P76" s="63" t="s">
        <v>178</v>
      </c>
      <c r="Q76" s="63" t="s">
        <v>178</v>
      </c>
      <c r="R76" s="63" t="s">
        <v>178</v>
      </c>
      <c r="S76" s="63" t="s">
        <v>178</v>
      </c>
      <c r="T76" s="63" t="s">
        <v>178</v>
      </c>
      <c r="U76" s="63" t="s">
        <v>178</v>
      </c>
      <c r="V76" s="63" t="s">
        <v>178</v>
      </c>
      <c r="W76" s="63" t="s">
        <v>178</v>
      </c>
      <c r="X76" s="63" t="s">
        <v>178</v>
      </c>
      <c r="Y76" s="63" t="s">
        <v>178</v>
      </c>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row>
    <row r="77" spans="1:54" ht="12.75" customHeight="1" x14ac:dyDescent="0.2">
      <c r="A77" s="72" t="s">
        <v>355</v>
      </c>
      <c r="B77" s="80" t="s">
        <v>349</v>
      </c>
      <c r="C77" s="81" t="s">
        <v>356</v>
      </c>
      <c r="D77" s="82" t="s">
        <v>357</v>
      </c>
      <c r="E77" s="59" t="s">
        <v>162</v>
      </c>
      <c r="F77" s="59" t="s">
        <v>162</v>
      </c>
      <c r="G77" s="59" t="s">
        <v>162</v>
      </c>
      <c r="H77" s="59" t="s">
        <v>162</v>
      </c>
      <c r="I77" s="59" t="s">
        <v>162</v>
      </c>
      <c r="J77" s="59" t="s">
        <v>162</v>
      </c>
      <c r="K77" s="59" t="s">
        <v>162</v>
      </c>
      <c r="L77" s="59" t="s">
        <v>162</v>
      </c>
      <c r="M77" s="59" t="s">
        <v>162</v>
      </c>
      <c r="N77" s="59" t="s">
        <v>162</v>
      </c>
      <c r="O77" s="59" t="s">
        <v>162</v>
      </c>
      <c r="P77" s="59" t="s">
        <v>162</v>
      </c>
      <c r="Q77" s="59" t="s">
        <v>162</v>
      </c>
      <c r="R77" s="59" t="s">
        <v>162</v>
      </c>
      <c r="S77" s="59" t="s">
        <v>162</v>
      </c>
      <c r="T77" s="59" t="s">
        <v>162</v>
      </c>
      <c r="U77" s="59" t="s">
        <v>162</v>
      </c>
      <c r="V77" s="59" t="s">
        <v>162</v>
      </c>
      <c r="W77" s="59" t="s">
        <v>162</v>
      </c>
      <c r="X77" s="59" t="s">
        <v>162</v>
      </c>
      <c r="Y77" s="59" t="s">
        <v>162</v>
      </c>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row>
    <row r="78" spans="1:54" ht="12.75" customHeight="1" x14ac:dyDescent="0.2">
      <c r="A78" s="60"/>
      <c r="B78" s="61"/>
      <c r="C78" s="61"/>
      <c r="D78" s="62"/>
      <c r="E78" s="76"/>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row>
    <row r="79" spans="1:54" ht="12.75" customHeight="1" x14ac:dyDescent="0.2">
      <c r="A79" s="72" t="s">
        <v>358</v>
      </c>
      <c r="B79" s="73" t="s">
        <v>349</v>
      </c>
      <c r="C79" s="74" t="s">
        <v>359</v>
      </c>
      <c r="D79" s="75" t="s">
        <v>360</v>
      </c>
      <c r="E79" s="59" t="s">
        <v>32</v>
      </c>
      <c r="F79" s="59" t="s">
        <v>32</v>
      </c>
      <c r="G79" s="59" t="s">
        <v>32</v>
      </c>
      <c r="H79" s="59" t="s">
        <v>32</v>
      </c>
      <c r="I79" s="59" t="s">
        <v>32</v>
      </c>
      <c r="J79" s="59" t="s">
        <v>32</v>
      </c>
      <c r="K79" s="59" t="s">
        <v>32</v>
      </c>
      <c r="L79" s="59" t="s">
        <v>32</v>
      </c>
      <c r="M79" s="59" t="s">
        <v>32</v>
      </c>
      <c r="N79" s="59" t="s">
        <v>32</v>
      </c>
      <c r="O79" s="59" t="s">
        <v>32</v>
      </c>
      <c r="P79" s="59" t="s">
        <v>32</v>
      </c>
      <c r="Q79" s="59" t="s">
        <v>32</v>
      </c>
      <c r="R79" s="59" t="s">
        <v>32</v>
      </c>
      <c r="S79" s="59" t="s">
        <v>32</v>
      </c>
      <c r="T79" s="59" t="s">
        <v>32</v>
      </c>
      <c r="U79" s="59" t="s">
        <v>163</v>
      </c>
      <c r="V79" s="59" t="s">
        <v>32</v>
      </c>
      <c r="W79" s="59" t="s">
        <v>32</v>
      </c>
      <c r="X79" s="59" t="s">
        <v>32</v>
      </c>
      <c r="Y79" s="59" t="s">
        <v>32</v>
      </c>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row>
    <row r="80" spans="1:54" ht="12.75" customHeight="1" x14ac:dyDescent="0.2">
      <c r="A80" s="60"/>
      <c r="B80" s="61"/>
      <c r="C80" s="61"/>
      <c r="D80" s="62"/>
      <c r="E80" s="63" t="s">
        <v>361</v>
      </c>
      <c r="F80" s="63" t="s">
        <v>361</v>
      </c>
      <c r="G80" s="63" t="s">
        <v>361</v>
      </c>
      <c r="H80" s="63" t="s">
        <v>361</v>
      </c>
      <c r="I80" s="63" t="s">
        <v>361</v>
      </c>
      <c r="J80" s="63" t="s">
        <v>361</v>
      </c>
      <c r="K80" s="63" t="s">
        <v>361</v>
      </c>
      <c r="L80" s="63" t="s">
        <v>361</v>
      </c>
      <c r="M80" s="63" t="s">
        <v>361</v>
      </c>
      <c r="N80" s="63" t="s">
        <v>362</v>
      </c>
      <c r="O80" s="63" t="s">
        <v>363</v>
      </c>
      <c r="P80" s="63" t="s">
        <v>361</v>
      </c>
      <c r="Q80" s="63" t="s">
        <v>361</v>
      </c>
      <c r="R80" s="63" t="s">
        <v>361</v>
      </c>
      <c r="S80" s="63" t="s">
        <v>361</v>
      </c>
      <c r="T80" s="63" t="s">
        <v>361</v>
      </c>
      <c r="U80" s="63" t="s">
        <v>364</v>
      </c>
      <c r="V80" s="63" t="s">
        <v>361</v>
      </c>
      <c r="W80" s="63" t="s">
        <v>361</v>
      </c>
      <c r="X80" s="63" t="s">
        <v>361</v>
      </c>
      <c r="Y80" s="63" t="s">
        <v>361</v>
      </c>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row>
    <row r="81" spans="1:54" ht="12.75" customHeight="1" x14ac:dyDescent="0.2">
      <c r="A81" s="56" t="s">
        <v>365</v>
      </c>
      <c r="B81" s="57" t="s">
        <v>349</v>
      </c>
      <c r="C81" s="57" t="s">
        <v>366</v>
      </c>
      <c r="D81" s="65" t="s">
        <v>367</v>
      </c>
      <c r="E81" s="59" t="s">
        <v>162</v>
      </c>
      <c r="F81" s="59" t="s">
        <v>162</v>
      </c>
      <c r="G81" s="59" t="s">
        <v>162</v>
      </c>
      <c r="H81" s="59" t="s">
        <v>162</v>
      </c>
      <c r="I81" s="59" t="s">
        <v>162</v>
      </c>
      <c r="J81" s="59" t="s">
        <v>162</v>
      </c>
      <c r="K81" s="59" t="s">
        <v>162</v>
      </c>
      <c r="L81" s="59" t="s">
        <v>162</v>
      </c>
      <c r="M81" s="59" t="s">
        <v>162</v>
      </c>
      <c r="N81" s="59" t="s">
        <v>162</v>
      </c>
      <c r="O81" s="59" t="s">
        <v>162</v>
      </c>
      <c r="P81" s="59" t="s">
        <v>163</v>
      </c>
      <c r="Q81" s="59" t="s">
        <v>162</v>
      </c>
      <c r="R81" s="59" t="s">
        <v>162</v>
      </c>
      <c r="S81" s="59" t="s">
        <v>163</v>
      </c>
      <c r="T81" s="59" t="s">
        <v>162</v>
      </c>
      <c r="U81" s="59" t="s">
        <v>162</v>
      </c>
      <c r="V81" s="59" t="s">
        <v>163</v>
      </c>
      <c r="W81" s="59" t="s">
        <v>162</v>
      </c>
      <c r="X81" s="59" t="s">
        <v>162</v>
      </c>
      <c r="Y81" s="59" t="s">
        <v>162</v>
      </c>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row>
    <row r="82" spans="1:54" ht="12.75" customHeight="1" x14ac:dyDescent="0.2">
      <c r="A82" s="60"/>
      <c r="B82" s="61"/>
      <c r="C82" s="61"/>
      <c r="D82" s="62"/>
      <c r="E82" s="63"/>
      <c r="F82" s="63"/>
      <c r="G82" s="63"/>
      <c r="H82" s="63"/>
      <c r="I82" s="63"/>
      <c r="J82" s="63"/>
      <c r="K82" s="63"/>
      <c r="L82" s="63"/>
      <c r="M82" s="63"/>
      <c r="N82" s="63"/>
      <c r="O82" s="63"/>
      <c r="P82" s="63" t="s">
        <v>368</v>
      </c>
      <c r="Q82" s="63"/>
      <c r="R82" s="63"/>
      <c r="S82" s="63" t="s">
        <v>369</v>
      </c>
      <c r="T82" s="63"/>
      <c r="U82" s="63"/>
      <c r="V82" s="63" t="s">
        <v>370</v>
      </c>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row>
    <row r="83" spans="1:54" ht="12.75" customHeight="1" x14ac:dyDescent="0.2">
      <c r="A83" s="56" t="s">
        <v>371</v>
      </c>
      <c r="B83" s="57" t="s">
        <v>349</v>
      </c>
      <c r="C83" s="57" t="s">
        <v>372</v>
      </c>
      <c r="D83" s="65" t="s">
        <v>373</v>
      </c>
      <c r="E83" s="59" t="s">
        <v>162</v>
      </c>
      <c r="F83" s="59" t="s">
        <v>162</v>
      </c>
      <c r="G83" s="59" t="s">
        <v>162</v>
      </c>
      <c r="H83" s="59" t="s">
        <v>162</v>
      </c>
      <c r="I83" s="59" t="s">
        <v>162</v>
      </c>
      <c r="J83" s="59" t="s">
        <v>162</v>
      </c>
      <c r="K83" s="59" t="s">
        <v>162</v>
      </c>
      <c r="L83" s="59" t="s">
        <v>162</v>
      </c>
      <c r="M83" s="59" t="s">
        <v>162</v>
      </c>
      <c r="N83" s="59" t="s">
        <v>162</v>
      </c>
      <c r="O83" s="59" t="s">
        <v>162</v>
      </c>
      <c r="P83" s="59" t="s">
        <v>162</v>
      </c>
      <c r="Q83" s="59" t="s">
        <v>162</v>
      </c>
      <c r="R83" s="59" t="s">
        <v>162</v>
      </c>
      <c r="S83" s="59" t="s">
        <v>162</v>
      </c>
      <c r="T83" s="59" t="s">
        <v>162</v>
      </c>
      <c r="U83" s="59" t="s">
        <v>162</v>
      </c>
      <c r="V83" s="59" t="s">
        <v>162</v>
      </c>
      <c r="W83" s="59" t="s">
        <v>162</v>
      </c>
      <c r="X83" s="59" t="s">
        <v>162</v>
      </c>
      <c r="Y83" s="59" t="s">
        <v>162</v>
      </c>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row>
    <row r="84" spans="1:54" ht="12.75" customHeight="1" x14ac:dyDescent="0.2">
      <c r="A84" s="60"/>
      <c r="B84" s="61"/>
      <c r="C84" s="61"/>
      <c r="D84" s="62"/>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row>
    <row r="85" spans="1:54" ht="12.75" customHeight="1" x14ac:dyDescent="0.2">
      <c r="A85" s="56" t="s">
        <v>374</v>
      </c>
      <c r="B85" s="57" t="s">
        <v>349</v>
      </c>
      <c r="C85" s="57" t="s">
        <v>375</v>
      </c>
      <c r="D85" s="65" t="s">
        <v>376</v>
      </c>
      <c r="E85" s="59" t="s">
        <v>162</v>
      </c>
      <c r="F85" s="59" t="s">
        <v>162</v>
      </c>
      <c r="G85" s="59" t="s">
        <v>162</v>
      </c>
      <c r="H85" s="59" t="s">
        <v>162</v>
      </c>
      <c r="I85" s="59" t="s">
        <v>162</v>
      </c>
      <c r="J85" s="59" t="s">
        <v>162</v>
      </c>
      <c r="K85" s="59" t="s">
        <v>162</v>
      </c>
      <c r="L85" s="59" t="s">
        <v>162</v>
      </c>
      <c r="M85" s="59" t="s">
        <v>162</v>
      </c>
      <c r="N85" s="59" t="s">
        <v>162</v>
      </c>
      <c r="O85" s="59" t="s">
        <v>162</v>
      </c>
      <c r="P85" s="59" t="s">
        <v>162</v>
      </c>
      <c r="Q85" s="59" t="s">
        <v>162</v>
      </c>
      <c r="R85" s="59" t="s">
        <v>162</v>
      </c>
      <c r="S85" s="59" t="s">
        <v>162</v>
      </c>
      <c r="T85" s="59" t="s">
        <v>162</v>
      </c>
      <c r="U85" s="59" t="s">
        <v>162</v>
      </c>
      <c r="V85" s="59" t="s">
        <v>162</v>
      </c>
      <c r="W85" s="59" t="s">
        <v>162</v>
      </c>
      <c r="X85" s="59" t="s">
        <v>162</v>
      </c>
      <c r="Y85" s="59" t="s">
        <v>162</v>
      </c>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row>
    <row r="86" spans="1:54" ht="12.75" customHeight="1" x14ac:dyDescent="0.2">
      <c r="A86" s="69"/>
      <c r="B86" s="70"/>
      <c r="C86" s="70"/>
      <c r="D86" s="71"/>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row>
    <row r="87" spans="1:54" ht="12.75" customHeight="1" x14ac:dyDescent="0.2">
      <c r="A87" s="72" t="s">
        <v>377</v>
      </c>
      <c r="B87" s="73" t="s">
        <v>349</v>
      </c>
      <c r="C87" s="74" t="s">
        <v>378</v>
      </c>
      <c r="D87" s="75" t="s">
        <v>379</v>
      </c>
      <c r="E87" s="59" t="s">
        <v>163</v>
      </c>
      <c r="F87" s="59" t="s">
        <v>162</v>
      </c>
      <c r="G87" s="59" t="s">
        <v>162</v>
      </c>
      <c r="H87" s="59" t="s">
        <v>162</v>
      </c>
      <c r="I87" s="59" t="s">
        <v>162</v>
      </c>
      <c r="J87" s="59" t="s">
        <v>164</v>
      </c>
      <c r="K87" s="59" t="s">
        <v>163</v>
      </c>
      <c r="L87" s="59" t="s">
        <v>162</v>
      </c>
      <c r="M87" s="59" t="s">
        <v>162</v>
      </c>
      <c r="N87" s="59" t="s">
        <v>162</v>
      </c>
      <c r="O87" s="59" t="s">
        <v>162</v>
      </c>
      <c r="P87" s="59" t="s">
        <v>163</v>
      </c>
      <c r="Q87" s="59" t="s">
        <v>162</v>
      </c>
      <c r="R87" s="59" t="s">
        <v>162</v>
      </c>
      <c r="S87" s="59" t="s">
        <v>162</v>
      </c>
      <c r="T87" s="59" t="s">
        <v>162</v>
      </c>
      <c r="U87" s="59" t="s">
        <v>162</v>
      </c>
      <c r="V87" s="59" t="s">
        <v>162</v>
      </c>
      <c r="W87" s="59" t="s">
        <v>162</v>
      </c>
      <c r="X87" s="59" t="s">
        <v>162</v>
      </c>
      <c r="Y87" s="59" t="s">
        <v>162</v>
      </c>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row>
    <row r="88" spans="1:54" ht="12.75" customHeight="1" x14ac:dyDescent="0.2">
      <c r="A88" s="60"/>
      <c r="B88" s="61"/>
      <c r="C88" s="61"/>
      <c r="D88" s="62"/>
      <c r="E88" s="63" t="s">
        <v>380</v>
      </c>
      <c r="F88" s="63"/>
      <c r="G88" s="63"/>
      <c r="H88" s="63"/>
      <c r="I88" s="63"/>
      <c r="J88" s="63" t="s">
        <v>381</v>
      </c>
      <c r="K88" s="63" t="s">
        <v>382</v>
      </c>
      <c r="L88" s="63"/>
      <c r="M88" s="63"/>
      <c r="N88" s="63"/>
      <c r="O88" s="63"/>
      <c r="P88" s="63" t="s">
        <v>383</v>
      </c>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row>
    <row r="89" spans="1:54" ht="12.75" customHeight="1" x14ac:dyDescent="0.2">
      <c r="A89" s="72" t="s">
        <v>384</v>
      </c>
      <c r="B89" s="73" t="s">
        <v>349</v>
      </c>
      <c r="C89" s="74" t="s">
        <v>385</v>
      </c>
      <c r="D89" s="75" t="s">
        <v>386</v>
      </c>
      <c r="E89" s="59" t="s">
        <v>162</v>
      </c>
      <c r="F89" s="59" t="s">
        <v>162</v>
      </c>
      <c r="G89" s="59" t="s">
        <v>162</v>
      </c>
      <c r="H89" s="59" t="s">
        <v>162</v>
      </c>
      <c r="I89" s="59" t="s">
        <v>163</v>
      </c>
      <c r="J89" s="59" t="s">
        <v>163</v>
      </c>
      <c r="K89" s="59" t="s">
        <v>163</v>
      </c>
      <c r="L89" s="59" t="s">
        <v>163</v>
      </c>
      <c r="M89" s="59" t="s">
        <v>163</v>
      </c>
      <c r="N89" s="59" t="s">
        <v>162</v>
      </c>
      <c r="O89" s="59" t="s">
        <v>163</v>
      </c>
      <c r="P89" s="59" t="s">
        <v>162</v>
      </c>
      <c r="Q89" s="59" t="s">
        <v>162</v>
      </c>
      <c r="R89" s="59" t="s">
        <v>163</v>
      </c>
      <c r="S89" s="59" t="s">
        <v>163</v>
      </c>
      <c r="T89" s="59" t="s">
        <v>163</v>
      </c>
      <c r="U89" s="59" t="s">
        <v>163</v>
      </c>
      <c r="V89" s="59" t="s">
        <v>163</v>
      </c>
      <c r="W89" s="59" t="s">
        <v>163</v>
      </c>
      <c r="X89" s="59" t="s">
        <v>163</v>
      </c>
      <c r="Y89" s="59" t="s">
        <v>163</v>
      </c>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row>
    <row r="90" spans="1:54" ht="12.75" customHeight="1" x14ac:dyDescent="0.2">
      <c r="A90" s="60"/>
      <c r="B90" s="61"/>
      <c r="C90" s="61"/>
      <c r="D90" s="62"/>
      <c r="E90" s="63"/>
      <c r="F90" s="76"/>
      <c r="G90" s="76"/>
      <c r="H90" s="76"/>
      <c r="I90" s="76" t="s">
        <v>387</v>
      </c>
      <c r="J90" s="76" t="s">
        <v>387</v>
      </c>
      <c r="K90" s="76" t="s">
        <v>387</v>
      </c>
      <c r="L90" s="76" t="s">
        <v>387</v>
      </c>
      <c r="M90" s="76" t="s">
        <v>387</v>
      </c>
      <c r="N90" s="76"/>
      <c r="O90" s="76" t="s">
        <v>388</v>
      </c>
      <c r="P90" s="76"/>
      <c r="Q90" s="76"/>
      <c r="R90" s="76" t="s">
        <v>389</v>
      </c>
      <c r="S90" s="76" t="s">
        <v>390</v>
      </c>
      <c r="T90" s="76" t="s">
        <v>391</v>
      </c>
      <c r="U90" s="76" t="s">
        <v>391</v>
      </c>
      <c r="V90" s="76" t="s">
        <v>391</v>
      </c>
      <c r="W90" s="76" t="s">
        <v>391</v>
      </c>
      <c r="X90" s="76" t="s">
        <v>391</v>
      </c>
      <c r="Y90" s="76" t="s">
        <v>391</v>
      </c>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row>
    <row r="91" spans="1:54" ht="12.75" customHeight="1" x14ac:dyDescent="0.2">
      <c r="A91" s="72" t="s">
        <v>392</v>
      </c>
      <c r="B91" s="73" t="s">
        <v>349</v>
      </c>
      <c r="C91" s="74" t="s">
        <v>393</v>
      </c>
      <c r="D91" s="75" t="s">
        <v>394</v>
      </c>
      <c r="E91" s="59" t="s">
        <v>162</v>
      </c>
      <c r="F91" s="59" t="s">
        <v>162</v>
      </c>
      <c r="G91" s="59" t="s">
        <v>162</v>
      </c>
      <c r="H91" s="59" t="s">
        <v>162</v>
      </c>
      <c r="I91" s="59" t="s">
        <v>162</v>
      </c>
      <c r="J91" s="59" t="s">
        <v>162</v>
      </c>
      <c r="K91" s="59" t="s">
        <v>162</v>
      </c>
      <c r="L91" s="59" t="s">
        <v>162</v>
      </c>
      <c r="M91" s="59" t="s">
        <v>162</v>
      </c>
      <c r="N91" s="59" t="s">
        <v>162</v>
      </c>
      <c r="O91" s="59" t="s">
        <v>162</v>
      </c>
      <c r="P91" s="59" t="s">
        <v>162</v>
      </c>
      <c r="Q91" s="59" t="s">
        <v>162</v>
      </c>
      <c r="R91" s="59" t="s">
        <v>162</v>
      </c>
      <c r="S91" s="59" t="s">
        <v>162</v>
      </c>
      <c r="T91" s="59" t="s">
        <v>162</v>
      </c>
      <c r="U91" s="59" t="s">
        <v>162</v>
      </c>
      <c r="V91" s="59" t="s">
        <v>162</v>
      </c>
      <c r="W91" s="59" t="s">
        <v>162</v>
      </c>
      <c r="X91" s="59" t="s">
        <v>162</v>
      </c>
      <c r="Y91" s="59" t="s">
        <v>162</v>
      </c>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row>
    <row r="92" spans="1:54" ht="12.75" customHeight="1" x14ac:dyDescent="0.2">
      <c r="A92" s="60"/>
      <c r="B92" s="61"/>
      <c r="C92" s="61"/>
      <c r="D92" s="62"/>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row>
    <row r="93" spans="1:54" ht="12.75" customHeight="1" x14ac:dyDescent="0.2">
      <c r="A93" s="72" t="s">
        <v>395</v>
      </c>
      <c r="B93" s="73" t="s">
        <v>349</v>
      </c>
      <c r="C93" s="74" t="s">
        <v>396</v>
      </c>
      <c r="D93" s="75" t="s">
        <v>397</v>
      </c>
      <c r="E93" s="59" t="s">
        <v>32</v>
      </c>
      <c r="F93" s="59" t="s">
        <v>32</v>
      </c>
      <c r="G93" s="59" t="s">
        <v>32</v>
      </c>
      <c r="H93" s="59" t="s">
        <v>32</v>
      </c>
      <c r="I93" s="59" t="s">
        <v>32</v>
      </c>
      <c r="J93" s="59" t="s">
        <v>32</v>
      </c>
      <c r="K93" s="59" t="s">
        <v>32</v>
      </c>
      <c r="L93" s="59" t="s">
        <v>32</v>
      </c>
      <c r="M93" s="59" t="s">
        <v>32</v>
      </c>
      <c r="N93" s="59" t="s">
        <v>32</v>
      </c>
      <c r="O93" s="59" t="s">
        <v>32</v>
      </c>
      <c r="P93" s="59" t="s">
        <v>32</v>
      </c>
      <c r="Q93" s="59" t="s">
        <v>32</v>
      </c>
      <c r="R93" s="59" t="s">
        <v>32</v>
      </c>
      <c r="S93" s="59" t="s">
        <v>32</v>
      </c>
      <c r="T93" s="59" t="s">
        <v>32</v>
      </c>
      <c r="U93" s="59" t="s">
        <v>32</v>
      </c>
      <c r="V93" s="59" t="s">
        <v>32</v>
      </c>
      <c r="W93" s="59" t="s">
        <v>32</v>
      </c>
      <c r="X93" s="59" t="s">
        <v>32</v>
      </c>
      <c r="Y93" s="59" t="s">
        <v>32</v>
      </c>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row>
    <row r="94" spans="1:54" ht="12.75" customHeight="1" x14ac:dyDescent="0.2">
      <c r="A94" s="83"/>
      <c r="B94" s="61"/>
      <c r="C94" s="61"/>
      <c r="D94" s="62"/>
      <c r="E94" s="76" t="s">
        <v>398</v>
      </c>
      <c r="F94" s="76" t="s">
        <v>398</v>
      </c>
      <c r="G94" s="76" t="s">
        <v>398</v>
      </c>
      <c r="H94" s="76" t="s">
        <v>398</v>
      </c>
      <c r="I94" s="76" t="s">
        <v>398</v>
      </c>
      <c r="J94" s="76" t="s">
        <v>398</v>
      </c>
      <c r="K94" s="76" t="s">
        <v>398</v>
      </c>
      <c r="L94" s="76" t="s">
        <v>398</v>
      </c>
      <c r="M94" s="76" t="s">
        <v>398</v>
      </c>
      <c r="N94" s="76" t="s">
        <v>398</v>
      </c>
      <c r="O94" s="76" t="s">
        <v>398</v>
      </c>
      <c r="P94" s="76" t="s">
        <v>398</v>
      </c>
      <c r="Q94" s="76" t="s">
        <v>398</v>
      </c>
      <c r="R94" s="76" t="s">
        <v>398</v>
      </c>
      <c r="S94" s="76" t="s">
        <v>398</v>
      </c>
      <c r="T94" s="76" t="s">
        <v>398</v>
      </c>
      <c r="U94" s="76" t="s">
        <v>398</v>
      </c>
      <c r="V94" s="76" t="s">
        <v>398</v>
      </c>
      <c r="W94" s="76" t="s">
        <v>398</v>
      </c>
      <c r="X94" s="76" t="s">
        <v>398</v>
      </c>
      <c r="Y94" s="76" t="s">
        <v>398</v>
      </c>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row>
    <row r="95" spans="1:54" ht="12.75" customHeight="1" x14ac:dyDescent="0.2">
      <c r="A95" s="52" t="s">
        <v>155</v>
      </c>
      <c r="B95" s="53" t="s">
        <v>156</v>
      </c>
      <c r="C95" s="53"/>
      <c r="D95" s="67" t="s">
        <v>207</v>
      </c>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row>
    <row r="96" spans="1:54" ht="12.75" customHeight="1" x14ac:dyDescent="0.2">
      <c r="A96" s="56" t="s">
        <v>399</v>
      </c>
      <c r="B96" s="57" t="s">
        <v>349</v>
      </c>
      <c r="C96" s="57" t="s">
        <v>400</v>
      </c>
      <c r="D96" s="65" t="s">
        <v>401</v>
      </c>
      <c r="E96" s="59" t="s">
        <v>32</v>
      </c>
      <c r="F96" s="59" t="s">
        <v>162</v>
      </c>
      <c r="G96" s="59" t="s">
        <v>162</v>
      </c>
      <c r="H96" s="59" t="s">
        <v>162</v>
      </c>
      <c r="I96" s="59" t="s">
        <v>162</v>
      </c>
      <c r="J96" s="59" t="s">
        <v>162</v>
      </c>
      <c r="K96" s="59" t="s">
        <v>162</v>
      </c>
      <c r="L96" s="59" t="s">
        <v>162</v>
      </c>
      <c r="M96" s="59" t="s">
        <v>162</v>
      </c>
      <c r="N96" s="59" t="s">
        <v>162</v>
      </c>
      <c r="O96" s="59" t="s">
        <v>162</v>
      </c>
      <c r="P96" s="59" t="s">
        <v>162</v>
      </c>
      <c r="Q96" s="59" t="s">
        <v>162</v>
      </c>
      <c r="R96" s="59" t="s">
        <v>162</v>
      </c>
      <c r="S96" s="59" t="s">
        <v>162</v>
      </c>
      <c r="T96" s="59" t="s">
        <v>162</v>
      </c>
      <c r="U96" s="59" t="s">
        <v>162</v>
      </c>
      <c r="V96" s="59" t="s">
        <v>162</v>
      </c>
      <c r="W96" s="59" t="s">
        <v>162</v>
      </c>
      <c r="X96" s="59" t="s">
        <v>162</v>
      </c>
      <c r="Y96" s="59" t="s">
        <v>162</v>
      </c>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row>
    <row r="97" spans="1:54" ht="12.75" customHeight="1" x14ac:dyDescent="0.2">
      <c r="A97" s="60"/>
      <c r="B97" s="61"/>
      <c r="C97" s="61"/>
      <c r="D97" s="62"/>
      <c r="E97" s="63" t="s">
        <v>402</v>
      </c>
      <c r="F97" s="63" t="s">
        <v>403</v>
      </c>
      <c r="G97" s="63" t="s">
        <v>403</v>
      </c>
      <c r="H97" s="63" t="s">
        <v>403</v>
      </c>
      <c r="I97" s="63" t="s">
        <v>403</v>
      </c>
      <c r="J97" s="63" t="s">
        <v>403</v>
      </c>
      <c r="K97" s="63" t="s">
        <v>403</v>
      </c>
      <c r="L97" s="63" t="s">
        <v>403</v>
      </c>
      <c r="M97" s="63" t="s">
        <v>403</v>
      </c>
      <c r="N97" s="63" t="s">
        <v>403</v>
      </c>
      <c r="O97" s="63" t="s">
        <v>403</v>
      </c>
      <c r="P97" s="63" t="s">
        <v>403</v>
      </c>
      <c r="Q97" s="63" t="s">
        <v>403</v>
      </c>
      <c r="R97" s="63" t="s">
        <v>403</v>
      </c>
      <c r="S97" s="63" t="s">
        <v>403</v>
      </c>
      <c r="T97" s="63" t="s">
        <v>403</v>
      </c>
      <c r="U97" s="63" t="s">
        <v>403</v>
      </c>
      <c r="V97" s="63" t="s">
        <v>403</v>
      </c>
      <c r="W97" s="63" t="s">
        <v>403</v>
      </c>
      <c r="X97" s="63" t="s">
        <v>403</v>
      </c>
      <c r="Y97" s="63" t="s">
        <v>403</v>
      </c>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row>
    <row r="98" spans="1:54" ht="12.75" customHeight="1" x14ac:dyDescent="0.2">
      <c r="A98" s="56" t="s">
        <v>404</v>
      </c>
      <c r="B98" s="57" t="s">
        <v>349</v>
      </c>
      <c r="C98" s="57" t="s">
        <v>405</v>
      </c>
      <c r="D98" s="65" t="s">
        <v>406</v>
      </c>
      <c r="E98" s="59" t="s">
        <v>162</v>
      </c>
      <c r="F98" s="59" t="s">
        <v>162</v>
      </c>
      <c r="G98" s="59" t="s">
        <v>162</v>
      </c>
      <c r="H98" s="59" t="s">
        <v>162</v>
      </c>
      <c r="I98" s="59" t="s">
        <v>162</v>
      </c>
      <c r="J98" s="59" t="s">
        <v>162</v>
      </c>
      <c r="K98" s="59" t="s">
        <v>162</v>
      </c>
      <c r="L98" s="59" t="s">
        <v>162</v>
      </c>
      <c r="M98" s="59" t="s">
        <v>162</v>
      </c>
      <c r="N98" s="59" t="s">
        <v>162</v>
      </c>
      <c r="O98" s="59" t="s">
        <v>162</v>
      </c>
      <c r="P98" s="59" t="s">
        <v>162</v>
      </c>
      <c r="Q98" s="59" t="s">
        <v>162</v>
      </c>
      <c r="R98" s="59" t="s">
        <v>162</v>
      </c>
      <c r="S98" s="59" t="s">
        <v>162</v>
      </c>
      <c r="T98" s="59" t="s">
        <v>162</v>
      </c>
      <c r="U98" s="59" t="s">
        <v>162</v>
      </c>
      <c r="V98" s="59" t="s">
        <v>162</v>
      </c>
      <c r="W98" s="59" t="s">
        <v>162</v>
      </c>
      <c r="X98" s="59" t="s">
        <v>162</v>
      </c>
      <c r="Y98" s="59" t="s">
        <v>162</v>
      </c>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row>
    <row r="99" spans="1:54" ht="12.75" customHeight="1" x14ac:dyDescent="0.2">
      <c r="A99" s="60"/>
      <c r="B99" s="61"/>
      <c r="C99" s="61"/>
      <c r="D99" s="62"/>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row>
    <row r="100" spans="1:54" ht="12.75" customHeight="1" x14ac:dyDescent="0.2">
      <c r="A100" s="56" t="s">
        <v>407</v>
      </c>
      <c r="B100" s="57" t="s">
        <v>349</v>
      </c>
      <c r="C100" s="57" t="s">
        <v>408</v>
      </c>
      <c r="D100" s="65" t="s">
        <v>409</v>
      </c>
      <c r="E100" s="59" t="s">
        <v>162</v>
      </c>
      <c r="F100" s="59" t="s">
        <v>162</v>
      </c>
      <c r="G100" s="59" t="s">
        <v>162</v>
      </c>
      <c r="H100" s="59" t="s">
        <v>162</v>
      </c>
      <c r="I100" s="59" t="s">
        <v>162</v>
      </c>
      <c r="J100" s="59" t="s">
        <v>162</v>
      </c>
      <c r="K100" s="59" t="s">
        <v>162</v>
      </c>
      <c r="L100" s="59" t="s">
        <v>162</v>
      </c>
      <c r="M100" s="59" t="s">
        <v>162</v>
      </c>
      <c r="N100" s="59" t="s">
        <v>162</v>
      </c>
      <c r="O100" s="59" t="s">
        <v>162</v>
      </c>
      <c r="P100" s="59" t="s">
        <v>162</v>
      </c>
      <c r="Q100" s="59" t="s">
        <v>162</v>
      </c>
      <c r="R100" s="59" t="s">
        <v>162</v>
      </c>
      <c r="S100" s="59" t="s">
        <v>162</v>
      </c>
      <c r="T100" s="59" t="s">
        <v>162</v>
      </c>
      <c r="U100" s="59" t="s">
        <v>162</v>
      </c>
      <c r="V100" s="59" t="s">
        <v>162</v>
      </c>
      <c r="W100" s="59" t="s">
        <v>162</v>
      </c>
      <c r="X100" s="59" t="s">
        <v>162</v>
      </c>
      <c r="Y100" s="59" t="s">
        <v>162</v>
      </c>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row>
    <row r="101" spans="1:54" ht="12.75" customHeight="1" x14ac:dyDescent="0.2">
      <c r="A101" s="60"/>
      <c r="B101" s="61"/>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row>
    <row r="102" spans="1:54" ht="12.75" customHeight="1" x14ac:dyDescent="0.2">
      <c r="A102" s="52" t="s">
        <v>155</v>
      </c>
      <c r="B102" s="53" t="s">
        <v>156</v>
      </c>
      <c r="C102" s="53"/>
      <c r="D102" s="67" t="s">
        <v>287</v>
      </c>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row>
    <row r="103" spans="1:54" ht="12.75" customHeight="1" x14ac:dyDescent="0.2">
      <c r="A103" s="56" t="s">
        <v>410</v>
      </c>
      <c r="B103" s="57" t="s">
        <v>349</v>
      </c>
      <c r="C103" s="57" t="s">
        <v>411</v>
      </c>
      <c r="D103" s="64" t="s">
        <v>412</v>
      </c>
      <c r="E103" s="59" t="s">
        <v>32</v>
      </c>
      <c r="F103" s="59" t="s">
        <v>32</v>
      </c>
      <c r="G103" s="59" t="s">
        <v>32</v>
      </c>
      <c r="H103" s="59" t="s">
        <v>32</v>
      </c>
      <c r="I103" s="59" t="s">
        <v>32</v>
      </c>
      <c r="J103" s="59" t="s">
        <v>32</v>
      </c>
      <c r="K103" s="59" t="s">
        <v>32</v>
      </c>
      <c r="L103" s="59" t="s">
        <v>32</v>
      </c>
      <c r="M103" s="59" t="s">
        <v>32</v>
      </c>
      <c r="N103" s="59" t="s">
        <v>32</v>
      </c>
      <c r="O103" s="59" t="s">
        <v>32</v>
      </c>
      <c r="P103" s="59" t="s">
        <v>32</v>
      </c>
      <c r="Q103" s="59" t="s">
        <v>32</v>
      </c>
      <c r="R103" s="59" t="s">
        <v>32</v>
      </c>
      <c r="S103" s="59" t="s">
        <v>32</v>
      </c>
      <c r="T103" s="59" t="s">
        <v>32</v>
      </c>
      <c r="U103" s="59" t="s">
        <v>32</v>
      </c>
      <c r="V103" s="59" t="s">
        <v>32</v>
      </c>
      <c r="W103" s="59" t="s">
        <v>32</v>
      </c>
      <c r="X103" s="59" t="s">
        <v>32</v>
      </c>
      <c r="Y103" s="59" t="s">
        <v>32</v>
      </c>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row>
    <row r="104" spans="1:54" ht="12.75" customHeight="1" x14ac:dyDescent="0.2">
      <c r="A104" s="60"/>
      <c r="B104" s="61"/>
      <c r="C104" s="61"/>
      <c r="D104" s="62"/>
      <c r="E104" s="63" t="s">
        <v>413</v>
      </c>
      <c r="F104" s="63" t="s">
        <v>413</v>
      </c>
      <c r="G104" s="63" t="s">
        <v>413</v>
      </c>
      <c r="H104" s="63" t="s">
        <v>413</v>
      </c>
      <c r="I104" s="63" t="s">
        <v>413</v>
      </c>
      <c r="J104" s="63" t="s">
        <v>413</v>
      </c>
      <c r="K104" s="63" t="s">
        <v>413</v>
      </c>
      <c r="L104" s="63" t="s">
        <v>413</v>
      </c>
      <c r="M104" s="63" t="s">
        <v>413</v>
      </c>
      <c r="N104" s="63" t="s">
        <v>413</v>
      </c>
      <c r="O104" s="63" t="s">
        <v>413</v>
      </c>
      <c r="P104" s="63" t="s">
        <v>413</v>
      </c>
      <c r="Q104" s="63" t="s">
        <v>413</v>
      </c>
      <c r="R104" s="63" t="s">
        <v>413</v>
      </c>
      <c r="S104" s="63" t="s">
        <v>413</v>
      </c>
      <c r="T104" s="63" t="s">
        <v>413</v>
      </c>
      <c r="U104" s="63" t="s">
        <v>413</v>
      </c>
      <c r="V104" s="63" t="s">
        <v>413</v>
      </c>
      <c r="W104" s="63" t="s">
        <v>413</v>
      </c>
      <c r="X104" s="63" t="s">
        <v>413</v>
      </c>
      <c r="Y104" s="63" t="s">
        <v>413</v>
      </c>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row>
    <row r="105" spans="1:54" ht="12.75" customHeight="1" x14ac:dyDescent="0.2">
      <c r="A105" s="56" t="s">
        <v>414</v>
      </c>
      <c r="B105" s="57" t="s">
        <v>349</v>
      </c>
      <c r="C105" s="57" t="s">
        <v>415</v>
      </c>
      <c r="D105" s="65" t="s">
        <v>416</v>
      </c>
      <c r="E105" s="59" t="s">
        <v>162</v>
      </c>
      <c r="F105" s="59" t="s">
        <v>162</v>
      </c>
      <c r="G105" s="59" t="s">
        <v>162</v>
      </c>
      <c r="H105" s="59" t="s">
        <v>162</v>
      </c>
      <c r="I105" s="59" t="s">
        <v>162</v>
      </c>
      <c r="J105" s="59" t="s">
        <v>162</v>
      </c>
      <c r="K105" s="59" t="s">
        <v>162</v>
      </c>
      <c r="L105" s="59" t="s">
        <v>162</v>
      </c>
      <c r="M105" s="59" t="s">
        <v>162</v>
      </c>
      <c r="N105" s="59" t="s">
        <v>162</v>
      </c>
      <c r="O105" s="59" t="s">
        <v>162</v>
      </c>
      <c r="P105" s="59" t="s">
        <v>162</v>
      </c>
      <c r="Q105" s="59" t="s">
        <v>162</v>
      </c>
      <c r="R105" s="59" t="s">
        <v>162</v>
      </c>
      <c r="S105" s="59" t="s">
        <v>162</v>
      </c>
      <c r="T105" s="59" t="s">
        <v>162</v>
      </c>
      <c r="U105" s="59" t="s">
        <v>162</v>
      </c>
      <c r="V105" s="59" t="s">
        <v>162</v>
      </c>
      <c r="W105" s="59" t="s">
        <v>162</v>
      </c>
      <c r="X105" s="59" t="s">
        <v>162</v>
      </c>
      <c r="Y105" s="59" t="s">
        <v>162</v>
      </c>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row>
    <row r="106" spans="1:54" ht="12.75" customHeight="1" x14ac:dyDescent="0.2">
      <c r="A106" s="60"/>
      <c r="B106" s="61"/>
      <c r="C106" s="61"/>
      <c r="D106" s="62"/>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row>
    <row r="107" spans="1:54" ht="12.75" customHeight="1" x14ac:dyDescent="0.2">
      <c r="A107" s="56" t="s">
        <v>417</v>
      </c>
      <c r="B107" s="57" t="s">
        <v>349</v>
      </c>
      <c r="C107" s="57" t="s">
        <v>418</v>
      </c>
      <c r="D107" s="65" t="s">
        <v>419</v>
      </c>
      <c r="E107" s="59" t="s">
        <v>162</v>
      </c>
      <c r="F107" s="59" t="s">
        <v>162</v>
      </c>
      <c r="G107" s="59" t="s">
        <v>162</v>
      </c>
      <c r="H107" s="59" t="s">
        <v>162</v>
      </c>
      <c r="I107" s="59" t="s">
        <v>162</v>
      </c>
      <c r="J107" s="59" t="s">
        <v>162</v>
      </c>
      <c r="K107" s="59" t="s">
        <v>162</v>
      </c>
      <c r="L107" s="59" t="s">
        <v>162</v>
      </c>
      <c r="M107" s="59" t="s">
        <v>162</v>
      </c>
      <c r="N107" s="59" t="s">
        <v>162</v>
      </c>
      <c r="O107" s="59" t="s">
        <v>162</v>
      </c>
      <c r="P107" s="59" t="s">
        <v>162</v>
      </c>
      <c r="Q107" s="59" t="s">
        <v>162</v>
      </c>
      <c r="R107" s="59" t="s">
        <v>162</v>
      </c>
      <c r="S107" s="59" t="s">
        <v>162</v>
      </c>
      <c r="T107" s="59" t="s">
        <v>162</v>
      </c>
      <c r="U107" s="59" t="s">
        <v>162</v>
      </c>
      <c r="V107" s="59" t="s">
        <v>162</v>
      </c>
      <c r="W107" s="59" t="s">
        <v>162</v>
      </c>
      <c r="X107" s="59" t="s">
        <v>162</v>
      </c>
      <c r="Y107" s="59" t="s">
        <v>162</v>
      </c>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row>
    <row r="108" spans="1:54" ht="12.75" customHeight="1" x14ac:dyDescent="0.2">
      <c r="A108" s="60"/>
      <c r="B108" s="61"/>
      <c r="C108" s="61"/>
      <c r="D108" s="62"/>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row>
    <row r="109" spans="1:54" ht="12.75" customHeight="1" x14ac:dyDescent="0.2">
      <c r="A109" s="56" t="s">
        <v>420</v>
      </c>
      <c r="B109" s="57" t="s">
        <v>349</v>
      </c>
      <c r="C109" s="57" t="s">
        <v>421</v>
      </c>
      <c r="D109" s="65" t="s">
        <v>422</v>
      </c>
      <c r="E109" s="59" t="s">
        <v>32</v>
      </c>
      <c r="F109" s="59" t="s">
        <v>32</v>
      </c>
      <c r="G109" s="59" t="s">
        <v>32</v>
      </c>
      <c r="H109" s="59" t="s">
        <v>32</v>
      </c>
      <c r="I109" s="59" t="s">
        <v>32</v>
      </c>
      <c r="J109" s="59" t="s">
        <v>32</v>
      </c>
      <c r="K109" s="59" t="s">
        <v>32</v>
      </c>
      <c r="L109" s="59" t="s">
        <v>32</v>
      </c>
      <c r="M109" s="59" t="s">
        <v>32</v>
      </c>
      <c r="N109" s="59" t="s">
        <v>32</v>
      </c>
      <c r="O109" s="59" t="s">
        <v>32</v>
      </c>
      <c r="P109" s="59" t="s">
        <v>32</v>
      </c>
      <c r="Q109" s="59" t="s">
        <v>32</v>
      </c>
      <c r="R109" s="59" t="s">
        <v>32</v>
      </c>
      <c r="S109" s="59" t="s">
        <v>32</v>
      </c>
      <c r="T109" s="59" t="s">
        <v>32</v>
      </c>
      <c r="U109" s="59" t="s">
        <v>32</v>
      </c>
      <c r="V109" s="59" t="s">
        <v>32</v>
      </c>
      <c r="W109" s="59" t="s">
        <v>32</v>
      </c>
      <c r="X109" s="59" t="s">
        <v>32</v>
      </c>
      <c r="Y109" s="59" t="s">
        <v>32</v>
      </c>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row>
    <row r="110" spans="1:54" ht="12.75" customHeight="1" x14ac:dyDescent="0.2">
      <c r="A110" s="60"/>
      <c r="B110" s="61"/>
      <c r="C110" s="61"/>
      <c r="D110" s="62"/>
      <c r="E110" s="63" t="s">
        <v>302</v>
      </c>
      <c r="F110" s="63" t="s">
        <v>302</v>
      </c>
      <c r="G110" s="63" t="s">
        <v>302</v>
      </c>
      <c r="H110" s="63" t="s">
        <v>302</v>
      </c>
      <c r="I110" s="63" t="s">
        <v>302</v>
      </c>
      <c r="J110" s="63" t="s">
        <v>302</v>
      </c>
      <c r="K110" s="63" t="s">
        <v>302</v>
      </c>
      <c r="L110" s="63" t="s">
        <v>302</v>
      </c>
      <c r="M110" s="63" t="s">
        <v>302</v>
      </c>
      <c r="N110" s="63" t="s">
        <v>302</v>
      </c>
      <c r="O110" s="63" t="s">
        <v>303</v>
      </c>
      <c r="P110" s="63" t="s">
        <v>302</v>
      </c>
      <c r="Q110" s="63" t="s">
        <v>302</v>
      </c>
      <c r="R110" s="63" t="s">
        <v>302</v>
      </c>
      <c r="S110" s="63" t="s">
        <v>302</v>
      </c>
      <c r="T110" s="63" t="s">
        <v>302</v>
      </c>
      <c r="U110" s="63" t="s">
        <v>302</v>
      </c>
      <c r="V110" s="63" t="s">
        <v>302</v>
      </c>
      <c r="W110" s="63" t="s">
        <v>302</v>
      </c>
      <c r="X110" s="63" t="s">
        <v>302</v>
      </c>
      <c r="Y110" s="63" t="s">
        <v>302</v>
      </c>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row>
    <row r="111" spans="1:54" ht="12.75" customHeight="1" x14ac:dyDescent="0.2">
      <c r="A111" s="56" t="s">
        <v>423</v>
      </c>
      <c r="B111" s="57" t="s">
        <v>349</v>
      </c>
      <c r="C111" s="57" t="s">
        <v>424</v>
      </c>
      <c r="D111" s="65" t="s">
        <v>425</v>
      </c>
      <c r="E111" s="59" t="s">
        <v>32</v>
      </c>
      <c r="F111" s="59" t="s">
        <v>32</v>
      </c>
      <c r="G111" s="59" t="s">
        <v>32</v>
      </c>
      <c r="H111" s="59" t="s">
        <v>32</v>
      </c>
      <c r="I111" s="59" t="s">
        <v>32</v>
      </c>
      <c r="J111" s="59" t="s">
        <v>32</v>
      </c>
      <c r="K111" s="59" t="s">
        <v>32</v>
      </c>
      <c r="L111" s="59" t="s">
        <v>32</v>
      </c>
      <c r="M111" s="59" t="s">
        <v>32</v>
      </c>
      <c r="N111" s="59" t="s">
        <v>32</v>
      </c>
      <c r="O111" s="59" t="s">
        <v>32</v>
      </c>
      <c r="P111" s="59" t="s">
        <v>32</v>
      </c>
      <c r="Q111" s="59" t="s">
        <v>32</v>
      </c>
      <c r="R111" s="59" t="s">
        <v>32</v>
      </c>
      <c r="S111" s="59" t="s">
        <v>32</v>
      </c>
      <c r="T111" s="59" t="s">
        <v>32</v>
      </c>
      <c r="U111" s="59" t="s">
        <v>32</v>
      </c>
      <c r="V111" s="59" t="s">
        <v>32</v>
      </c>
      <c r="W111" s="59" t="s">
        <v>32</v>
      </c>
      <c r="X111" s="59" t="s">
        <v>32</v>
      </c>
      <c r="Y111" s="59" t="s">
        <v>32</v>
      </c>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row>
    <row r="112" spans="1:54" ht="12.75" customHeight="1" x14ac:dyDescent="0.2">
      <c r="A112" s="60"/>
      <c r="B112" s="61"/>
      <c r="C112" s="61"/>
      <c r="D112" s="62"/>
      <c r="E112" s="76" t="s">
        <v>426</v>
      </c>
      <c r="F112" s="76" t="s">
        <v>426</v>
      </c>
      <c r="G112" s="76" t="s">
        <v>426</v>
      </c>
      <c r="H112" s="76" t="s">
        <v>426</v>
      </c>
      <c r="I112" s="76" t="s">
        <v>426</v>
      </c>
      <c r="J112" s="76" t="s">
        <v>426</v>
      </c>
      <c r="K112" s="76" t="s">
        <v>426</v>
      </c>
      <c r="L112" s="76" t="s">
        <v>426</v>
      </c>
      <c r="M112" s="76" t="s">
        <v>426</v>
      </c>
      <c r="N112" s="76" t="s">
        <v>426</v>
      </c>
      <c r="O112" s="76" t="s">
        <v>426</v>
      </c>
      <c r="P112" s="76" t="s">
        <v>426</v>
      </c>
      <c r="Q112" s="76" t="s">
        <v>426</v>
      </c>
      <c r="R112" s="76" t="s">
        <v>426</v>
      </c>
      <c r="S112" s="76" t="s">
        <v>426</v>
      </c>
      <c r="T112" s="76" t="s">
        <v>426</v>
      </c>
      <c r="U112" s="76" t="s">
        <v>426</v>
      </c>
      <c r="V112" s="76" t="s">
        <v>426</v>
      </c>
      <c r="W112" s="76" t="s">
        <v>426</v>
      </c>
      <c r="X112" s="76" t="s">
        <v>426</v>
      </c>
      <c r="Y112" s="76" t="s">
        <v>426</v>
      </c>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row>
    <row r="113" spans="1:54" ht="12.75" customHeight="1" x14ac:dyDescent="0.2">
      <c r="A113" s="84" t="s">
        <v>155</v>
      </c>
      <c r="B113" s="85" t="s">
        <v>156</v>
      </c>
      <c r="C113" s="85"/>
      <c r="D113" s="86" t="s">
        <v>310</v>
      </c>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row>
    <row r="114" spans="1:54" ht="12.75" customHeight="1" x14ac:dyDescent="0.2">
      <c r="A114" s="72" t="s">
        <v>427</v>
      </c>
      <c r="B114" s="73" t="s">
        <v>349</v>
      </c>
      <c r="C114" s="74" t="s">
        <v>428</v>
      </c>
      <c r="D114" s="75" t="s">
        <v>429</v>
      </c>
      <c r="E114" s="59" t="s">
        <v>32</v>
      </c>
      <c r="F114" s="59" t="s">
        <v>32</v>
      </c>
      <c r="G114" s="59" t="s">
        <v>32</v>
      </c>
      <c r="H114" s="59" t="s">
        <v>32</v>
      </c>
      <c r="I114" s="59" t="s">
        <v>32</v>
      </c>
      <c r="J114" s="59" t="s">
        <v>32</v>
      </c>
      <c r="K114" s="59" t="s">
        <v>32</v>
      </c>
      <c r="L114" s="59" t="s">
        <v>32</v>
      </c>
      <c r="M114" s="59" t="s">
        <v>32</v>
      </c>
      <c r="N114" s="59" t="s">
        <v>32</v>
      </c>
      <c r="O114" s="59" t="s">
        <v>32</v>
      </c>
      <c r="P114" s="59" t="s">
        <v>32</v>
      </c>
      <c r="Q114" s="59" t="s">
        <v>32</v>
      </c>
      <c r="R114" s="59" t="s">
        <v>32</v>
      </c>
      <c r="S114" s="59" t="s">
        <v>32</v>
      </c>
      <c r="T114" s="59" t="s">
        <v>32</v>
      </c>
      <c r="U114" s="59" t="s">
        <v>32</v>
      </c>
      <c r="V114" s="59" t="s">
        <v>32</v>
      </c>
      <c r="W114" s="59" t="s">
        <v>32</v>
      </c>
      <c r="X114" s="59" t="s">
        <v>32</v>
      </c>
      <c r="Y114" s="59" t="s">
        <v>32</v>
      </c>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row>
    <row r="115" spans="1:54" ht="12.75" customHeight="1" x14ac:dyDescent="0.2">
      <c r="A115" s="83"/>
      <c r="B115" s="61"/>
      <c r="C115" s="61"/>
      <c r="D115" s="62"/>
      <c r="E115" s="76" t="s">
        <v>430</v>
      </c>
      <c r="F115" s="76" t="s">
        <v>430</v>
      </c>
      <c r="G115" s="76" t="s">
        <v>430</v>
      </c>
      <c r="H115" s="76" t="s">
        <v>430</v>
      </c>
      <c r="I115" s="76" t="s">
        <v>430</v>
      </c>
      <c r="J115" s="76" t="s">
        <v>430</v>
      </c>
      <c r="K115" s="76" t="s">
        <v>430</v>
      </c>
      <c r="L115" s="76" t="s">
        <v>430</v>
      </c>
      <c r="M115" s="76" t="s">
        <v>430</v>
      </c>
      <c r="N115" s="76" t="s">
        <v>430</v>
      </c>
      <c r="O115" s="76" t="s">
        <v>430</v>
      </c>
      <c r="P115" s="76" t="s">
        <v>430</v>
      </c>
      <c r="Q115" s="76" t="s">
        <v>430</v>
      </c>
      <c r="R115" s="76" t="s">
        <v>430</v>
      </c>
      <c r="S115" s="76" t="s">
        <v>430</v>
      </c>
      <c r="T115" s="76" t="s">
        <v>430</v>
      </c>
      <c r="U115" s="76" t="s">
        <v>430</v>
      </c>
      <c r="V115" s="76" t="s">
        <v>430</v>
      </c>
      <c r="W115" s="76" t="s">
        <v>430</v>
      </c>
      <c r="X115" s="76" t="s">
        <v>430</v>
      </c>
      <c r="Y115" s="76" t="s">
        <v>430</v>
      </c>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row>
    <row r="116" spans="1:54" ht="12.75" customHeight="1" x14ac:dyDescent="0.2">
      <c r="A116" s="87"/>
      <c r="B116" s="87"/>
      <c r="C116" s="87"/>
      <c r="D116" s="50"/>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row>
    <row r="117" spans="1:54" ht="12.75" customHeight="1" x14ac:dyDescent="0.2">
      <c r="A117" s="78"/>
      <c r="B117" s="78"/>
      <c r="C117" s="79" t="s">
        <v>431</v>
      </c>
      <c r="D117" s="50"/>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row>
    <row r="118" spans="1:54" ht="12.75" customHeight="1" x14ac:dyDescent="0.2">
      <c r="A118" s="52" t="s">
        <v>155</v>
      </c>
      <c r="B118" s="53" t="s">
        <v>156</v>
      </c>
      <c r="C118" s="53"/>
      <c r="D118" s="54" t="s">
        <v>157</v>
      </c>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row>
    <row r="119" spans="1:54" ht="12.75" customHeight="1" x14ac:dyDescent="0.2">
      <c r="A119" s="56" t="s">
        <v>432</v>
      </c>
      <c r="B119" s="57" t="s">
        <v>433</v>
      </c>
      <c r="C119" s="57" t="s">
        <v>434</v>
      </c>
      <c r="D119" s="65" t="s">
        <v>435</v>
      </c>
      <c r="E119" s="59" t="s">
        <v>436</v>
      </c>
      <c r="F119" s="59" t="s">
        <v>436</v>
      </c>
      <c r="G119" s="59" t="s">
        <v>436</v>
      </c>
      <c r="H119" s="59" t="s">
        <v>436</v>
      </c>
      <c r="I119" s="59" t="s">
        <v>436</v>
      </c>
      <c r="J119" s="59" t="s">
        <v>436</v>
      </c>
      <c r="K119" s="59" t="s">
        <v>436</v>
      </c>
      <c r="L119" s="59" t="s">
        <v>436</v>
      </c>
      <c r="M119" s="59" t="s">
        <v>436</v>
      </c>
      <c r="N119" s="59" t="s">
        <v>436</v>
      </c>
      <c r="O119" s="59" t="s">
        <v>436</v>
      </c>
      <c r="P119" s="59" t="s">
        <v>436</v>
      </c>
      <c r="Q119" s="59" t="s">
        <v>436</v>
      </c>
      <c r="R119" s="59" t="s">
        <v>436</v>
      </c>
      <c r="S119" s="59" t="s">
        <v>436</v>
      </c>
      <c r="T119" s="59" t="s">
        <v>436</v>
      </c>
      <c r="U119" s="59" t="s">
        <v>436</v>
      </c>
      <c r="V119" s="59" t="s">
        <v>436</v>
      </c>
      <c r="W119" s="59" t="s">
        <v>436</v>
      </c>
      <c r="X119" s="59" t="s">
        <v>436</v>
      </c>
      <c r="Y119" s="59" t="s">
        <v>436</v>
      </c>
      <c r="Z119" s="59" t="s">
        <v>436</v>
      </c>
      <c r="AA119" s="59" t="s">
        <v>436</v>
      </c>
      <c r="AB119" s="59" t="s">
        <v>436</v>
      </c>
      <c r="AC119" s="59" t="s">
        <v>436</v>
      </c>
      <c r="AD119" s="59" t="s">
        <v>436</v>
      </c>
      <c r="AE119" s="59" t="s">
        <v>436</v>
      </c>
      <c r="AF119" s="59" t="s">
        <v>436</v>
      </c>
      <c r="AG119" s="59" t="s">
        <v>436</v>
      </c>
      <c r="AH119" s="59" t="s">
        <v>436</v>
      </c>
      <c r="AI119" s="59" t="s">
        <v>436</v>
      </c>
      <c r="AJ119" s="59" t="s">
        <v>436</v>
      </c>
      <c r="AK119" s="59" t="s">
        <v>436</v>
      </c>
      <c r="AL119" s="59" t="s">
        <v>436</v>
      </c>
      <c r="AM119" s="59" t="s">
        <v>436</v>
      </c>
      <c r="AN119" s="59" t="s">
        <v>436</v>
      </c>
      <c r="AO119" s="59" t="s">
        <v>436</v>
      </c>
      <c r="AP119" s="59" t="s">
        <v>436</v>
      </c>
      <c r="AQ119" s="59" t="s">
        <v>436</v>
      </c>
      <c r="AR119" s="59" t="s">
        <v>436</v>
      </c>
      <c r="AS119" s="59" t="s">
        <v>436</v>
      </c>
      <c r="AT119" s="59" t="s">
        <v>436</v>
      </c>
      <c r="AU119" s="59" t="s">
        <v>436</v>
      </c>
      <c r="AV119" s="59" t="s">
        <v>436</v>
      </c>
      <c r="AW119" s="59" t="s">
        <v>436</v>
      </c>
      <c r="AX119" s="59" t="s">
        <v>436</v>
      </c>
      <c r="AY119" s="59" t="s">
        <v>436</v>
      </c>
      <c r="AZ119" s="59" t="s">
        <v>436</v>
      </c>
      <c r="BA119" s="59" t="s">
        <v>436</v>
      </c>
      <c r="BB119" s="59" t="s">
        <v>436</v>
      </c>
    </row>
    <row r="120" spans="1:54" ht="12.75" customHeight="1" x14ac:dyDescent="0.2">
      <c r="A120" s="60"/>
      <c r="B120" s="61"/>
      <c r="C120" s="61"/>
      <c r="D120" s="62"/>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row>
    <row r="121" spans="1:54" ht="12.75" customHeight="1" x14ac:dyDescent="0.2">
      <c r="A121" s="56" t="s">
        <v>437</v>
      </c>
      <c r="B121" s="57" t="s">
        <v>433</v>
      </c>
      <c r="C121" s="57" t="s">
        <v>438</v>
      </c>
      <c r="D121" s="65" t="s">
        <v>439</v>
      </c>
      <c r="E121" s="59" t="s">
        <v>436</v>
      </c>
      <c r="F121" s="59" t="s">
        <v>436</v>
      </c>
      <c r="G121" s="59" t="s">
        <v>436</v>
      </c>
      <c r="H121" s="59" t="s">
        <v>436</v>
      </c>
      <c r="I121" s="59" t="s">
        <v>436</v>
      </c>
      <c r="J121" s="59" t="s">
        <v>436</v>
      </c>
      <c r="K121" s="59" t="s">
        <v>436</v>
      </c>
      <c r="L121" s="59" t="s">
        <v>436</v>
      </c>
      <c r="M121" s="59" t="s">
        <v>436</v>
      </c>
      <c r="N121" s="59" t="s">
        <v>436</v>
      </c>
      <c r="O121" s="59" t="s">
        <v>436</v>
      </c>
      <c r="P121" s="59" t="s">
        <v>436</v>
      </c>
      <c r="Q121" s="59" t="s">
        <v>436</v>
      </c>
      <c r="R121" s="59" t="s">
        <v>436</v>
      </c>
      <c r="S121" s="59" t="s">
        <v>436</v>
      </c>
      <c r="T121" s="59" t="s">
        <v>436</v>
      </c>
      <c r="U121" s="59" t="s">
        <v>436</v>
      </c>
      <c r="V121" s="59" t="s">
        <v>436</v>
      </c>
      <c r="W121" s="59" t="s">
        <v>436</v>
      </c>
      <c r="X121" s="59" t="s">
        <v>436</v>
      </c>
      <c r="Y121" s="59" t="s">
        <v>436</v>
      </c>
      <c r="Z121" s="59" t="s">
        <v>436</v>
      </c>
      <c r="AA121" s="59" t="s">
        <v>436</v>
      </c>
      <c r="AB121" s="59" t="s">
        <v>436</v>
      </c>
      <c r="AC121" s="59" t="s">
        <v>436</v>
      </c>
      <c r="AD121" s="59" t="s">
        <v>436</v>
      </c>
      <c r="AE121" s="59" t="s">
        <v>436</v>
      </c>
      <c r="AF121" s="59" t="s">
        <v>436</v>
      </c>
      <c r="AG121" s="59" t="s">
        <v>436</v>
      </c>
      <c r="AH121" s="59" t="s">
        <v>436</v>
      </c>
      <c r="AI121" s="59" t="s">
        <v>436</v>
      </c>
      <c r="AJ121" s="59" t="s">
        <v>436</v>
      </c>
      <c r="AK121" s="59" t="s">
        <v>436</v>
      </c>
      <c r="AL121" s="59" t="s">
        <v>436</v>
      </c>
      <c r="AM121" s="59" t="s">
        <v>436</v>
      </c>
      <c r="AN121" s="59" t="s">
        <v>436</v>
      </c>
      <c r="AO121" s="59" t="s">
        <v>436</v>
      </c>
      <c r="AP121" s="59" t="s">
        <v>436</v>
      </c>
      <c r="AQ121" s="59" t="s">
        <v>436</v>
      </c>
      <c r="AR121" s="59" t="s">
        <v>436</v>
      </c>
      <c r="AS121" s="59" t="s">
        <v>436</v>
      </c>
      <c r="AT121" s="59" t="s">
        <v>436</v>
      </c>
      <c r="AU121" s="59" t="s">
        <v>436</v>
      </c>
      <c r="AV121" s="59" t="s">
        <v>436</v>
      </c>
      <c r="AW121" s="59" t="s">
        <v>436</v>
      </c>
      <c r="AX121" s="59" t="s">
        <v>436</v>
      </c>
      <c r="AY121" s="59" t="s">
        <v>436</v>
      </c>
      <c r="AZ121" s="59" t="s">
        <v>436</v>
      </c>
      <c r="BA121" s="59" t="s">
        <v>436</v>
      </c>
      <c r="BB121" s="59" t="s">
        <v>436</v>
      </c>
    </row>
    <row r="122" spans="1:54" ht="12.75" customHeight="1" x14ac:dyDescent="0.2">
      <c r="A122" s="60"/>
      <c r="B122" s="61"/>
      <c r="C122" s="61"/>
      <c r="D122" s="62"/>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row>
    <row r="123" spans="1:54" ht="12.75" customHeight="1" x14ac:dyDescent="0.2">
      <c r="A123" s="56" t="s">
        <v>440</v>
      </c>
      <c r="B123" s="57" t="s">
        <v>433</v>
      </c>
      <c r="C123" s="57" t="s">
        <v>441</v>
      </c>
      <c r="D123" s="65" t="s">
        <v>442</v>
      </c>
      <c r="E123" s="59" t="s">
        <v>436</v>
      </c>
      <c r="F123" s="59" t="s">
        <v>436</v>
      </c>
      <c r="G123" s="59" t="s">
        <v>436</v>
      </c>
      <c r="H123" s="59" t="s">
        <v>436</v>
      </c>
      <c r="I123" s="59" t="s">
        <v>436</v>
      </c>
      <c r="J123" s="59" t="s">
        <v>436</v>
      </c>
      <c r="K123" s="59" t="s">
        <v>436</v>
      </c>
      <c r="L123" s="59" t="s">
        <v>436</v>
      </c>
      <c r="M123" s="59" t="s">
        <v>436</v>
      </c>
      <c r="N123" s="59" t="s">
        <v>436</v>
      </c>
      <c r="O123" s="59" t="s">
        <v>436</v>
      </c>
      <c r="P123" s="59" t="s">
        <v>436</v>
      </c>
      <c r="Q123" s="59" t="s">
        <v>436</v>
      </c>
      <c r="R123" s="59" t="s">
        <v>436</v>
      </c>
      <c r="S123" s="59" t="s">
        <v>436</v>
      </c>
      <c r="T123" s="59" t="s">
        <v>436</v>
      </c>
      <c r="U123" s="59" t="s">
        <v>436</v>
      </c>
      <c r="V123" s="59" t="s">
        <v>436</v>
      </c>
      <c r="W123" s="59" t="s">
        <v>436</v>
      </c>
      <c r="X123" s="59" t="s">
        <v>436</v>
      </c>
      <c r="Y123" s="59" t="s">
        <v>436</v>
      </c>
      <c r="Z123" s="59" t="s">
        <v>436</v>
      </c>
      <c r="AA123" s="59" t="s">
        <v>436</v>
      </c>
      <c r="AB123" s="59" t="s">
        <v>436</v>
      </c>
      <c r="AC123" s="59" t="s">
        <v>436</v>
      </c>
      <c r="AD123" s="59" t="s">
        <v>436</v>
      </c>
      <c r="AE123" s="59" t="s">
        <v>436</v>
      </c>
      <c r="AF123" s="59" t="s">
        <v>436</v>
      </c>
      <c r="AG123" s="59" t="s">
        <v>436</v>
      </c>
      <c r="AH123" s="59" t="s">
        <v>436</v>
      </c>
      <c r="AI123" s="59" t="s">
        <v>436</v>
      </c>
      <c r="AJ123" s="59" t="s">
        <v>436</v>
      </c>
      <c r="AK123" s="59" t="s">
        <v>436</v>
      </c>
      <c r="AL123" s="59" t="s">
        <v>436</v>
      </c>
      <c r="AM123" s="59" t="s">
        <v>436</v>
      </c>
      <c r="AN123" s="59" t="s">
        <v>436</v>
      </c>
      <c r="AO123" s="59" t="s">
        <v>436</v>
      </c>
      <c r="AP123" s="59" t="s">
        <v>436</v>
      </c>
      <c r="AQ123" s="59" t="s">
        <v>436</v>
      </c>
      <c r="AR123" s="59" t="s">
        <v>436</v>
      </c>
      <c r="AS123" s="59" t="s">
        <v>436</v>
      </c>
      <c r="AT123" s="59" t="s">
        <v>436</v>
      </c>
      <c r="AU123" s="59" t="s">
        <v>436</v>
      </c>
      <c r="AV123" s="59" t="s">
        <v>436</v>
      </c>
      <c r="AW123" s="59" t="s">
        <v>436</v>
      </c>
      <c r="AX123" s="59" t="s">
        <v>436</v>
      </c>
      <c r="AY123" s="59" t="s">
        <v>436</v>
      </c>
      <c r="AZ123" s="59" t="s">
        <v>436</v>
      </c>
      <c r="BA123" s="59" t="s">
        <v>436</v>
      </c>
      <c r="BB123" s="59" t="s">
        <v>436</v>
      </c>
    </row>
    <row r="124" spans="1:54" ht="12.75" customHeight="1" x14ac:dyDescent="0.2">
      <c r="A124" s="60"/>
      <c r="B124" s="61"/>
      <c r="C124" s="61"/>
      <c r="D124" s="62"/>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row>
    <row r="125" spans="1:54" ht="12.75" customHeight="1" x14ac:dyDescent="0.2">
      <c r="A125" s="56" t="s">
        <v>443</v>
      </c>
      <c r="B125" s="57" t="s">
        <v>433</v>
      </c>
      <c r="C125" s="57" t="s">
        <v>444</v>
      </c>
      <c r="D125" s="65" t="s">
        <v>445</v>
      </c>
      <c r="E125" s="59" t="s">
        <v>436</v>
      </c>
      <c r="F125" s="59" t="s">
        <v>436</v>
      </c>
      <c r="G125" s="59" t="s">
        <v>436</v>
      </c>
      <c r="H125" s="59" t="s">
        <v>436</v>
      </c>
      <c r="I125" s="59" t="s">
        <v>436</v>
      </c>
      <c r="J125" s="59" t="s">
        <v>436</v>
      </c>
      <c r="K125" s="59" t="s">
        <v>436</v>
      </c>
      <c r="L125" s="59" t="s">
        <v>436</v>
      </c>
      <c r="M125" s="59" t="s">
        <v>436</v>
      </c>
      <c r="N125" s="59" t="s">
        <v>436</v>
      </c>
      <c r="O125" s="59" t="s">
        <v>436</v>
      </c>
      <c r="P125" s="59" t="s">
        <v>436</v>
      </c>
      <c r="Q125" s="59" t="s">
        <v>436</v>
      </c>
      <c r="R125" s="59" t="s">
        <v>436</v>
      </c>
      <c r="S125" s="59" t="s">
        <v>436</v>
      </c>
      <c r="T125" s="59" t="s">
        <v>436</v>
      </c>
      <c r="U125" s="59" t="s">
        <v>436</v>
      </c>
      <c r="V125" s="59" t="s">
        <v>436</v>
      </c>
      <c r="W125" s="59" t="s">
        <v>436</v>
      </c>
      <c r="X125" s="59" t="s">
        <v>436</v>
      </c>
      <c r="Y125" s="59" t="s">
        <v>436</v>
      </c>
      <c r="Z125" s="59" t="s">
        <v>436</v>
      </c>
      <c r="AA125" s="59" t="s">
        <v>436</v>
      </c>
      <c r="AB125" s="59" t="s">
        <v>436</v>
      </c>
      <c r="AC125" s="59" t="s">
        <v>436</v>
      </c>
      <c r="AD125" s="59" t="s">
        <v>436</v>
      </c>
      <c r="AE125" s="59" t="s">
        <v>436</v>
      </c>
      <c r="AF125" s="59" t="s">
        <v>436</v>
      </c>
      <c r="AG125" s="59" t="s">
        <v>436</v>
      </c>
      <c r="AH125" s="59" t="s">
        <v>436</v>
      </c>
      <c r="AI125" s="59" t="s">
        <v>436</v>
      </c>
      <c r="AJ125" s="59" t="s">
        <v>436</v>
      </c>
      <c r="AK125" s="59" t="s">
        <v>436</v>
      </c>
      <c r="AL125" s="59" t="s">
        <v>436</v>
      </c>
      <c r="AM125" s="59" t="s">
        <v>436</v>
      </c>
      <c r="AN125" s="59" t="s">
        <v>436</v>
      </c>
      <c r="AO125" s="59" t="s">
        <v>436</v>
      </c>
      <c r="AP125" s="59" t="s">
        <v>436</v>
      </c>
      <c r="AQ125" s="59" t="s">
        <v>436</v>
      </c>
      <c r="AR125" s="59" t="s">
        <v>436</v>
      </c>
      <c r="AS125" s="59" t="s">
        <v>436</v>
      </c>
      <c r="AT125" s="59" t="s">
        <v>436</v>
      </c>
      <c r="AU125" s="59" t="s">
        <v>436</v>
      </c>
      <c r="AV125" s="59" t="s">
        <v>436</v>
      </c>
      <c r="AW125" s="59" t="s">
        <v>436</v>
      </c>
      <c r="AX125" s="59" t="s">
        <v>436</v>
      </c>
      <c r="AY125" s="59" t="s">
        <v>436</v>
      </c>
      <c r="AZ125" s="59" t="s">
        <v>436</v>
      </c>
      <c r="BA125" s="59" t="s">
        <v>436</v>
      </c>
      <c r="BB125" s="59" t="s">
        <v>436</v>
      </c>
    </row>
    <row r="126" spans="1:54" ht="12.75" customHeight="1" x14ac:dyDescent="0.2">
      <c r="A126" s="60"/>
      <c r="B126" s="61"/>
      <c r="C126" s="61"/>
      <c r="D126" s="62"/>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row>
    <row r="127" spans="1:54" ht="12.75" customHeight="1" x14ac:dyDescent="0.2">
      <c r="A127" s="56" t="s">
        <v>446</v>
      </c>
      <c r="B127" s="57" t="s">
        <v>433</v>
      </c>
      <c r="C127" s="57" t="s">
        <v>447</v>
      </c>
      <c r="D127" s="65" t="s">
        <v>448</v>
      </c>
      <c r="E127" s="59" t="s">
        <v>436</v>
      </c>
      <c r="F127" s="59" t="s">
        <v>436</v>
      </c>
      <c r="G127" s="59" t="s">
        <v>436</v>
      </c>
      <c r="H127" s="59" t="s">
        <v>436</v>
      </c>
      <c r="I127" s="59" t="s">
        <v>436</v>
      </c>
      <c r="J127" s="59" t="s">
        <v>436</v>
      </c>
      <c r="K127" s="59" t="s">
        <v>436</v>
      </c>
      <c r="L127" s="59" t="s">
        <v>436</v>
      </c>
      <c r="M127" s="59" t="s">
        <v>436</v>
      </c>
      <c r="N127" s="59" t="s">
        <v>436</v>
      </c>
      <c r="O127" s="59" t="s">
        <v>436</v>
      </c>
      <c r="P127" s="59" t="s">
        <v>436</v>
      </c>
      <c r="Q127" s="59" t="s">
        <v>436</v>
      </c>
      <c r="R127" s="59" t="s">
        <v>436</v>
      </c>
      <c r="S127" s="59" t="s">
        <v>436</v>
      </c>
      <c r="T127" s="59" t="s">
        <v>436</v>
      </c>
      <c r="U127" s="59" t="s">
        <v>436</v>
      </c>
      <c r="V127" s="59" t="s">
        <v>436</v>
      </c>
      <c r="W127" s="59" t="s">
        <v>436</v>
      </c>
      <c r="X127" s="59" t="s">
        <v>436</v>
      </c>
      <c r="Y127" s="59" t="s">
        <v>436</v>
      </c>
      <c r="Z127" s="59" t="s">
        <v>436</v>
      </c>
      <c r="AA127" s="59" t="s">
        <v>436</v>
      </c>
      <c r="AB127" s="59" t="s">
        <v>436</v>
      </c>
      <c r="AC127" s="59" t="s">
        <v>436</v>
      </c>
      <c r="AD127" s="59" t="s">
        <v>436</v>
      </c>
      <c r="AE127" s="59" t="s">
        <v>436</v>
      </c>
      <c r="AF127" s="59" t="s">
        <v>436</v>
      </c>
      <c r="AG127" s="59" t="s">
        <v>436</v>
      </c>
      <c r="AH127" s="59" t="s">
        <v>436</v>
      </c>
      <c r="AI127" s="59" t="s">
        <v>436</v>
      </c>
      <c r="AJ127" s="59" t="s">
        <v>436</v>
      </c>
      <c r="AK127" s="59" t="s">
        <v>436</v>
      </c>
      <c r="AL127" s="59" t="s">
        <v>436</v>
      </c>
      <c r="AM127" s="59" t="s">
        <v>436</v>
      </c>
      <c r="AN127" s="59" t="s">
        <v>436</v>
      </c>
      <c r="AO127" s="59" t="s">
        <v>436</v>
      </c>
      <c r="AP127" s="59" t="s">
        <v>436</v>
      </c>
      <c r="AQ127" s="59" t="s">
        <v>436</v>
      </c>
      <c r="AR127" s="59" t="s">
        <v>436</v>
      </c>
      <c r="AS127" s="59" t="s">
        <v>436</v>
      </c>
      <c r="AT127" s="59" t="s">
        <v>436</v>
      </c>
      <c r="AU127" s="59" t="s">
        <v>436</v>
      </c>
      <c r="AV127" s="59" t="s">
        <v>436</v>
      </c>
      <c r="AW127" s="59" t="s">
        <v>436</v>
      </c>
      <c r="AX127" s="59" t="s">
        <v>436</v>
      </c>
      <c r="AY127" s="59" t="s">
        <v>436</v>
      </c>
      <c r="AZ127" s="59" t="s">
        <v>436</v>
      </c>
      <c r="BA127" s="59" t="s">
        <v>436</v>
      </c>
      <c r="BB127" s="59" t="s">
        <v>436</v>
      </c>
    </row>
    <row r="128" spans="1:54" ht="12.75" customHeight="1" x14ac:dyDescent="0.2">
      <c r="A128" s="60"/>
      <c r="B128" s="61"/>
      <c r="C128" s="61"/>
      <c r="D128" s="62"/>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row>
    <row r="129" spans="1:54" ht="12.75" customHeight="1" x14ac:dyDescent="0.2">
      <c r="A129" s="56" t="s">
        <v>449</v>
      </c>
      <c r="B129" s="57" t="s">
        <v>433</v>
      </c>
      <c r="C129" s="57" t="s">
        <v>450</v>
      </c>
      <c r="D129" s="65" t="s">
        <v>451</v>
      </c>
      <c r="E129" s="59" t="s">
        <v>436</v>
      </c>
      <c r="F129" s="59" t="s">
        <v>436</v>
      </c>
      <c r="G129" s="59" t="s">
        <v>436</v>
      </c>
      <c r="H129" s="59" t="s">
        <v>436</v>
      </c>
      <c r="I129" s="59" t="s">
        <v>436</v>
      </c>
      <c r="J129" s="59" t="s">
        <v>436</v>
      </c>
      <c r="K129" s="59" t="s">
        <v>436</v>
      </c>
      <c r="L129" s="59" t="s">
        <v>436</v>
      </c>
      <c r="M129" s="59" t="s">
        <v>436</v>
      </c>
      <c r="N129" s="59" t="s">
        <v>436</v>
      </c>
      <c r="O129" s="59" t="s">
        <v>436</v>
      </c>
      <c r="P129" s="59" t="s">
        <v>436</v>
      </c>
      <c r="Q129" s="59" t="s">
        <v>436</v>
      </c>
      <c r="R129" s="59" t="s">
        <v>436</v>
      </c>
      <c r="S129" s="59" t="s">
        <v>436</v>
      </c>
      <c r="T129" s="59" t="s">
        <v>436</v>
      </c>
      <c r="U129" s="59" t="s">
        <v>436</v>
      </c>
      <c r="V129" s="59" t="s">
        <v>436</v>
      </c>
      <c r="W129" s="59" t="s">
        <v>436</v>
      </c>
      <c r="X129" s="59" t="s">
        <v>436</v>
      </c>
      <c r="Y129" s="59" t="s">
        <v>436</v>
      </c>
      <c r="Z129" s="59" t="s">
        <v>436</v>
      </c>
      <c r="AA129" s="59" t="s">
        <v>436</v>
      </c>
      <c r="AB129" s="59" t="s">
        <v>436</v>
      </c>
      <c r="AC129" s="59" t="s">
        <v>436</v>
      </c>
      <c r="AD129" s="59" t="s">
        <v>436</v>
      </c>
      <c r="AE129" s="59" t="s">
        <v>436</v>
      </c>
      <c r="AF129" s="59" t="s">
        <v>436</v>
      </c>
      <c r="AG129" s="59" t="s">
        <v>436</v>
      </c>
      <c r="AH129" s="59" t="s">
        <v>436</v>
      </c>
      <c r="AI129" s="59" t="s">
        <v>436</v>
      </c>
      <c r="AJ129" s="59" t="s">
        <v>436</v>
      </c>
      <c r="AK129" s="59" t="s">
        <v>436</v>
      </c>
      <c r="AL129" s="59" t="s">
        <v>436</v>
      </c>
      <c r="AM129" s="59" t="s">
        <v>436</v>
      </c>
      <c r="AN129" s="59" t="s">
        <v>436</v>
      </c>
      <c r="AO129" s="59" t="s">
        <v>436</v>
      </c>
      <c r="AP129" s="59" t="s">
        <v>436</v>
      </c>
      <c r="AQ129" s="59" t="s">
        <v>436</v>
      </c>
      <c r="AR129" s="59" t="s">
        <v>436</v>
      </c>
      <c r="AS129" s="59" t="s">
        <v>436</v>
      </c>
      <c r="AT129" s="59" t="s">
        <v>436</v>
      </c>
      <c r="AU129" s="59" t="s">
        <v>436</v>
      </c>
      <c r="AV129" s="59" t="s">
        <v>436</v>
      </c>
      <c r="AW129" s="59" t="s">
        <v>436</v>
      </c>
      <c r="AX129" s="59" t="s">
        <v>436</v>
      </c>
      <c r="AY129" s="59" t="s">
        <v>436</v>
      </c>
      <c r="AZ129" s="59" t="s">
        <v>436</v>
      </c>
      <c r="BA129" s="59" t="s">
        <v>436</v>
      </c>
      <c r="BB129" s="59" t="s">
        <v>436</v>
      </c>
    </row>
    <row r="130" spans="1:54" ht="12.75" customHeight="1" x14ac:dyDescent="0.2">
      <c r="A130" s="60"/>
      <c r="B130" s="61"/>
      <c r="C130" s="61"/>
      <c r="D130" s="62"/>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row>
    <row r="131" spans="1:54" ht="12.75" customHeight="1" x14ac:dyDescent="0.2">
      <c r="A131" s="56" t="s">
        <v>452</v>
      </c>
      <c r="B131" s="57" t="s">
        <v>433</v>
      </c>
      <c r="C131" s="57" t="s">
        <v>453</v>
      </c>
      <c r="D131" s="65" t="s">
        <v>454</v>
      </c>
      <c r="E131" s="59" t="s">
        <v>436</v>
      </c>
      <c r="F131" s="59" t="s">
        <v>436</v>
      </c>
      <c r="G131" s="59" t="s">
        <v>436</v>
      </c>
      <c r="H131" s="59" t="s">
        <v>436</v>
      </c>
      <c r="I131" s="59" t="s">
        <v>436</v>
      </c>
      <c r="J131" s="59" t="s">
        <v>436</v>
      </c>
      <c r="K131" s="59" t="s">
        <v>436</v>
      </c>
      <c r="L131" s="59" t="s">
        <v>436</v>
      </c>
      <c r="M131" s="59" t="s">
        <v>436</v>
      </c>
      <c r="N131" s="59" t="s">
        <v>436</v>
      </c>
      <c r="O131" s="59" t="s">
        <v>436</v>
      </c>
      <c r="P131" s="59" t="s">
        <v>436</v>
      </c>
      <c r="Q131" s="59" t="s">
        <v>436</v>
      </c>
      <c r="R131" s="59" t="s">
        <v>436</v>
      </c>
      <c r="S131" s="59" t="s">
        <v>436</v>
      </c>
      <c r="T131" s="59" t="s">
        <v>436</v>
      </c>
      <c r="U131" s="59" t="s">
        <v>436</v>
      </c>
      <c r="V131" s="59" t="s">
        <v>436</v>
      </c>
      <c r="W131" s="59" t="s">
        <v>436</v>
      </c>
      <c r="X131" s="59" t="s">
        <v>436</v>
      </c>
      <c r="Y131" s="59" t="s">
        <v>436</v>
      </c>
      <c r="Z131" s="59" t="s">
        <v>436</v>
      </c>
      <c r="AA131" s="59" t="s">
        <v>436</v>
      </c>
      <c r="AB131" s="59" t="s">
        <v>436</v>
      </c>
      <c r="AC131" s="59" t="s">
        <v>436</v>
      </c>
      <c r="AD131" s="59" t="s">
        <v>436</v>
      </c>
      <c r="AE131" s="59" t="s">
        <v>436</v>
      </c>
      <c r="AF131" s="59" t="s">
        <v>436</v>
      </c>
      <c r="AG131" s="59" t="s">
        <v>436</v>
      </c>
      <c r="AH131" s="59" t="s">
        <v>436</v>
      </c>
      <c r="AI131" s="59" t="s">
        <v>436</v>
      </c>
      <c r="AJ131" s="59" t="s">
        <v>436</v>
      </c>
      <c r="AK131" s="59" t="s">
        <v>436</v>
      </c>
      <c r="AL131" s="59" t="s">
        <v>436</v>
      </c>
      <c r="AM131" s="59" t="s">
        <v>436</v>
      </c>
      <c r="AN131" s="59" t="s">
        <v>436</v>
      </c>
      <c r="AO131" s="59" t="s">
        <v>436</v>
      </c>
      <c r="AP131" s="59" t="s">
        <v>436</v>
      </c>
      <c r="AQ131" s="59" t="s">
        <v>436</v>
      </c>
      <c r="AR131" s="59" t="s">
        <v>436</v>
      </c>
      <c r="AS131" s="59" t="s">
        <v>436</v>
      </c>
      <c r="AT131" s="59" t="s">
        <v>436</v>
      </c>
      <c r="AU131" s="59" t="s">
        <v>436</v>
      </c>
      <c r="AV131" s="59" t="s">
        <v>436</v>
      </c>
      <c r="AW131" s="59" t="s">
        <v>436</v>
      </c>
      <c r="AX131" s="59" t="s">
        <v>436</v>
      </c>
      <c r="AY131" s="59" t="s">
        <v>436</v>
      </c>
      <c r="AZ131" s="59" t="s">
        <v>436</v>
      </c>
      <c r="BA131" s="59" t="s">
        <v>436</v>
      </c>
      <c r="BB131" s="59" t="s">
        <v>436</v>
      </c>
    </row>
    <row r="132" spans="1:54" ht="12.75" customHeight="1" x14ac:dyDescent="0.2">
      <c r="A132" s="60"/>
      <c r="B132" s="61"/>
      <c r="C132" s="61"/>
      <c r="D132" s="62"/>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row>
    <row r="133" spans="1:54" ht="12.75" customHeight="1" x14ac:dyDescent="0.2">
      <c r="A133" s="56" t="s">
        <v>455</v>
      </c>
      <c r="B133" s="57" t="s">
        <v>433</v>
      </c>
      <c r="C133" s="57" t="s">
        <v>456</v>
      </c>
      <c r="D133" s="65" t="s">
        <v>457</v>
      </c>
      <c r="E133" s="59" t="s">
        <v>436</v>
      </c>
      <c r="F133" s="59" t="s">
        <v>436</v>
      </c>
      <c r="G133" s="59" t="s">
        <v>436</v>
      </c>
      <c r="H133" s="59" t="s">
        <v>436</v>
      </c>
      <c r="I133" s="59" t="s">
        <v>436</v>
      </c>
      <c r="J133" s="59" t="s">
        <v>436</v>
      </c>
      <c r="K133" s="59" t="s">
        <v>436</v>
      </c>
      <c r="L133" s="59" t="s">
        <v>436</v>
      </c>
      <c r="M133" s="59" t="s">
        <v>436</v>
      </c>
      <c r="N133" s="59" t="s">
        <v>436</v>
      </c>
      <c r="O133" s="59" t="s">
        <v>436</v>
      </c>
      <c r="P133" s="59" t="s">
        <v>436</v>
      </c>
      <c r="Q133" s="59" t="s">
        <v>436</v>
      </c>
      <c r="R133" s="59" t="s">
        <v>436</v>
      </c>
      <c r="S133" s="59" t="s">
        <v>436</v>
      </c>
      <c r="T133" s="59" t="s">
        <v>436</v>
      </c>
      <c r="U133" s="59" t="s">
        <v>436</v>
      </c>
      <c r="V133" s="59" t="s">
        <v>436</v>
      </c>
      <c r="W133" s="59" t="s">
        <v>436</v>
      </c>
      <c r="X133" s="59" t="s">
        <v>436</v>
      </c>
      <c r="Y133" s="59" t="s">
        <v>436</v>
      </c>
      <c r="Z133" s="59" t="s">
        <v>436</v>
      </c>
      <c r="AA133" s="59" t="s">
        <v>436</v>
      </c>
      <c r="AB133" s="59" t="s">
        <v>436</v>
      </c>
      <c r="AC133" s="59" t="s">
        <v>436</v>
      </c>
      <c r="AD133" s="59" t="s">
        <v>436</v>
      </c>
      <c r="AE133" s="59" t="s">
        <v>436</v>
      </c>
      <c r="AF133" s="59" t="s">
        <v>436</v>
      </c>
      <c r="AG133" s="59" t="s">
        <v>436</v>
      </c>
      <c r="AH133" s="59" t="s">
        <v>436</v>
      </c>
      <c r="AI133" s="59" t="s">
        <v>436</v>
      </c>
      <c r="AJ133" s="59" t="s">
        <v>436</v>
      </c>
      <c r="AK133" s="59" t="s">
        <v>436</v>
      </c>
      <c r="AL133" s="59" t="s">
        <v>436</v>
      </c>
      <c r="AM133" s="59" t="s">
        <v>436</v>
      </c>
      <c r="AN133" s="59" t="s">
        <v>436</v>
      </c>
      <c r="AO133" s="59" t="s">
        <v>436</v>
      </c>
      <c r="AP133" s="59" t="s">
        <v>436</v>
      </c>
      <c r="AQ133" s="59" t="s">
        <v>436</v>
      </c>
      <c r="AR133" s="59" t="s">
        <v>436</v>
      </c>
      <c r="AS133" s="59" t="s">
        <v>436</v>
      </c>
      <c r="AT133" s="59" t="s">
        <v>436</v>
      </c>
      <c r="AU133" s="59" t="s">
        <v>436</v>
      </c>
      <c r="AV133" s="59" t="s">
        <v>436</v>
      </c>
      <c r="AW133" s="59" t="s">
        <v>436</v>
      </c>
      <c r="AX133" s="59" t="s">
        <v>436</v>
      </c>
      <c r="AY133" s="59" t="s">
        <v>436</v>
      </c>
      <c r="AZ133" s="59" t="s">
        <v>436</v>
      </c>
      <c r="BA133" s="59" t="s">
        <v>436</v>
      </c>
      <c r="BB133" s="59" t="s">
        <v>436</v>
      </c>
    </row>
    <row r="134" spans="1:54" ht="12.75" customHeight="1" x14ac:dyDescent="0.2">
      <c r="A134" s="60"/>
      <c r="B134" s="61"/>
      <c r="C134" s="61"/>
      <c r="D134" s="62"/>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row>
    <row r="135" spans="1:54" ht="12.75" customHeight="1" x14ac:dyDescent="0.2">
      <c r="A135" s="56" t="s">
        <v>458</v>
      </c>
      <c r="B135" s="57" t="s">
        <v>433</v>
      </c>
      <c r="C135" s="57" t="s">
        <v>459</v>
      </c>
      <c r="D135" s="65" t="s">
        <v>460</v>
      </c>
      <c r="E135" s="59" t="s">
        <v>436</v>
      </c>
      <c r="F135" s="59" t="s">
        <v>436</v>
      </c>
      <c r="G135" s="59" t="s">
        <v>436</v>
      </c>
      <c r="H135" s="59" t="s">
        <v>436</v>
      </c>
      <c r="I135" s="59" t="s">
        <v>436</v>
      </c>
      <c r="J135" s="59" t="s">
        <v>436</v>
      </c>
      <c r="K135" s="59" t="s">
        <v>436</v>
      </c>
      <c r="L135" s="59" t="s">
        <v>436</v>
      </c>
      <c r="M135" s="59" t="s">
        <v>436</v>
      </c>
      <c r="N135" s="59" t="s">
        <v>436</v>
      </c>
      <c r="O135" s="59" t="s">
        <v>436</v>
      </c>
      <c r="P135" s="59" t="s">
        <v>436</v>
      </c>
      <c r="Q135" s="59" t="s">
        <v>436</v>
      </c>
      <c r="R135" s="59" t="s">
        <v>436</v>
      </c>
      <c r="S135" s="59" t="s">
        <v>436</v>
      </c>
      <c r="T135" s="59" t="s">
        <v>436</v>
      </c>
      <c r="U135" s="59" t="s">
        <v>436</v>
      </c>
      <c r="V135" s="59" t="s">
        <v>436</v>
      </c>
      <c r="W135" s="59" t="s">
        <v>436</v>
      </c>
      <c r="X135" s="59" t="s">
        <v>436</v>
      </c>
      <c r="Y135" s="59" t="s">
        <v>436</v>
      </c>
      <c r="Z135" s="59" t="s">
        <v>436</v>
      </c>
      <c r="AA135" s="59" t="s">
        <v>436</v>
      </c>
      <c r="AB135" s="59" t="s">
        <v>436</v>
      </c>
      <c r="AC135" s="59" t="s">
        <v>436</v>
      </c>
      <c r="AD135" s="59" t="s">
        <v>436</v>
      </c>
      <c r="AE135" s="59" t="s">
        <v>436</v>
      </c>
      <c r="AF135" s="59" t="s">
        <v>436</v>
      </c>
      <c r="AG135" s="59" t="s">
        <v>436</v>
      </c>
      <c r="AH135" s="59" t="s">
        <v>436</v>
      </c>
      <c r="AI135" s="59" t="s">
        <v>436</v>
      </c>
      <c r="AJ135" s="59" t="s">
        <v>436</v>
      </c>
      <c r="AK135" s="59" t="s">
        <v>436</v>
      </c>
      <c r="AL135" s="59" t="s">
        <v>436</v>
      </c>
      <c r="AM135" s="59" t="s">
        <v>436</v>
      </c>
      <c r="AN135" s="59" t="s">
        <v>436</v>
      </c>
      <c r="AO135" s="59" t="s">
        <v>436</v>
      </c>
      <c r="AP135" s="59" t="s">
        <v>436</v>
      </c>
      <c r="AQ135" s="59" t="s">
        <v>436</v>
      </c>
      <c r="AR135" s="59" t="s">
        <v>436</v>
      </c>
      <c r="AS135" s="59" t="s">
        <v>436</v>
      </c>
      <c r="AT135" s="59" t="s">
        <v>436</v>
      </c>
      <c r="AU135" s="59" t="s">
        <v>436</v>
      </c>
      <c r="AV135" s="59" t="s">
        <v>436</v>
      </c>
      <c r="AW135" s="59" t="s">
        <v>436</v>
      </c>
      <c r="AX135" s="59" t="s">
        <v>436</v>
      </c>
      <c r="AY135" s="59" t="s">
        <v>436</v>
      </c>
      <c r="AZ135" s="59" t="s">
        <v>436</v>
      </c>
      <c r="BA135" s="59" t="s">
        <v>436</v>
      </c>
      <c r="BB135" s="59" t="s">
        <v>436</v>
      </c>
    </row>
    <row r="136" spans="1:54" ht="12.75" customHeight="1" x14ac:dyDescent="0.2">
      <c r="A136" s="60"/>
      <c r="B136" s="61"/>
      <c r="C136" s="61"/>
      <c r="D136" s="62"/>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row>
    <row r="137" spans="1:54" ht="12.75" customHeight="1" x14ac:dyDescent="0.2">
      <c r="A137" s="56" t="s">
        <v>461</v>
      </c>
      <c r="B137" s="57" t="s">
        <v>433</v>
      </c>
      <c r="C137" s="57" t="s">
        <v>462</v>
      </c>
      <c r="D137" s="65" t="s">
        <v>463</v>
      </c>
      <c r="E137" s="59" t="s">
        <v>436</v>
      </c>
      <c r="F137" s="59" t="s">
        <v>436</v>
      </c>
      <c r="G137" s="59" t="s">
        <v>436</v>
      </c>
      <c r="H137" s="59" t="s">
        <v>436</v>
      </c>
      <c r="I137" s="59" t="s">
        <v>436</v>
      </c>
      <c r="J137" s="59" t="s">
        <v>436</v>
      </c>
      <c r="K137" s="59" t="s">
        <v>436</v>
      </c>
      <c r="L137" s="59" t="s">
        <v>436</v>
      </c>
      <c r="M137" s="59" t="s">
        <v>436</v>
      </c>
      <c r="N137" s="59" t="s">
        <v>436</v>
      </c>
      <c r="O137" s="59" t="s">
        <v>436</v>
      </c>
      <c r="P137" s="59" t="s">
        <v>436</v>
      </c>
      <c r="Q137" s="59" t="s">
        <v>436</v>
      </c>
      <c r="R137" s="59" t="s">
        <v>436</v>
      </c>
      <c r="S137" s="59" t="s">
        <v>436</v>
      </c>
      <c r="T137" s="59" t="s">
        <v>436</v>
      </c>
      <c r="U137" s="59" t="s">
        <v>436</v>
      </c>
      <c r="V137" s="59" t="s">
        <v>436</v>
      </c>
      <c r="W137" s="59" t="s">
        <v>436</v>
      </c>
      <c r="X137" s="59" t="s">
        <v>436</v>
      </c>
      <c r="Y137" s="59" t="s">
        <v>436</v>
      </c>
      <c r="Z137" s="59" t="s">
        <v>436</v>
      </c>
      <c r="AA137" s="59" t="s">
        <v>436</v>
      </c>
      <c r="AB137" s="59" t="s">
        <v>436</v>
      </c>
      <c r="AC137" s="59" t="s">
        <v>436</v>
      </c>
      <c r="AD137" s="59" t="s">
        <v>436</v>
      </c>
      <c r="AE137" s="59" t="s">
        <v>436</v>
      </c>
      <c r="AF137" s="59" t="s">
        <v>436</v>
      </c>
      <c r="AG137" s="59" t="s">
        <v>436</v>
      </c>
      <c r="AH137" s="59" t="s">
        <v>436</v>
      </c>
      <c r="AI137" s="59" t="s">
        <v>436</v>
      </c>
      <c r="AJ137" s="59" t="s">
        <v>436</v>
      </c>
      <c r="AK137" s="59" t="s">
        <v>436</v>
      </c>
      <c r="AL137" s="59" t="s">
        <v>436</v>
      </c>
      <c r="AM137" s="59" t="s">
        <v>436</v>
      </c>
      <c r="AN137" s="59" t="s">
        <v>436</v>
      </c>
      <c r="AO137" s="59" t="s">
        <v>436</v>
      </c>
      <c r="AP137" s="59" t="s">
        <v>436</v>
      </c>
      <c r="AQ137" s="59" t="s">
        <v>436</v>
      </c>
      <c r="AR137" s="59" t="s">
        <v>436</v>
      </c>
      <c r="AS137" s="59" t="s">
        <v>436</v>
      </c>
      <c r="AT137" s="59" t="s">
        <v>436</v>
      </c>
      <c r="AU137" s="59" t="s">
        <v>436</v>
      </c>
      <c r="AV137" s="59" t="s">
        <v>436</v>
      </c>
      <c r="AW137" s="59" t="s">
        <v>436</v>
      </c>
      <c r="AX137" s="59" t="s">
        <v>436</v>
      </c>
      <c r="AY137" s="59" t="s">
        <v>436</v>
      </c>
      <c r="AZ137" s="59" t="s">
        <v>436</v>
      </c>
      <c r="BA137" s="59" t="s">
        <v>436</v>
      </c>
      <c r="BB137" s="59" t="s">
        <v>436</v>
      </c>
    </row>
    <row r="138" spans="1:54" ht="12.75" customHeight="1" x14ac:dyDescent="0.2">
      <c r="A138" s="60"/>
      <c r="B138" s="61"/>
      <c r="C138" s="61"/>
      <c r="D138" s="62"/>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row>
    <row r="139" spans="1:54" ht="12.75" customHeight="1" x14ac:dyDescent="0.2">
      <c r="A139" s="56" t="s">
        <v>464</v>
      </c>
      <c r="B139" s="57" t="s">
        <v>433</v>
      </c>
      <c r="C139" s="57" t="s">
        <v>465</v>
      </c>
      <c r="D139" s="65" t="s">
        <v>466</v>
      </c>
      <c r="E139" s="59" t="s">
        <v>436</v>
      </c>
      <c r="F139" s="59" t="s">
        <v>436</v>
      </c>
      <c r="G139" s="59" t="s">
        <v>436</v>
      </c>
      <c r="H139" s="59" t="s">
        <v>436</v>
      </c>
      <c r="I139" s="59" t="s">
        <v>436</v>
      </c>
      <c r="J139" s="59" t="s">
        <v>436</v>
      </c>
      <c r="K139" s="59" t="s">
        <v>436</v>
      </c>
      <c r="L139" s="59" t="s">
        <v>436</v>
      </c>
      <c r="M139" s="59" t="s">
        <v>436</v>
      </c>
      <c r="N139" s="59" t="s">
        <v>436</v>
      </c>
      <c r="O139" s="59" t="s">
        <v>436</v>
      </c>
      <c r="P139" s="59" t="s">
        <v>436</v>
      </c>
      <c r="Q139" s="59" t="s">
        <v>436</v>
      </c>
      <c r="R139" s="59" t="s">
        <v>436</v>
      </c>
      <c r="S139" s="59" t="s">
        <v>436</v>
      </c>
      <c r="T139" s="59" t="s">
        <v>436</v>
      </c>
      <c r="U139" s="59" t="s">
        <v>436</v>
      </c>
      <c r="V139" s="59" t="s">
        <v>436</v>
      </c>
      <c r="W139" s="59" t="s">
        <v>436</v>
      </c>
      <c r="X139" s="59" t="s">
        <v>436</v>
      </c>
      <c r="Y139" s="59" t="s">
        <v>436</v>
      </c>
      <c r="Z139" s="59" t="s">
        <v>436</v>
      </c>
      <c r="AA139" s="59" t="s">
        <v>436</v>
      </c>
      <c r="AB139" s="59" t="s">
        <v>436</v>
      </c>
      <c r="AC139" s="59" t="s">
        <v>436</v>
      </c>
      <c r="AD139" s="59" t="s">
        <v>436</v>
      </c>
      <c r="AE139" s="59" t="s">
        <v>436</v>
      </c>
      <c r="AF139" s="59" t="s">
        <v>436</v>
      </c>
      <c r="AG139" s="59" t="s">
        <v>436</v>
      </c>
      <c r="AH139" s="59" t="s">
        <v>436</v>
      </c>
      <c r="AI139" s="59" t="s">
        <v>436</v>
      </c>
      <c r="AJ139" s="59" t="s">
        <v>436</v>
      </c>
      <c r="AK139" s="59" t="s">
        <v>436</v>
      </c>
      <c r="AL139" s="59" t="s">
        <v>436</v>
      </c>
      <c r="AM139" s="59" t="s">
        <v>436</v>
      </c>
      <c r="AN139" s="59" t="s">
        <v>436</v>
      </c>
      <c r="AO139" s="59" t="s">
        <v>436</v>
      </c>
      <c r="AP139" s="59" t="s">
        <v>436</v>
      </c>
      <c r="AQ139" s="59" t="s">
        <v>436</v>
      </c>
      <c r="AR139" s="59" t="s">
        <v>436</v>
      </c>
      <c r="AS139" s="59" t="s">
        <v>436</v>
      </c>
      <c r="AT139" s="59" t="s">
        <v>436</v>
      </c>
      <c r="AU139" s="59" t="s">
        <v>436</v>
      </c>
      <c r="AV139" s="59" t="s">
        <v>436</v>
      </c>
      <c r="AW139" s="59" t="s">
        <v>436</v>
      </c>
      <c r="AX139" s="59" t="s">
        <v>436</v>
      </c>
      <c r="AY139" s="59" t="s">
        <v>436</v>
      </c>
      <c r="AZ139" s="59" t="s">
        <v>436</v>
      </c>
      <c r="BA139" s="59" t="s">
        <v>436</v>
      </c>
      <c r="BB139" s="59" t="s">
        <v>436</v>
      </c>
    </row>
    <row r="140" spans="1:54" ht="12.75" customHeight="1" x14ac:dyDescent="0.2">
      <c r="A140" s="60"/>
      <c r="B140" s="61"/>
      <c r="C140" s="61"/>
      <c r="D140" s="62"/>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row>
    <row r="141" spans="1:54" ht="12.75" customHeight="1" x14ac:dyDescent="0.2">
      <c r="A141" s="56" t="s">
        <v>467</v>
      </c>
      <c r="B141" s="57" t="s">
        <v>433</v>
      </c>
      <c r="C141" s="57" t="s">
        <v>468</v>
      </c>
      <c r="D141" s="65" t="s">
        <v>469</v>
      </c>
      <c r="E141" s="59" t="s">
        <v>436</v>
      </c>
      <c r="F141" s="59" t="s">
        <v>436</v>
      </c>
      <c r="G141" s="59" t="s">
        <v>436</v>
      </c>
      <c r="H141" s="59" t="s">
        <v>436</v>
      </c>
      <c r="I141" s="59" t="s">
        <v>436</v>
      </c>
      <c r="J141" s="59" t="s">
        <v>436</v>
      </c>
      <c r="K141" s="59" t="s">
        <v>436</v>
      </c>
      <c r="L141" s="59" t="s">
        <v>436</v>
      </c>
      <c r="M141" s="59" t="s">
        <v>436</v>
      </c>
      <c r="N141" s="59" t="s">
        <v>436</v>
      </c>
      <c r="O141" s="59" t="s">
        <v>436</v>
      </c>
      <c r="P141" s="59" t="s">
        <v>436</v>
      </c>
      <c r="Q141" s="59" t="s">
        <v>436</v>
      </c>
      <c r="R141" s="59" t="s">
        <v>436</v>
      </c>
      <c r="S141" s="59" t="s">
        <v>436</v>
      </c>
      <c r="T141" s="59" t="s">
        <v>436</v>
      </c>
      <c r="U141" s="59" t="s">
        <v>436</v>
      </c>
      <c r="V141" s="59" t="s">
        <v>436</v>
      </c>
      <c r="W141" s="59" t="s">
        <v>436</v>
      </c>
      <c r="X141" s="59" t="s">
        <v>436</v>
      </c>
      <c r="Y141" s="59" t="s">
        <v>436</v>
      </c>
      <c r="Z141" s="59" t="s">
        <v>436</v>
      </c>
      <c r="AA141" s="59" t="s">
        <v>436</v>
      </c>
      <c r="AB141" s="59" t="s">
        <v>436</v>
      </c>
      <c r="AC141" s="59" t="s">
        <v>436</v>
      </c>
      <c r="AD141" s="59" t="s">
        <v>436</v>
      </c>
      <c r="AE141" s="59" t="s">
        <v>436</v>
      </c>
      <c r="AF141" s="59" t="s">
        <v>436</v>
      </c>
      <c r="AG141" s="59" t="s">
        <v>436</v>
      </c>
      <c r="AH141" s="59" t="s">
        <v>436</v>
      </c>
      <c r="AI141" s="59" t="s">
        <v>436</v>
      </c>
      <c r="AJ141" s="59" t="s">
        <v>436</v>
      </c>
      <c r="AK141" s="59" t="s">
        <v>436</v>
      </c>
      <c r="AL141" s="59" t="s">
        <v>436</v>
      </c>
      <c r="AM141" s="59" t="s">
        <v>436</v>
      </c>
      <c r="AN141" s="59" t="s">
        <v>436</v>
      </c>
      <c r="AO141" s="59" t="s">
        <v>436</v>
      </c>
      <c r="AP141" s="59" t="s">
        <v>436</v>
      </c>
      <c r="AQ141" s="59" t="s">
        <v>436</v>
      </c>
      <c r="AR141" s="59" t="s">
        <v>436</v>
      </c>
      <c r="AS141" s="59" t="s">
        <v>436</v>
      </c>
      <c r="AT141" s="59" t="s">
        <v>436</v>
      </c>
      <c r="AU141" s="59" t="s">
        <v>436</v>
      </c>
      <c r="AV141" s="59" t="s">
        <v>436</v>
      </c>
      <c r="AW141" s="59" t="s">
        <v>436</v>
      </c>
      <c r="AX141" s="59" t="s">
        <v>436</v>
      </c>
      <c r="AY141" s="59" t="s">
        <v>436</v>
      </c>
      <c r="AZ141" s="59" t="s">
        <v>436</v>
      </c>
      <c r="BA141" s="59" t="s">
        <v>436</v>
      </c>
      <c r="BB141" s="59" t="s">
        <v>436</v>
      </c>
    </row>
    <row r="142" spans="1:54" ht="12.75" customHeight="1" x14ac:dyDescent="0.2">
      <c r="A142" s="60"/>
      <c r="B142" s="61"/>
      <c r="C142" s="61"/>
      <c r="D142" s="62"/>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row>
    <row r="143" spans="1:54" ht="12.75" customHeight="1" x14ac:dyDescent="0.2">
      <c r="A143" s="56" t="s">
        <v>470</v>
      </c>
      <c r="B143" s="57" t="s">
        <v>433</v>
      </c>
      <c r="C143" s="57" t="s">
        <v>471</v>
      </c>
      <c r="D143" s="65" t="s">
        <v>472</v>
      </c>
      <c r="E143" s="59" t="s">
        <v>436</v>
      </c>
      <c r="F143" s="59" t="s">
        <v>436</v>
      </c>
      <c r="G143" s="59" t="s">
        <v>436</v>
      </c>
      <c r="H143" s="59" t="s">
        <v>436</v>
      </c>
      <c r="I143" s="59" t="s">
        <v>436</v>
      </c>
      <c r="J143" s="59" t="s">
        <v>436</v>
      </c>
      <c r="K143" s="59" t="s">
        <v>436</v>
      </c>
      <c r="L143" s="59" t="s">
        <v>436</v>
      </c>
      <c r="M143" s="59" t="s">
        <v>436</v>
      </c>
      <c r="N143" s="59" t="s">
        <v>436</v>
      </c>
      <c r="O143" s="59" t="s">
        <v>436</v>
      </c>
      <c r="P143" s="59" t="s">
        <v>436</v>
      </c>
      <c r="Q143" s="59" t="s">
        <v>436</v>
      </c>
      <c r="R143" s="59" t="s">
        <v>436</v>
      </c>
      <c r="S143" s="59" t="s">
        <v>436</v>
      </c>
      <c r="T143" s="59" t="s">
        <v>436</v>
      </c>
      <c r="U143" s="59" t="s">
        <v>436</v>
      </c>
      <c r="V143" s="59" t="s">
        <v>436</v>
      </c>
      <c r="W143" s="59" t="s">
        <v>436</v>
      </c>
      <c r="X143" s="59" t="s">
        <v>436</v>
      </c>
      <c r="Y143" s="59" t="s">
        <v>436</v>
      </c>
      <c r="Z143" s="59" t="s">
        <v>436</v>
      </c>
      <c r="AA143" s="59" t="s">
        <v>436</v>
      </c>
      <c r="AB143" s="59" t="s">
        <v>436</v>
      </c>
      <c r="AC143" s="59" t="s">
        <v>436</v>
      </c>
      <c r="AD143" s="59" t="s">
        <v>436</v>
      </c>
      <c r="AE143" s="59" t="s">
        <v>436</v>
      </c>
      <c r="AF143" s="59" t="s">
        <v>436</v>
      </c>
      <c r="AG143" s="59" t="s">
        <v>436</v>
      </c>
      <c r="AH143" s="59" t="s">
        <v>436</v>
      </c>
      <c r="AI143" s="59" t="s">
        <v>436</v>
      </c>
      <c r="AJ143" s="59" t="s">
        <v>436</v>
      </c>
      <c r="AK143" s="59" t="s">
        <v>436</v>
      </c>
      <c r="AL143" s="59" t="s">
        <v>436</v>
      </c>
      <c r="AM143" s="59" t="s">
        <v>436</v>
      </c>
      <c r="AN143" s="59" t="s">
        <v>436</v>
      </c>
      <c r="AO143" s="59" t="s">
        <v>436</v>
      </c>
      <c r="AP143" s="59" t="s">
        <v>436</v>
      </c>
      <c r="AQ143" s="59" t="s">
        <v>436</v>
      </c>
      <c r="AR143" s="59" t="s">
        <v>436</v>
      </c>
      <c r="AS143" s="59" t="s">
        <v>436</v>
      </c>
      <c r="AT143" s="59" t="s">
        <v>436</v>
      </c>
      <c r="AU143" s="59" t="s">
        <v>436</v>
      </c>
      <c r="AV143" s="59" t="s">
        <v>436</v>
      </c>
      <c r="AW143" s="59" t="s">
        <v>436</v>
      </c>
      <c r="AX143" s="59" t="s">
        <v>436</v>
      </c>
      <c r="AY143" s="59" t="s">
        <v>436</v>
      </c>
      <c r="AZ143" s="59" t="s">
        <v>436</v>
      </c>
      <c r="BA143" s="59" t="s">
        <v>436</v>
      </c>
      <c r="BB143" s="59" t="s">
        <v>436</v>
      </c>
    </row>
    <row r="144" spans="1:54" ht="12.75" customHeight="1" x14ac:dyDescent="0.2">
      <c r="A144" s="60"/>
      <c r="B144" s="61"/>
      <c r="C144" s="61"/>
      <c r="D144" s="62"/>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row>
    <row r="145" spans="1:54" ht="12.75" customHeight="1" x14ac:dyDescent="0.2">
      <c r="A145" s="56" t="s">
        <v>473</v>
      </c>
      <c r="B145" s="57" t="s">
        <v>433</v>
      </c>
      <c r="C145" s="57" t="s">
        <v>474</v>
      </c>
      <c r="D145" s="65" t="s">
        <v>475</v>
      </c>
      <c r="E145" s="59" t="s">
        <v>436</v>
      </c>
      <c r="F145" s="59" t="s">
        <v>436</v>
      </c>
      <c r="G145" s="59" t="s">
        <v>436</v>
      </c>
      <c r="H145" s="59" t="s">
        <v>436</v>
      </c>
      <c r="I145" s="59" t="s">
        <v>436</v>
      </c>
      <c r="J145" s="59" t="s">
        <v>436</v>
      </c>
      <c r="K145" s="59" t="s">
        <v>436</v>
      </c>
      <c r="L145" s="59" t="s">
        <v>436</v>
      </c>
      <c r="M145" s="59" t="s">
        <v>436</v>
      </c>
      <c r="N145" s="59" t="s">
        <v>436</v>
      </c>
      <c r="O145" s="59" t="s">
        <v>436</v>
      </c>
      <c r="P145" s="59" t="s">
        <v>436</v>
      </c>
      <c r="Q145" s="59" t="s">
        <v>436</v>
      </c>
      <c r="R145" s="59" t="s">
        <v>436</v>
      </c>
      <c r="S145" s="59" t="s">
        <v>436</v>
      </c>
      <c r="T145" s="59" t="s">
        <v>436</v>
      </c>
      <c r="U145" s="59" t="s">
        <v>436</v>
      </c>
      <c r="V145" s="59" t="s">
        <v>436</v>
      </c>
      <c r="W145" s="59" t="s">
        <v>436</v>
      </c>
      <c r="X145" s="59" t="s">
        <v>436</v>
      </c>
      <c r="Y145" s="59" t="s">
        <v>436</v>
      </c>
      <c r="Z145" s="59" t="s">
        <v>436</v>
      </c>
      <c r="AA145" s="59" t="s">
        <v>436</v>
      </c>
      <c r="AB145" s="59" t="s">
        <v>436</v>
      </c>
      <c r="AC145" s="59" t="s">
        <v>436</v>
      </c>
      <c r="AD145" s="59" t="s">
        <v>436</v>
      </c>
      <c r="AE145" s="59" t="s">
        <v>436</v>
      </c>
      <c r="AF145" s="59" t="s">
        <v>436</v>
      </c>
      <c r="AG145" s="59" t="s">
        <v>436</v>
      </c>
      <c r="AH145" s="59" t="s">
        <v>436</v>
      </c>
      <c r="AI145" s="59" t="s">
        <v>436</v>
      </c>
      <c r="AJ145" s="59" t="s">
        <v>436</v>
      </c>
      <c r="AK145" s="59" t="s">
        <v>436</v>
      </c>
      <c r="AL145" s="59" t="s">
        <v>436</v>
      </c>
      <c r="AM145" s="59" t="s">
        <v>436</v>
      </c>
      <c r="AN145" s="59" t="s">
        <v>436</v>
      </c>
      <c r="AO145" s="59" t="s">
        <v>436</v>
      </c>
      <c r="AP145" s="59" t="s">
        <v>436</v>
      </c>
      <c r="AQ145" s="59" t="s">
        <v>436</v>
      </c>
      <c r="AR145" s="59" t="s">
        <v>436</v>
      </c>
      <c r="AS145" s="59" t="s">
        <v>436</v>
      </c>
      <c r="AT145" s="59" t="s">
        <v>436</v>
      </c>
      <c r="AU145" s="59" t="s">
        <v>436</v>
      </c>
      <c r="AV145" s="59" t="s">
        <v>436</v>
      </c>
      <c r="AW145" s="59" t="s">
        <v>436</v>
      </c>
      <c r="AX145" s="59" t="s">
        <v>436</v>
      </c>
      <c r="AY145" s="59" t="s">
        <v>436</v>
      </c>
      <c r="AZ145" s="59" t="s">
        <v>436</v>
      </c>
      <c r="BA145" s="59" t="s">
        <v>436</v>
      </c>
      <c r="BB145" s="59" t="s">
        <v>436</v>
      </c>
    </row>
    <row r="146" spans="1:54" ht="12.75" customHeight="1" x14ac:dyDescent="0.2">
      <c r="A146" s="60"/>
      <c r="B146" s="61"/>
      <c r="C146" s="61"/>
      <c r="D146" s="62"/>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row>
    <row r="147" spans="1:54" ht="12.75" customHeight="1" x14ac:dyDescent="0.2">
      <c r="A147" s="56" t="s">
        <v>476</v>
      </c>
      <c r="B147" s="57" t="s">
        <v>433</v>
      </c>
      <c r="C147" s="57" t="s">
        <v>477</v>
      </c>
      <c r="D147" s="65" t="s">
        <v>478</v>
      </c>
      <c r="E147" s="59" t="s">
        <v>436</v>
      </c>
      <c r="F147" s="59" t="s">
        <v>436</v>
      </c>
      <c r="G147" s="59" t="s">
        <v>436</v>
      </c>
      <c r="H147" s="59" t="s">
        <v>436</v>
      </c>
      <c r="I147" s="59" t="s">
        <v>436</v>
      </c>
      <c r="J147" s="59" t="s">
        <v>436</v>
      </c>
      <c r="K147" s="59" t="s">
        <v>436</v>
      </c>
      <c r="L147" s="59" t="s">
        <v>436</v>
      </c>
      <c r="M147" s="59" t="s">
        <v>436</v>
      </c>
      <c r="N147" s="59" t="s">
        <v>436</v>
      </c>
      <c r="O147" s="59" t="s">
        <v>436</v>
      </c>
      <c r="P147" s="59" t="s">
        <v>436</v>
      </c>
      <c r="Q147" s="59" t="s">
        <v>436</v>
      </c>
      <c r="R147" s="59" t="s">
        <v>436</v>
      </c>
      <c r="S147" s="59" t="s">
        <v>436</v>
      </c>
      <c r="T147" s="59" t="s">
        <v>436</v>
      </c>
      <c r="U147" s="59" t="s">
        <v>436</v>
      </c>
      <c r="V147" s="59" t="s">
        <v>436</v>
      </c>
      <c r="W147" s="59" t="s">
        <v>436</v>
      </c>
      <c r="X147" s="59" t="s">
        <v>436</v>
      </c>
      <c r="Y147" s="59" t="s">
        <v>436</v>
      </c>
      <c r="Z147" s="59" t="s">
        <v>436</v>
      </c>
      <c r="AA147" s="59" t="s">
        <v>436</v>
      </c>
      <c r="AB147" s="59" t="s">
        <v>436</v>
      </c>
      <c r="AC147" s="59" t="s">
        <v>436</v>
      </c>
      <c r="AD147" s="59" t="s">
        <v>436</v>
      </c>
      <c r="AE147" s="59" t="s">
        <v>436</v>
      </c>
      <c r="AF147" s="59" t="s">
        <v>436</v>
      </c>
      <c r="AG147" s="59" t="s">
        <v>436</v>
      </c>
      <c r="AH147" s="59" t="s">
        <v>436</v>
      </c>
      <c r="AI147" s="59" t="s">
        <v>436</v>
      </c>
      <c r="AJ147" s="59" t="s">
        <v>436</v>
      </c>
      <c r="AK147" s="59" t="s">
        <v>436</v>
      </c>
      <c r="AL147" s="59" t="s">
        <v>436</v>
      </c>
      <c r="AM147" s="59" t="s">
        <v>436</v>
      </c>
      <c r="AN147" s="59" t="s">
        <v>436</v>
      </c>
      <c r="AO147" s="59" t="s">
        <v>436</v>
      </c>
      <c r="AP147" s="59" t="s">
        <v>436</v>
      </c>
      <c r="AQ147" s="59" t="s">
        <v>436</v>
      </c>
      <c r="AR147" s="59" t="s">
        <v>436</v>
      </c>
      <c r="AS147" s="59" t="s">
        <v>436</v>
      </c>
      <c r="AT147" s="59" t="s">
        <v>436</v>
      </c>
      <c r="AU147" s="59" t="s">
        <v>436</v>
      </c>
      <c r="AV147" s="59" t="s">
        <v>436</v>
      </c>
      <c r="AW147" s="59" t="s">
        <v>436</v>
      </c>
      <c r="AX147" s="59" t="s">
        <v>436</v>
      </c>
      <c r="AY147" s="59" t="s">
        <v>436</v>
      </c>
      <c r="AZ147" s="59" t="s">
        <v>436</v>
      </c>
      <c r="BA147" s="59" t="s">
        <v>436</v>
      </c>
      <c r="BB147" s="59" t="s">
        <v>436</v>
      </c>
    </row>
    <row r="148" spans="1:54" ht="12.75" customHeight="1" x14ac:dyDescent="0.2">
      <c r="A148" s="60"/>
      <c r="B148" s="61"/>
      <c r="C148" s="61"/>
      <c r="D148" s="62"/>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row>
    <row r="149" spans="1:54" ht="12.75" customHeight="1" x14ac:dyDescent="0.2">
      <c r="A149" s="56" t="s">
        <v>479</v>
      </c>
      <c r="B149" s="57" t="s">
        <v>433</v>
      </c>
      <c r="C149" s="57" t="s">
        <v>480</v>
      </c>
      <c r="D149" s="65" t="s">
        <v>481</v>
      </c>
      <c r="E149" s="59" t="s">
        <v>436</v>
      </c>
      <c r="F149" s="59" t="s">
        <v>436</v>
      </c>
      <c r="G149" s="59" t="s">
        <v>436</v>
      </c>
      <c r="H149" s="59" t="s">
        <v>436</v>
      </c>
      <c r="I149" s="59" t="s">
        <v>436</v>
      </c>
      <c r="J149" s="59" t="s">
        <v>436</v>
      </c>
      <c r="K149" s="59" t="s">
        <v>436</v>
      </c>
      <c r="L149" s="59" t="s">
        <v>436</v>
      </c>
      <c r="M149" s="59" t="s">
        <v>436</v>
      </c>
      <c r="N149" s="59" t="s">
        <v>436</v>
      </c>
      <c r="O149" s="59" t="s">
        <v>436</v>
      </c>
      <c r="P149" s="59" t="s">
        <v>436</v>
      </c>
      <c r="Q149" s="59" t="s">
        <v>436</v>
      </c>
      <c r="R149" s="59" t="s">
        <v>436</v>
      </c>
      <c r="S149" s="59" t="s">
        <v>436</v>
      </c>
      <c r="T149" s="59" t="s">
        <v>436</v>
      </c>
      <c r="U149" s="59" t="s">
        <v>436</v>
      </c>
      <c r="V149" s="59" t="s">
        <v>436</v>
      </c>
      <c r="W149" s="59" t="s">
        <v>436</v>
      </c>
      <c r="X149" s="59" t="s">
        <v>436</v>
      </c>
      <c r="Y149" s="59" t="s">
        <v>436</v>
      </c>
      <c r="Z149" s="59" t="s">
        <v>436</v>
      </c>
      <c r="AA149" s="59" t="s">
        <v>436</v>
      </c>
      <c r="AB149" s="59" t="s">
        <v>436</v>
      </c>
      <c r="AC149" s="59" t="s">
        <v>436</v>
      </c>
      <c r="AD149" s="59" t="s">
        <v>436</v>
      </c>
      <c r="AE149" s="59" t="s">
        <v>436</v>
      </c>
      <c r="AF149" s="59" t="s">
        <v>436</v>
      </c>
      <c r="AG149" s="59" t="s">
        <v>436</v>
      </c>
      <c r="AH149" s="59" t="s">
        <v>436</v>
      </c>
      <c r="AI149" s="59" t="s">
        <v>436</v>
      </c>
      <c r="AJ149" s="59" t="s">
        <v>436</v>
      </c>
      <c r="AK149" s="59" t="s">
        <v>436</v>
      </c>
      <c r="AL149" s="59" t="s">
        <v>436</v>
      </c>
      <c r="AM149" s="59" t="s">
        <v>436</v>
      </c>
      <c r="AN149" s="59" t="s">
        <v>436</v>
      </c>
      <c r="AO149" s="59" t="s">
        <v>436</v>
      </c>
      <c r="AP149" s="59" t="s">
        <v>436</v>
      </c>
      <c r="AQ149" s="59" t="s">
        <v>436</v>
      </c>
      <c r="AR149" s="59" t="s">
        <v>436</v>
      </c>
      <c r="AS149" s="59" t="s">
        <v>436</v>
      </c>
      <c r="AT149" s="59" t="s">
        <v>436</v>
      </c>
      <c r="AU149" s="59" t="s">
        <v>436</v>
      </c>
      <c r="AV149" s="59" t="s">
        <v>436</v>
      </c>
      <c r="AW149" s="59" t="s">
        <v>436</v>
      </c>
      <c r="AX149" s="59" t="s">
        <v>436</v>
      </c>
      <c r="AY149" s="59" t="s">
        <v>436</v>
      </c>
      <c r="AZ149" s="59" t="s">
        <v>436</v>
      </c>
      <c r="BA149" s="59" t="s">
        <v>436</v>
      </c>
      <c r="BB149" s="59" t="s">
        <v>436</v>
      </c>
    </row>
    <row r="150" spans="1:54" ht="12.75" customHeight="1" x14ac:dyDescent="0.2">
      <c r="A150" s="60"/>
      <c r="B150" s="61"/>
      <c r="C150" s="61"/>
      <c r="D150" s="62"/>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row>
    <row r="151" spans="1:54" ht="12.75" customHeight="1" x14ac:dyDescent="0.2">
      <c r="A151" s="56" t="s">
        <v>482</v>
      </c>
      <c r="B151" s="57" t="s">
        <v>433</v>
      </c>
      <c r="C151" s="57" t="s">
        <v>483</v>
      </c>
      <c r="D151" s="65" t="s">
        <v>484</v>
      </c>
      <c r="E151" s="59" t="s">
        <v>436</v>
      </c>
      <c r="F151" s="59" t="s">
        <v>436</v>
      </c>
      <c r="G151" s="59" t="s">
        <v>436</v>
      </c>
      <c r="H151" s="59" t="s">
        <v>436</v>
      </c>
      <c r="I151" s="59" t="s">
        <v>436</v>
      </c>
      <c r="J151" s="59" t="s">
        <v>436</v>
      </c>
      <c r="K151" s="59" t="s">
        <v>436</v>
      </c>
      <c r="L151" s="59" t="s">
        <v>436</v>
      </c>
      <c r="M151" s="59" t="s">
        <v>436</v>
      </c>
      <c r="N151" s="59" t="s">
        <v>436</v>
      </c>
      <c r="O151" s="59" t="s">
        <v>436</v>
      </c>
      <c r="P151" s="59" t="s">
        <v>436</v>
      </c>
      <c r="Q151" s="59" t="s">
        <v>436</v>
      </c>
      <c r="R151" s="59" t="s">
        <v>436</v>
      </c>
      <c r="S151" s="59" t="s">
        <v>436</v>
      </c>
      <c r="T151" s="59" t="s">
        <v>436</v>
      </c>
      <c r="U151" s="59" t="s">
        <v>436</v>
      </c>
      <c r="V151" s="59" t="s">
        <v>436</v>
      </c>
      <c r="W151" s="59" t="s">
        <v>436</v>
      </c>
      <c r="X151" s="59" t="s">
        <v>436</v>
      </c>
      <c r="Y151" s="59" t="s">
        <v>436</v>
      </c>
      <c r="Z151" s="59" t="s">
        <v>436</v>
      </c>
      <c r="AA151" s="59" t="s">
        <v>436</v>
      </c>
      <c r="AB151" s="59" t="s">
        <v>436</v>
      </c>
      <c r="AC151" s="59" t="s">
        <v>436</v>
      </c>
      <c r="AD151" s="59" t="s">
        <v>436</v>
      </c>
      <c r="AE151" s="59" t="s">
        <v>436</v>
      </c>
      <c r="AF151" s="59" t="s">
        <v>436</v>
      </c>
      <c r="AG151" s="59" t="s">
        <v>436</v>
      </c>
      <c r="AH151" s="59" t="s">
        <v>436</v>
      </c>
      <c r="AI151" s="59" t="s">
        <v>436</v>
      </c>
      <c r="AJ151" s="59" t="s">
        <v>436</v>
      </c>
      <c r="AK151" s="59" t="s">
        <v>436</v>
      </c>
      <c r="AL151" s="59" t="s">
        <v>436</v>
      </c>
      <c r="AM151" s="59" t="s">
        <v>436</v>
      </c>
      <c r="AN151" s="59" t="s">
        <v>436</v>
      </c>
      <c r="AO151" s="59" t="s">
        <v>436</v>
      </c>
      <c r="AP151" s="59" t="s">
        <v>436</v>
      </c>
      <c r="AQ151" s="59" t="s">
        <v>436</v>
      </c>
      <c r="AR151" s="59" t="s">
        <v>436</v>
      </c>
      <c r="AS151" s="59" t="s">
        <v>436</v>
      </c>
      <c r="AT151" s="59" t="s">
        <v>436</v>
      </c>
      <c r="AU151" s="59" t="s">
        <v>436</v>
      </c>
      <c r="AV151" s="59" t="s">
        <v>436</v>
      </c>
      <c r="AW151" s="59" t="s">
        <v>436</v>
      </c>
      <c r="AX151" s="59" t="s">
        <v>436</v>
      </c>
      <c r="AY151" s="59" t="s">
        <v>436</v>
      </c>
      <c r="AZ151" s="59" t="s">
        <v>436</v>
      </c>
      <c r="BA151" s="59" t="s">
        <v>436</v>
      </c>
      <c r="BB151" s="59" t="s">
        <v>436</v>
      </c>
    </row>
    <row r="152" spans="1:54" ht="12.75" customHeight="1" x14ac:dyDescent="0.2">
      <c r="A152" s="60"/>
      <c r="B152" s="61"/>
      <c r="C152" s="61"/>
      <c r="D152" s="62"/>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row>
    <row r="153" spans="1:54" ht="12.75" customHeight="1" x14ac:dyDescent="0.2">
      <c r="A153" s="56" t="s">
        <v>485</v>
      </c>
      <c r="B153" s="57" t="s">
        <v>433</v>
      </c>
      <c r="C153" s="57" t="s">
        <v>486</v>
      </c>
      <c r="D153" s="65" t="s">
        <v>487</v>
      </c>
      <c r="E153" s="59" t="s">
        <v>436</v>
      </c>
      <c r="F153" s="59" t="s">
        <v>436</v>
      </c>
      <c r="G153" s="59" t="s">
        <v>436</v>
      </c>
      <c r="H153" s="59" t="s">
        <v>436</v>
      </c>
      <c r="I153" s="59" t="s">
        <v>436</v>
      </c>
      <c r="J153" s="59" t="s">
        <v>436</v>
      </c>
      <c r="K153" s="59" t="s">
        <v>436</v>
      </c>
      <c r="L153" s="59" t="s">
        <v>436</v>
      </c>
      <c r="M153" s="59" t="s">
        <v>436</v>
      </c>
      <c r="N153" s="59" t="s">
        <v>436</v>
      </c>
      <c r="O153" s="59" t="s">
        <v>436</v>
      </c>
      <c r="P153" s="59" t="s">
        <v>436</v>
      </c>
      <c r="Q153" s="59" t="s">
        <v>436</v>
      </c>
      <c r="R153" s="59" t="s">
        <v>436</v>
      </c>
      <c r="S153" s="59" t="s">
        <v>436</v>
      </c>
      <c r="T153" s="59" t="s">
        <v>436</v>
      </c>
      <c r="U153" s="59" t="s">
        <v>436</v>
      </c>
      <c r="V153" s="59" t="s">
        <v>436</v>
      </c>
      <c r="W153" s="59" t="s">
        <v>436</v>
      </c>
      <c r="X153" s="59" t="s">
        <v>436</v>
      </c>
      <c r="Y153" s="59" t="s">
        <v>436</v>
      </c>
      <c r="Z153" s="59" t="s">
        <v>436</v>
      </c>
      <c r="AA153" s="59" t="s">
        <v>436</v>
      </c>
      <c r="AB153" s="59" t="s">
        <v>436</v>
      </c>
      <c r="AC153" s="59" t="s">
        <v>436</v>
      </c>
      <c r="AD153" s="59" t="s">
        <v>436</v>
      </c>
      <c r="AE153" s="59" t="s">
        <v>436</v>
      </c>
      <c r="AF153" s="59" t="s">
        <v>436</v>
      </c>
      <c r="AG153" s="59" t="s">
        <v>436</v>
      </c>
      <c r="AH153" s="59" t="s">
        <v>436</v>
      </c>
      <c r="AI153" s="59" t="s">
        <v>436</v>
      </c>
      <c r="AJ153" s="59" t="s">
        <v>436</v>
      </c>
      <c r="AK153" s="59" t="s">
        <v>436</v>
      </c>
      <c r="AL153" s="59" t="s">
        <v>436</v>
      </c>
      <c r="AM153" s="59" t="s">
        <v>436</v>
      </c>
      <c r="AN153" s="59" t="s">
        <v>436</v>
      </c>
      <c r="AO153" s="59" t="s">
        <v>436</v>
      </c>
      <c r="AP153" s="59" t="s">
        <v>436</v>
      </c>
      <c r="AQ153" s="59" t="s">
        <v>436</v>
      </c>
      <c r="AR153" s="59" t="s">
        <v>436</v>
      </c>
      <c r="AS153" s="59" t="s">
        <v>436</v>
      </c>
      <c r="AT153" s="59" t="s">
        <v>436</v>
      </c>
      <c r="AU153" s="59" t="s">
        <v>436</v>
      </c>
      <c r="AV153" s="59" t="s">
        <v>436</v>
      </c>
      <c r="AW153" s="59" t="s">
        <v>436</v>
      </c>
      <c r="AX153" s="59" t="s">
        <v>436</v>
      </c>
      <c r="AY153" s="59" t="s">
        <v>436</v>
      </c>
      <c r="AZ153" s="59" t="s">
        <v>436</v>
      </c>
      <c r="BA153" s="59" t="s">
        <v>436</v>
      </c>
      <c r="BB153" s="59" t="s">
        <v>436</v>
      </c>
    </row>
    <row r="154" spans="1:54" ht="12.75" customHeight="1" x14ac:dyDescent="0.2">
      <c r="A154" s="60"/>
      <c r="B154" s="61"/>
      <c r="C154" s="61"/>
      <c r="D154" s="62"/>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row>
    <row r="155" spans="1:54" ht="12.75" customHeight="1" x14ac:dyDescent="0.2">
      <c r="A155" s="56" t="s">
        <v>488</v>
      </c>
      <c r="B155" s="57" t="s">
        <v>433</v>
      </c>
      <c r="C155" s="57" t="s">
        <v>489</v>
      </c>
      <c r="D155" s="65" t="s">
        <v>490</v>
      </c>
      <c r="E155" s="59" t="s">
        <v>436</v>
      </c>
      <c r="F155" s="59" t="s">
        <v>436</v>
      </c>
      <c r="G155" s="59" t="s">
        <v>436</v>
      </c>
      <c r="H155" s="59" t="s">
        <v>436</v>
      </c>
      <c r="I155" s="59" t="s">
        <v>436</v>
      </c>
      <c r="J155" s="59" t="s">
        <v>436</v>
      </c>
      <c r="K155" s="59" t="s">
        <v>436</v>
      </c>
      <c r="L155" s="59" t="s">
        <v>436</v>
      </c>
      <c r="M155" s="59" t="s">
        <v>436</v>
      </c>
      <c r="N155" s="59" t="s">
        <v>436</v>
      </c>
      <c r="O155" s="59" t="s">
        <v>436</v>
      </c>
      <c r="P155" s="59" t="s">
        <v>436</v>
      </c>
      <c r="Q155" s="59" t="s">
        <v>436</v>
      </c>
      <c r="R155" s="59" t="s">
        <v>436</v>
      </c>
      <c r="S155" s="59" t="s">
        <v>436</v>
      </c>
      <c r="T155" s="59" t="s">
        <v>436</v>
      </c>
      <c r="U155" s="59" t="s">
        <v>436</v>
      </c>
      <c r="V155" s="59" t="s">
        <v>436</v>
      </c>
      <c r="W155" s="59" t="s">
        <v>436</v>
      </c>
      <c r="X155" s="59" t="s">
        <v>436</v>
      </c>
      <c r="Y155" s="59" t="s">
        <v>436</v>
      </c>
      <c r="Z155" s="59" t="s">
        <v>436</v>
      </c>
      <c r="AA155" s="59" t="s">
        <v>436</v>
      </c>
      <c r="AB155" s="59" t="s">
        <v>436</v>
      </c>
      <c r="AC155" s="59" t="s">
        <v>436</v>
      </c>
      <c r="AD155" s="59" t="s">
        <v>436</v>
      </c>
      <c r="AE155" s="59" t="s">
        <v>436</v>
      </c>
      <c r="AF155" s="59" t="s">
        <v>436</v>
      </c>
      <c r="AG155" s="59" t="s">
        <v>436</v>
      </c>
      <c r="AH155" s="59" t="s">
        <v>436</v>
      </c>
      <c r="AI155" s="59" t="s">
        <v>436</v>
      </c>
      <c r="AJ155" s="59" t="s">
        <v>436</v>
      </c>
      <c r="AK155" s="59" t="s">
        <v>436</v>
      </c>
      <c r="AL155" s="59" t="s">
        <v>436</v>
      </c>
      <c r="AM155" s="59" t="s">
        <v>436</v>
      </c>
      <c r="AN155" s="59" t="s">
        <v>436</v>
      </c>
      <c r="AO155" s="59" t="s">
        <v>436</v>
      </c>
      <c r="AP155" s="59" t="s">
        <v>436</v>
      </c>
      <c r="AQ155" s="59" t="s">
        <v>436</v>
      </c>
      <c r="AR155" s="59" t="s">
        <v>436</v>
      </c>
      <c r="AS155" s="59" t="s">
        <v>436</v>
      </c>
      <c r="AT155" s="59" t="s">
        <v>436</v>
      </c>
      <c r="AU155" s="59" t="s">
        <v>436</v>
      </c>
      <c r="AV155" s="59" t="s">
        <v>436</v>
      </c>
      <c r="AW155" s="59" t="s">
        <v>436</v>
      </c>
      <c r="AX155" s="59" t="s">
        <v>436</v>
      </c>
      <c r="AY155" s="59" t="s">
        <v>436</v>
      </c>
      <c r="AZ155" s="59" t="s">
        <v>436</v>
      </c>
      <c r="BA155" s="59" t="s">
        <v>436</v>
      </c>
      <c r="BB155" s="59" t="s">
        <v>436</v>
      </c>
    </row>
    <row r="156" spans="1:54" ht="12.75" customHeight="1" x14ac:dyDescent="0.2">
      <c r="A156" s="60"/>
      <c r="B156" s="61"/>
      <c r="C156" s="61"/>
      <c r="D156" s="62"/>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row>
    <row r="157" spans="1:54" ht="12.75" customHeight="1" x14ac:dyDescent="0.2">
      <c r="A157" s="56" t="s">
        <v>491</v>
      </c>
      <c r="B157" s="57" t="s">
        <v>433</v>
      </c>
      <c r="C157" s="57" t="s">
        <v>492</v>
      </c>
      <c r="D157" s="65" t="s">
        <v>493</v>
      </c>
      <c r="E157" s="59" t="s">
        <v>436</v>
      </c>
      <c r="F157" s="59" t="s">
        <v>436</v>
      </c>
      <c r="G157" s="59" t="s">
        <v>436</v>
      </c>
      <c r="H157" s="59" t="s">
        <v>436</v>
      </c>
      <c r="I157" s="59" t="s">
        <v>436</v>
      </c>
      <c r="J157" s="59" t="s">
        <v>436</v>
      </c>
      <c r="K157" s="59" t="s">
        <v>436</v>
      </c>
      <c r="L157" s="59" t="s">
        <v>436</v>
      </c>
      <c r="M157" s="59" t="s">
        <v>436</v>
      </c>
      <c r="N157" s="59" t="s">
        <v>436</v>
      </c>
      <c r="O157" s="59" t="s">
        <v>436</v>
      </c>
      <c r="P157" s="59" t="s">
        <v>436</v>
      </c>
      <c r="Q157" s="59" t="s">
        <v>436</v>
      </c>
      <c r="R157" s="59" t="s">
        <v>436</v>
      </c>
      <c r="S157" s="59" t="s">
        <v>436</v>
      </c>
      <c r="T157" s="59" t="s">
        <v>436</v>
      </c>
      <c r="U157" s="59" t="s">
        <v>436</v>
      </c>
      <c r="V157" s="59" t="s">
        <v>436</v>
      </c>
      <c r="W157" s="59" t="s">
        <v>436</v>
      </c>
      <c r="X157" s="59" t="s">
        <v>436</v>
      </c>
      <c r="Y157" s="59" t="s">
        <v>436</v>
      </c>
      <c r="Z157" s="59" t="s">
        <v>436</v>
      </c>
      <c r="AA157" s="59" t="s">
        <v>436</v>
      </c>
      <c r="AB157" s="59" t="s">
        <v>436</v>
      </c>
      <c r="AC157" s="59" t="s">
        <v>436</v>
      </c>
      <c r="AD157" s="59" t="s">
        <v>436</v>
      </c>
      <c r="AE157" s="59" t="s">
        <v>436</v>
      </c>
      <c r="AF157" s="59" t="s">
        <v>436</v>
      </c>
      <c r="AG157" s="59" t="s">
        <v>436</v>
      </c>
      <c r="AH157" s="59" t="s">
        <v>436</v>
      </c>
      <c r="AI157" s="59" t="s">
        <v>436</v>
      </c>
      <c r="AJ157" s="59" t="s">
        <v>436</v>
      </c>
      <c r="AK157" s="59" t="s">
        <v>436</v>
      </c>
      <c r="AL157" s="59" t="s">
        <v>436</v>
      </c>
      <c r="AM157" s="59" t="s">
        <v>436</v>
      </c>
      <c r="AN157" s="59" t="s">
        <v>436</v>
      </c>
      <c r="AO157" s="59" t="s">
        <v>436</v>
      </c>
      <c r="AP157" s="59" t="s">
        <v>436</v>
      </c>
      <c r="AQ157" s="59" t="s">
        <v>436</v>
      </c>
      <c r="AR157" s="59" t="s">
        <v>436</v>
      </c>
      <c r="AS157" s="59" t="s">
        <v>436</v>
      </c>
      <c r="AT157" s="59" t="s">
        <v>436</v>
      </c>
      <c r="AU157" s="59" t="s">
        <v>436</v>
      </c>
      <c r="AV157" s="59" t="s">
        <v>436</v>
      </c>
      <c r="AW157" s="59" t="s">
        <v>436</v>
      </c>
      <c r="AX157" s="59" t="s">
        <v>436</v>
      </c>
      <c r="AY157" s="59" t="s">
        <v>436</v>
      </c>
      <c r="AZ157" s="59" t="s">
        <v>436</v>
      </c>
      <c r="BA157" s="59" t="s">
        <v>436</v>
      </c>
      <c r="BB157" s="59" t="s">
        <v>436</v>
      </c>
    </row>
    <row r="158" spans="1:54" ht="12.75" customHeight="1" x14ac:dyDescent="0.2">
      <c r="A158" s="60"/>
      <c r="B158" s="61"/>
      <c r="C158" s="61"/>
      <c r="D158" s="62"/>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row>
    <row r="159" spans="1:54" ht="12.75" customHeight="1" x14ac:dyDescent="0.2">
      <c r="A159" s="56" t="s">
        <v>494</v>
      </c>
      <c r="B159" s="57" t="s">
        <v>433</v>
      </c>
      <c r="C159" s="57" t="s">
        <v>495</v>
      </c>
      <c r="D159" s="65" t="s">
        <v>496</v>
      </c>
      <c r="E159" s="59" t="s">
        <v>436</v>
      </c>
      <c r="F159" s="59" t="s">
        <v>436</v>
      </c>
      <c r="G159" s="59" t="s">
        <v>436</v>
      </c>
      <c r="H159" s="59" t="s">
        <v>436</v>
      </c>
      <c r="I159" s="59" t="s">
        <v>436</v>
      </c>
      <c r="J159" s="59" t="s">
        <v>436</v>
      </c>
      <c r="K159" s="59" t="s">
        <v>436</v>
      </c>
      <c r="L159" s="59" t="s">
        <v>436</v>
      </c>
      <c r="M159" s="59" t="s">
        <v>436</v>
      </c>
      <c r="N159" s="59" t="s">
        <v>436</v>
      </c>
      <c r="O159" s="59" t="s">
        <v>436</v>
      </c>
      <c r="P159" s="59" t="s">
        <v>436</v>
      </c>
      <c r="Q159" s="59" t="s">
        <v>436</v>
      </c>
      <c r="R159" s="59" t="s">
        <v>436</v>
      </c>
      <c r="S159" s="59" t="s">
        <v>436</v>
      </c>
      <c r="T159" s="59" t="s">
        <v>436</v>
      </c>
      <c r="U159" s="59" t="s">
        <v>436</v>
      </c>
      <c r="V159" s="59" t="s">
        <v>436</v>
      </c>
      <c r="W159" s="59" t="s">
        <v>436</v>
      </c>
      <c r="X159" s="59" t="s">
        <v>436</v>
      </c>
      <c r="Y159" s="59" t="s">
        <v>436</v>
      </c>
      <c r="Z159" s="59" t="s">
        <v>436</v>
      </c>
      <c r="AA159" s="59" t="s">
        <v>436</v>
      </c>
      <c r="AB159" s="59" t="s">
        <v>436</v>
      </c>
      <c r="AC159" s="59" t="s">
        <v>436</v>
      </c>
      <c r="AD159" s="59" t="s">
        <v>436</v>
      </c>
      <c r="AE159" s="59" t="s">
        <v>436</v>
      </c>
      <c r="AF159" s="59" t="s">
        <v>436</v>
      </c>
      <c r="AG159" s="59" t="s">
        <v>436</v>
      </c>
      <c r="AH159" s="59" t="s">
        <v>436</v>
      </c>
      <c r="AI159" s="59" t="s">
        <v>436</v>
      </c>
      <c r="AJ159" s="59" t="s">
        <v>436</v>
      </c>
      <c r="AK159" s="59" t="s">
        <v>436</v>
      </c>
      <c r="AL159" s="59" t="s">
        <v>436</v>
      </c>
      <c r="AM159" s="59" t="s">
        <v>436</v>
      </c>
      <c r="AN159" s="59" t="s">
        <v>436</v>
      </c>
      <c r="AO159" s="59" t="s">
        <v>436</v>
      </c>
      <c r="AP159" s="59" t="s">
        <v>436</v>
      </c>
      <c r="AQ159" s="59" t="s">
        <v>436</v>
      </c>
      <c r="AR159" s="59" t="s">
        <v>436</v>
      </c>
      <c r="AS159" s="59" t="s">
        <v>436</v>
      </c>
      <c r="AT159" s="59" t="s">
        <v>436</v>
      </c>
      <c r="AU159" s="59" t="s">
        <v>436</v>
      </c>
      <c r="AV159" s="59" t="s">
        <v>436</v>
      </c>
      <c r="AW159" s="59" t="s">
        <v>436</v>
      </c>
      <c r="AX159" s="59" t="s">
        <v>436</v>
      </c>
      <c r="AY159" s="59" t="s">
        <v>436</v>
      </c>
      <c r="AZ159" s="59" t="s">
        <v>436</v>
      </c>
      <c r="BA159" s="59" t="s">
        <v>436</v>
      </c>
      <c r="BB159" s="59" t="s">
        <v>436</v>
      </c>
    </row>
    <row r="160" spans="1:54" ht="12.75" customHeight="1" x14ac:dyDescent="0.2">
      <c r="A160" s="60"/>
      <c r="B160" s="61"/>
      <c r="C160" s="61"/>
      <c r="D160" s="62"/>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row>
    <row r="161" spans="1:54" ht="12.75" customHeight="1" x14ac:dyDescent="0.2">
      <c r="A161" s="56" t="s">
        <v>497</v>
      </c>
      <c r="B161" s="57" t="s">
        <v>433</v>
      </c>
      <c r="C161" s="57" t="s">
        <v>498</v>
      </c>
      <c r="D161" s="65" t="s">
        <v>499</v>
      </c>
      <c r="E161" s="59" t="s">
        <v>436</v>
      </c>
      <c r="F161" s="59" t="s">
        <v>436</v>
      </c>
      <c r="G161" s="59" t="s">
        <v>436</v>
      </c>
      <c r="H161" s="59" t="s">
        <v>436</v>
      </c>
      <c r="I161" s="59" t="s">
        <v>436</v>
      </c>
      <c r="J161" s="59" t="s">
        <v>436</v>
      </c>
      <c r="K161" s="59" t="s">
        <v>436</v>
      </c>
      <c r="L161" s="59" t="s">
        <v>436</v>
      </c>
      <c r="M161" s="59" t="s">
        <v>436</v>
      </c>
      <c r="N161" s="59" t="s">
        <v>436</v>
      </c>
      <c r="O161" s="59" t="s">
        <v>436</v>
      </c>
      <c r="P161" s="59" t="s">
        <v>436</v>
      </c>
      <c r="Q161" s="59" t="s">
        <v>436</v>
      </c>
      <c r="R161" s="59" t="s">
        <v>436</v>
      </c>
      <c r="S161" s="59" t="s">
        <v>436</v>
      </c>
      <c r="T161" s="59" t="s">
        <v>436</v>
      </c>
      <c r="U161" s="59" t="s">
        <v>436</v>
      </c>
      <c r="V161" s="59" t="s">
        <v>436</v>
      </c>
      <c r="W161" s="59" t="s">
        <v>436</v>
      </c>
      <c r="X161" s="59" t="s">
        <v>436</v>
      </c>
      <c r="Y161" s="59" t="s">
        <v>436</v>
      </c>
      <c r="Z161" s="59" t="s">
        <v>436</v>
      </c>
      <c r="AA161" s="59" t="s">
        <v>436</v>
      </c>
      <c r="AB161" s="59" t="s">
        <v>436</v>
      </c>
      <c r="AC161" s="59" t="s">
        <v>436</v>
      </c>
      <c r="AD161" s="59" t="s">
        <v>436</v>
      </c>
      <c r="AE161" s="59" t="s">
        <v>436</v>
      </c>
      <c r="AF161" s="59" t="s">
        <v>436</v>
      </c>
      <c r="AG161" s="59" t="s">
        <v>436</v>
      </c>
      <c r="AH161" s="59" t="s">
        <v>436</v>
      </c>
      <c r="AI161" s="59" t="s">
        <v>436</v>
      </c>
      <c r="AJ161" s="59" t="s">
        <v>436</v>
      </c>
      <c r="AK161" s="59" t="s">
        <v>436</v>
      </c>
      <c r="AL161" s="59" t="s">
        <v>436</v>
      </c>
      <c r="AM161" s="59" t="s">
        <v>436</v>
      </c>
      <c r="AN161" s="59" t="s">
        <v>436</v>
      </c>
      <c r="AO161" s="59" t="s">
        <v>436</v>
      </c>
      <c r="AP161" s="59" t="s">
        <v>436</v>
      </c>
      <c r="AQ161" s="59" t="s">
        <v>436</v>
      </c>
      <c r="AR161" s="59" t="s">
        <v>436</v>
      </c>
      <c r="AS161" s="59" t="s">
        <v>436</v>
      </c>
      <c r="AT161" s="59" t="s">
        <v>436</v>
      </c>
      <c r="AU161" s="59" t="s">
        <v>436</v>
      </c>
      <c r="AV161" s="59" t="s">
        <v>436</v>
      </c>
      <c r="AW161" s="59" t="s">
        <v>436</v>
      </c>
      <c r="AX161" s="59" t="s">
        <v>436</v>
      </c>
      <c r="AY161" s="59" t="s">
        <v>436</v>
      </c>
      <c r="AZ161" s="59" t="s">
        <v>436</v>
      </c>
      <c r="BA161" s="59" t="s">
        <v>436</v>
      </c>
      <c r="BB161" s="59" t="s">
        <v>436</v>
      </c>
    </row>
    <row r="162" spans="1:54" ht="12.75" customHeight="1" x14ac:dyDescent="0.2">
      <c r="A162" s="60"/>
      <c r="B162" s="61"/>
      <c r="C162" s="61"/>
      <c r="D162" s="62"/>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row>
    <row r="163" spans="1:54" ht="12.75" customHeight="1" x14ac:dyDescent="0.2">
      <c r="A163" s="56" t="s">
        <v>500</v>
      </c>
      <c r="B163" s="57" t="s">
        <v>433</v>
      </c>
      <c r="C163" s="57" t="s">
        <v>501</v>
      </c>
      <c r="D163" s="65" t="s">
        <v>502</v>
      </c>
      <c r="E163" s="59" t="s">
        <v>436</v>
      </c>
      <c r="F163" s="59" t="s">
        <v>436</v>
      </c>
      <c r="G163" s="59" t="s">
        <v>436</v>
      </c>
      <c r="H163" s="59" t="s">
        <v>436</v>
      </c>
      <c r="I163" s="59" t="s">
        <v>436</v>
      </c>
      <c r="J163" s="59" t="s">
        <v>436</v>
      </c>
      <c r="K163" s="59" t="s">
        <v>436</v>
      </c>
      <c r="L163" s="59" t="s">
        <v>436</v>
      </c>
      <c r="M163" s="59" t="s">
        <v>436</v>
      </c>
      <c r="N163" s="59" t="s">
        <v>436</v>
      </c>
      <c r="O163" s="59" t="s">
        <v>436</v>
      </c>
      <c r="P163" s="59" t="s">
        <v>436</v>
      </c>
      <c r="Q163" s="59" t="s">
        <v>436</v>
      </c>
      <c r="R163" s="59" t="s">
        <v>436</v>
      </c>
      <c r="S163" s="59" t="s">
        <v>436</v>
      </c>
      <c r="T163" s="59" t="s">
        <v>436</v>
      </c>
      <c r="U163" s="59" t="s">
        <v>436</v>
      </c>
      <c r="V163" s="59" t="s">
        <v>436</v>
      </c>
      <c r="W163" s="59" t="s">
        <v>436</v>
      </c>
      <c r="X163" s="59" t="s">
        <v>436</v>
      </c>
      <c r="Y163" s="59" t="s">
        <v>436</v>
      </c>
      <c r="Z163" s="59" t="s">
        <v>436</v>
      </c>
      <c r="AA163" s="59" t="s">
        <v>436</v>
      </c>
      <c r="AB163" s="59" t="s">
        <v>436</v>
      </c>
      <c r="AC163" s="59" t="s">
        <v>436</v>
      </c>
      <c r="AD163" s="59" t="s">
        <v>436</v>
      </c>
      <c r="AE163" s="59" t="s">
        <v>436</v>
      </c>
      <c r="AF163" s="59" t="s">
        <v>436</v>
      </c>
      <c r="AG163" s="59" t="s">
        <v>436</v>
      </c>
      <c r="AH163" s="59" t="s">
        <v>436</v>
      </c>
      <c r="AI163" s="59" t="s">
        <v>436</v>
      </c>
      <c r="AJ163" s="59" t="s">
        <v>436</v>
      </c>
      <c r="AK163" s="59" t="s">
        <v>436</v>
      </c>
      <c r="AL163" s="59" t="s">
        <v>436</v>
      </c>
      <c r="AM163" s="59" t="s">
        <v>436</v>
      </c>
      <c r="AN163" s="59" t="s">
        <v>436</v>
      </c>
      <c r="AO163" s="59" t="s">
        <v>436</v>
      </c>
      <c r="AP163" s="59" t="s">
        <v>436</v>
      </c>
      <c r="AQ163" s="59" t="s">
        <v>436</v>
      </c>
      <c r="AR163" s="59" t="s">
        <v>436</v>
      </c>
      <c r="AS163" s="59" t="s">
        <v>436</v>
      </c>
      <c r="AT163" s="59" t="s">
        <v>436</v>
      </c>
      <c r="AU163" s="59" t="s">
        <v>436</v>
      </c>
      <c r="AV163" s="59" t="s">
        <v>436</v>
      </c>
      <c r="AW163" s="59" t="s">
        <v>436</v>
      </c>
      <c r="AX163" s="59" t="s">
        <v>436</v>
      </c>
      <c r="AY163" s="59" t="s">
        <v>436</v>
      </c>
      <c r="AZ163" s="59" t="s">
        <v>436</v>
      </c>
      <c r="BA163" s="59" t="s">
        <v>436</v>
      </c>
      <c r="BB163" s="59" t="s">
        <v>436</v>
      </c>
    </row>
    <row r="164" spans="1:54" ht="12.75" customHeight="1" x14ac:dyDescent="0.2">
      <c r="A164" s="60"/>
      <c r="B164" s="61"/>
      <c r="C164" s="61"/>
      <c r="D164" s="62"/>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row>
    <row r="165" spans="1:54" ht="12.75" customHeight="1" x14ac:dyDescent="0.2">
      <c r="A165" s="56" t="s">
        <v>503</v>
      </c>
      <c r="B165" s="57" t="s">
        <v>433</v>
      </c>
      <c r="C165" s="57" t="s">
        <v>504</v>
      </c>
      <c r="D165" s="65" t="s">
        <v>505</v>
      </c>
      <c r="E165" s="59" t="s">
        <v>436</v>
      </c>
      <c r="F165" s="59" t="s">
        <v>436</v>
      </c>
      <c r="G165" s="59" t="s">
        <v>436</v>
      </c>
      <c r="H165" s="59" t="s">
        <v>436</v>
      </c>
      <c r="I165" s="59" t="s">
        <v>436</v>
      </c>
      <c r="J165" s="59" t="s">
        <v>436</v>
      </c>
      <c r="K165" s="59" t="s">
        <v>436</v>
      </c>
      <c r="L165" s="59" t="s">
        <v>436</v>
      </c>
      <c r="M165" s="59" t="s">
        <v>436</v>
      </c>
      <c r="N165" s="59" t="s">
        <v>436</v>
      </c>
      <c r="O165" s="59" t="s">
        <v>436</v>
      </c>
      <c r="P165" s="59" t="s">
        <v>436</v>
      </c>
      <c r="Q165" s="59" t="s">
        <v>436</v>
      </c>
      <c r="R165" s="59" t="s">
        <v>436</v>
      </c>
      <c r="S165" s="59" t="s">
        <v>436</v>
      </c>
      <c r="T165" s="59" t="s">
        <v>436</v>
      </c>
      <c r="U165" s="59" t="s">
        <v>436</v>
      </c>
      <c r="V165" s="59" t="s">
        <v>436</v>
      </c>
      <c r="W165" s="59" t="s">
        <v>436</v>
      </c>
      <c r="X165" s="59" t="s">
        <v>436</v>
      </c>
      <c r="Y165" s="59" t="s">
        <v>436</v>
      </c>
      <c r="Z165" s="59" t="s">
        <v>436</v>
      </c>
      <c r="AA165" s="59" t="s">
        <v>436</v>
      </c>
      <c r="AB165" s="59" t="s">
        <v>436</v>
      </c>
      <c r="AC165" s="59" t="s">
        <v>436</v>
      </c>
      <c r="AD165" s="59" t="s">
        <v>436</v>
      </c>
      <c r="AE165" s="59" t="s">
        <v>436</v>
      </c>
      <c r="AF165" s="59" t="s">
        <v>436</v>
      </c>
      <c r="AG165" s="59" t="s">
        <v>436</v>
      </c>
      <c r="AH165" s="59" t="s">
        <v>436</v>
      </c>
      <c r="AI165" s="59" t="s">
        <v>436</v>
      </c>
      <c r="AJ165" s="59" t="s">
        <v>436</v>
      </c>
      <c r="AK165" s="59" t="s">
        <v>436</v>
      </c>
      <c r="AL165" s="59" t="s">
        <v>436</v>
      </c>
      <c r="AM165" s="59" t="s">
        <v>436</v>
      </c>
      <c r="AN165" s="59" t="s">
        <v>436</v>
      </c>
      <c r="AO165" s="59" t="s">
        <v>436</v>
      </c>
      <c r="AP165" s="59" t="s">
        <v>436</v>
      </c>
      <c r="AQ165" s="59" t="s">
        <v>436</v>
      </c>
      <c r="AR165" s="59" t="s">
        <v>436</v>
      </c>
      <c r="AS165" s="59" t="s">
        <v>436</v>
      </c>
      <c r="AT165" s="59" t="s">
        <v>436</v>
      </c>
      <c r="AU165" s="59" t="s">
        <v>436</v>
      </c>
      <c r="AV165" s="59" t="s">
        <v>436</v>
      </c>
      <c r="AW165" s="59" t="s">
        <v>436</v>
      </c>
      <c r="AX165" s="59" t="s">
        <v>436</v>
      </c>
      <c r="AY165" s="59" t="s">
        <v>436</v>
      </c>
      <c r="AZ165" s="59" t="s">
        <v>436</v>
      </c>
      <c r="BA165" s="59" t="s">
        <v>436</v>
      </c>
      <c r="BB165" s="59" t="s">
        <v>436</v>
      </c>
    </row>
    <row r="166" spans="1:54" ht="12.75" customHeight="1" x14ac:dyDescent="0.2">
      <c r="A166" s="60"/>
      <c r="B166" s="61"/>
      <c r="C166" s="61"/>
      <c r="D166" s="62"/>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row>
    <row r="167" spans="1:54" ht="12.75" customHeight="1" x14ac:dyDescent="0.2">
      <c r="A167" s="56" t="s">
        <v>506</v>
      </c>
      <c r="B167" s="57" t="s">
        <v>433</v>
      </c>
      <c r="C167" s="57" t="s">
        <v>507</v>
      </c>
      <c r="D167" s="65" t="s">
        <v>508</v>
      </c>
      <c r="E167" s="59" t="s">
        <v>436</v>
      </c>
      <c r="F167" s="59" t="s">
        <v>436</v>
      </c>
      <c r="G167" s="59" t="s">
        <v>436</v>
      </c>
      <c r="H167" s="59" t="s">
        <v>436</v>
      </c>
      <c r="I167" s="59" t="s">
        <v>436</v>
      </c>
      <c r="J167" s="59" t="s">
        <v>436</v>
      </c>
      <c r="K167" s="59" t="s">
        <v>436</v>
      </c>
      <c r="L167" s="59" t="s">
        <v>436</v>
      </c>
      <c r="M167" s="59" t="s">
        <v>436</v>
      </c>
      <c r="N167" s="59" t="s">
        <v>436</v>
      </c>
      <c r="O167" s="59" t="s">
        <v>436</v>
      </c>
      <c r="P167" s="59" t="s">
        <v>436</v>
      </c>
      <c r="Q167" s="59" t="s">
        <v>436</v>
      </c>
      <c r="R167" s="59" t="s">
        <v>436</v>
      </c>
      <c r="S167" s="59" t="s">
        <v>436</v>
      </c>
      <c r="T167" s="59" t="s">
        <v>436</v>
      </c>
      <c r="U167" s="59" t="s">
        <v>436</v>
      </c>
      <c r="V167" s="59" t="s">
        <v>436</v>
      </c>
      <c r="W167" s="59" t="s">
        <v>436</v>
      </c>
      <c r="X167" s="59" t="s">
        <v>436</v>
      </c>
      <c r="Y167" s="59" t="s">
        <v>436</v>
      </c>
      <c r="Z167" s="59" t="s">
        <v>436</v>
      </c>
      <c r="AA167" s="59" t="s">
        <v>436</v>
      </c>
      <c r="AB167" s="59" t="s">
        <v>436</v>
      </c>
      <c r="AC167" s="59" t="s">
        <v>436</v>
      </c>
      <c r="AD167" s="59" t="s">
        <v>436</v>
      </c>
      <c r="AE167" s="59" t="s">
        <v>436</v>
      </c>
      <c r="AF167" s="59" t="s">
        <v>436</v>
      </c>
      <c r="AG167" s="59" t="s">
        <v>436</v>
      </c>
      <c r="AH167" s="59" t="s">
        <v>436</v>
      </c>
      <c r="AI167" s="59" t="s">
        <v>436</v>
      </c>
      <c r="AJ167" s="59" t="s">
        <v>436</v>
      </c>
      <c r="AK167" s="59" t="s">
        <v>436</v>
      </c>
      <c r="AL167" s="59" t="s">
        <v>436</v>
      </c>
      <c r="AM167" s="59" t="s">
        <v>436</v>
      </c>
      <c r="AN167" s="59" t="s">
        <v>436</v>
      </c>
      <c r="AO167" s="59" t="s">
        <v>436</v>
      </c>
      <c r="AP167" s="59" t="s">
        <v>436</v>
      </c>
      <c r="AQ167" s="59" t="s">
        <v>436</v>
      </c>
      <c r="AR167" s="59" t="s">
        <v>436</v>
      </c>
      <c r="AS167" s="59" t="s">
        <v>436</v>
      </c>
      <c r="AT167" s="59" t="s">
        <v>436</v>
      </c>
      <c r="AU167" s="59" t="s">
        <v>436</v>
      </c>
      <c r="AV167" s="59" t="s">
        <v>436</v>
      </c>
      <c r="AW167" s="59" t="s">
        <v>436</v>
      </c>
      <c r="AX167" s="59" t="s">
        <v>436</v>
      </c>
      <c r="AY167" s="59" t="s">
        <v>436</v>
      </c>
      <c r="AZ167" s="59" t="s">
        <v>436</v>
      </c>
      <c r="BA167" s="59" t="s">
        <v>436</v>
      </c>
      <c r="BB167" s="59" t="s">
        <v>436</v>
      </c>
    </row>
    <row r="168" spans="1:54" ht="12.75" customHeight="1" x14ac:dyDescent="0.2">
      <c r="A168" s="60"/>
      <c r="B168" s="61"/>
      <c r="C168" s="61"/>
      <c r="D168" s="62"/>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row>
    <row r="169" spans="1:54" ht="12.75" customHeight="1" x14ac:dyDescent="0.2">
      <c r="A169" s="56" t="s">
        <v>509</v>
      </c>
      <c r="B169" s="57" t="s">
        <v>433</v>
      </c>
      <c r="C169" s="57" t="s">
        <v>510</v>
      </c>
      <c r="D169" s="65" t="s">
        <v>511</v>
      </c>
      <c r="E169" s="59" t="s">
        <v>436</v>
      </c>
      <c r="F169" s="59" t="s">
        <v>436</v>
      </c>
      <c r="G169" s="59" t="s">
        <v>436</v>
      </c>
      <c r="H169" s="59" t="s">
        <v>436</v>
      </c>
      <c r="I169" s="59" t="s">
        <v>436</v>
      </c>
      <c r="J169" s="59" t="s">
        <v>436</v>
      </c>
      <c r="K169" s="59" t="s">
        <v>436</v>
      </c>
      <c r="L169" s="59" t="s">
        <v>436</v>
      </c>
      <c r="M169" s="59" t="s">
        <v>436</v>
      </c>
      <c r="N169" s="59" t="s">
        <v>436</v>
      </c>
      <c r="O169" s="59" t="s">
        <v>436</v>
      </c>
      <c r="P169" s="59" t="s">
        <v>436</v>
      </c>
      <c r="Q169" s="59" t="s">
        <v>436</v>
      </c>
      <c r="R169" s="59" t="s">
        <v>436</v>
      </c>
      <c r="S169" s="59" t="s">
        <v>436</v>
      </c>
      <c r="T169" s="59" t="s">
        <v>436</v>
      </c>
      <c r="U169" s="59" t="s">
        <v>436</v>
      </c>
      <c r="V169" s="59" t="s">
        <v>436</v>
      </c>
      <c r="W169" s="59" t="s">
        <v>436</v>
      </c>
      <c r="X169" s="59" t="s">
        <v>436</v>
      </c>
      <c r="Y169" s="59" t="s">
        <v>436</v>
      </c>
      <c r="Z169" s="59" t="s">
        <v>436</v>
      </c>
      <c r="AA169" s="59" t="s">
        <v>436</v>
      </c>
      <c r="AB169" s="59" t="s">
        <v>436</v>
      </c>
      <c r="AC169" s="59" t="s">
        <v>436</v>
      </c>
      <c r="AD169" s="59" t="s">
        <v>436</v>
      </c>
      <c r="AE169" s="59" t="s">
        <v>436</v>
      </c>
      <c r="AF169" s="59" t="s">
        <v>436</v>
      </c>
      <c r="AG169" s="59" t="s">
        <v>436</v>
      </c>
      <c r="AH169" s="59" t="s">
        <v>436</v>
      </c>
      <c r="AI169" s="59" t="s">
        <v>436</v>
      </c>
      <c r="AJ169" s="59" t="s">
        <v>436</v>
      </c>
      <c r="AK169" s="59" t="s">
        <v>436</v>
      </c>
      <c r="AL169" s="59" t="s">
        <v>436</v>
      </c>
      <c r="AM169" s="59" t="s">
        <v>436</v>
      </c>
      <c r="AN169" s="59" t="s">
        <v>436</v>
      </c>
      <c r="AO169" s="59" t="s">
        <v>436</v>
      </c>
      <c r="AP169" s="59" t="s">
        <v>436</v>
      </c>
      <c r="AQ169" s="59" t="s">
        <v>436</v>
      </c>
      <c r="AR169" s="59" t="s">
        <v>436</v>
      </c>
      <c r="AS169" s="59" t="s">
        <v>436</v>
      </c>
      <c r="AT169" s="59" t="s">
        <v>436</v>
      </c>
      <c r="AU169" s="59" t="s">
        <v>436</v>
      </c>
      <c r="AV169" s="59" t="s">
        <v>436</v>
      </c>
      <c r="AW169" s="59" t="s">
        <v>436</v>
      </c>
      <c r="AX169" s="59" t="s">
        <v>436</v>
      </c>
      <c r="AY169" s="59" t="s">
        <v>436</v>
      </c>
      <c r="AZ169" s="59" t="s">
        <v>436</v>
      </c>
      <c r="BA169" s="59" t="s">
        <v>436</v>
      </c>
      <c r="BB169" s="59" t="s">
        <v>436</v>
      </c>
    </row>
    <row r="170" spans="1:54" ht="12.75" customHeight="1" x14ac:dyDescent="0.2">
      <c r="A170" s="60"/>
      <c r="B170" s="61"/>
      <c r="C170" s="61"/>
      <c r="D170" s="62"/>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row>
    <row r="171" spans="1:54" ht="12.75" customHeight="1" x14ac:dyDescent="0.2">
      <c r="A171" s="56" t="s">
        <v>512</v>
      </c>
      <c r="B171" s="57" t="s">
        <v>433</v>
      </c>
      <c r="C171" s="57" t="s">
        <v>513</v>
      </c>
      <c r="D171" s="65" t="s">
        <v>514</v>
      </c>
      <c r="E171" s="59" t="s">
        <v>436</v>
      </c>
      <c r="F171" s="59" t="s">
        <v>436</v>
      </c>
      <c r="G171" s="59" t="s">
        <v>436</v>
      </c>
      <c r="H171" s="59" t="s">
        <v>436</v>
      </c>
      <c r="I171" s="59" t="s">
        <v>436</v>
      </c>
      <c r="J171" s="59" t="s">
        <v>436</v>
      </c>
      <c r="K171" s="59" t="s">
        <v>436</v>
      </c>
      <c r="L171" s="59" t="s">
        <v>436</v>
      </c>
      <c r="M171" s="59" t="s">
        <v>436</v>
      </c>
      <c r="N171" s="59" t="s">
        <v>436</v>
      </c>
      <c r="O171" s="59" t="s">
        <v>436</v>
      </c>
      <c r="P171" s="59" t="s">
        <v>436</v>
      </c>
      <c r="Q171" s="59" t="s">
        <v>436</v>
      </c>
      <c r="R171" s="59" t="s">
        <v>436</v>
      </c>
      <c r="S171" s="59" t="s">
        <v>436</v>
      </c>
      <c r="T171" s="59" t="s">
        <v>436</v>
      </c>
      <c r="U171" s="59" t="s">
        <v>436</v>
      </c>
      <c r="V171" s="59" t="s">
        <v>436</v>
      </c>
      <c r="W171" s="59" t="s">
        <v>436</v>
      </c>
      <c r="X171" s="59" t="s">
        <v>436</v>
      </c>
      <c r="Y171" s="59" t="s">
        <v>436</v>
      </c>
      <c r="Z171" s="59" t="s">
        <v>436</v>
      </c>
      <c r="AA171" s="59" t="s">
        <v>436</v>
      </c>
      <c r="AB171" s="59" t="s">
        <v>436</v>
      </c>
      <c r="AC171" s="59" t="s">
        <v>436</v>
      </c>
      <c r="AD171" s="59" t="s">
        <v>436</v>
      </c>
      <c r="AE171" s="59" t="s">
        <v>436</v>
      </c>
      <c r="AF171" s="59" t="s">
        <v>436</v>
      </c>
      <c r="AG171" s="59" t="s">
        <v>436</v>
      </c>
      <c r="AH171" s="59" t="s">
        <v>436</v>
      </c>
      <c r="AI171" s="59" t="s">
        <v>436</v>
      </c>
      <c r="AJ171" s="59" t="s">
        <v>436</v>
      </c>
      <c r="AK171" s="59" t="s">
        <v>436</v>
      </c>
      <c r="AL171" s="59" t="s">
        <v>436</v>
      </c>
      <c r="AM171" s="59" t="s">
        <v>436</v>
      </c>
      <c r="AN171" s="59" t="s">
        <v>436</v>
      </c>
      <c r="AO171" s="59" t="s">
        <v>436</v>
      </c>
      <c r="AP171" s="59" t="s">
        <v>436</v>
      </c>
      <c r="AQ171" s="59" t="s">
        <v>436</v>
      </c>
      <c r="AR171" s="59" t="s">
        <v>436</v>
      </c>
      <c r="AS171" s="59" t="s">
        <v>436</v>
      </c>
      <c r="AT171" s="59" t="s">
        <v>436</v>
      </c>
      <c r="AU171" s="59" t="s">
        <v>436</v>
      </c>
      <c r="AV171" s="59" t="s">
        <v>436</v>
      </c>
      <c r="AW171" s="59" t="s">
        <v>436</v>
      </c>
      <c r="AX171" s="59" t="s">
        <v>436</v>
      </c>
      <c r="AY171" s="59" t="s">
        <v>436</v>
      </c>
      <c r="AZ171" s="59" t="s">
        <v>436</v>
      </c>
      <c r="BA171" s="59" t="s">
        <v>436</v>
      </c>
      <c r="BB171" s="59" t="s">
        <v>436</v>
      </c>
    </row>
    <row r="172" spans="1:54" ht="12.75" customHeight="1" x14ac:dyDescent="0.2">
      <c r="A172" s="60"/>
      <c r="B172" s="61"/>
      <c r="C172" s="61"/>
      <c r="D172" s="62"/>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row>
    <row r="173" spans="1:54" ht="12.75" customHeight="1" x14ac:dyDescent="0.2">
      <c r="A173" s="56" t="s">
        <v>515</v>
      </c>
      <c r="B173" s="57" t="s">
        <v>433</v>
      </c>
      <c r="C173" s="90" t="s">
        <v>516</v>
      </c>
      <c r="D173" s="65" t="s">
        <v>517</v>
      </c>
      <c r="E173" s="59" t="s">
        <v>436</v>
      </c>
      <c r="F173" s="59" t="s">
        <v>436</v>
      </c>
      <c r="G173" s="59" t="s">
        <v>436</v>
      </c>
      <c r="H173" s="59" t="s">
        <v>436</v>
      </c>
      <c r="I173" s="59" t="s">
        <v>436</v>
      </c>
      <c r="J173" s="59" t="s">
        <v>436</v>
      </c>
      <c r="K173" s="59" t="s">
        <v>436</v>
      </c>
      <c r="L173" s="59" t="s">
        <v>436</v>
      </c>
      <c r="M173" s="59" t="s">
        <v>436</v>
      </c>
      <c r="N173" s="59" t="s">
        <v>436</v>
      </c>
      <c r="O173" s="59" t="s">
        <v>436</v>
      </c>
      <c r="P173" s="59" t="s">
        <v>436</v>
      </c>
      <c r="Q173" s="59" t="s">
        <v>436</v>
      </c>
      <c r="R173" s="59" t="s">
        <v>436</v>
      </c>
      <c r="S173" s="59" t="s">
        <v>436</v>
      </c>
      <c r="T173" s="59" t="s">
        <v>436</v>
      </c>
      <c r="U173" s="59" t="s">
        <v>436</v>
      </c>
      <c r="V173" s="59" t="s">
        <v>436</v>
      </c>
      <c r="W173" s="59" t="s">
        <v>436</v>
      </c>
      <c r="X173" s="59" t="s">
        <v>436</v>
      </c>
      <c r="Y173" s="59" t="s">
        <v>436</v>
      </c>
      <c r="Z173" s="59" t="s">
        <v>436</v>
      </c>
      <c r="AA173" s="59" t="s">
        <v>436</v>
      </c>
      <c r="AB173" s="59" t="s">
        <v>436</v>
      </c>
      <c r="AC173" s="59" t="s">
        <v>436</v>
      </c>
      <c r="AD173" s="59" t="s">
        <v>436</v>
      </c>
      <c r="AE173" s="59" t="s">
        <v>436</v>
      </c>
      <c r="AF173" s="59" t="s">
        <v>436</v>
      </c>
      <c r="AG173" s="59" t="s">
        <v>436</v>
      </c>
      <c r="AH173" s="59" t="s">
        <v>436</v>
      </c>
      <c r="AI173" s="59" t="s">
        <v>436</v>
      </c>
      <c r="AJ173" s="59" t="s">
        <v>436</v>
      </c>
      <c r="AK173" s="59" t="s">
        <v>436</v>
      </c>
      <c r="AL173" s="59" t="s">
        <v>436</v>
      </c>
      <c r="AM173" s="59" t="s">
        <v>436</v>
      </c>
      <c r="AN173" s="59" t="s">
        <v>436</v>
      </c>
      <c r="AO173" s="59" t="s">
        <v>436</v>
      </c>
      <c r="AP173" s="59" t="s">
        <v>436</v>
      </c>
      <c r="AQ173" s="59" t="s">
        <v>436</v>
      </c>
      <c r="AR173" s="59" t="s">
        <v>436</v>
      </c>
      <c r="AS173" s="59" t="s">
        <v>436</v>
      </c>
      <c r="AT173" s="59" t="s">
        <v>436</v>
      </c>
      <c r="AU173" s="59" t="s">
        <v>436</v>
      </c>
      <c r="AV173" s="59" t="s">
        <v>436</v>
      </c>
      <c r="AW173" s="59" t="s">
        <v>436</v>
      </c>
      <c r="AX173" s="59" t="s">
        <v>436</v>
      </c>
      <c r="AY173" s="59" t="s">
        <v>436</v>
      </c>
      <c r="AZ173" s="59" t="s">
        <v>436</v>
      </c>
      <c r="BA173" s="59" t="s">
        <v>436</v>
      </c>
      <c r="BB173" s="59" t="s">
        <v>436</v>
      </c>
    </row>
    <row r="174" spans="1:54" ht="12.75" customHeight="1" x14ac:dyDescent="0.2">
      <c r="A174" s="60"/>
      <c r="B174" s="61"/>
      <c r="C174" s="61"/>
      <c r="D174" s="62"/>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row>
    <row r="175" spans="1:54" ht="12.75" customHeight="1" x14ac:dyDescent="0.2">
      <c r="A175" s="77"/>
      <c r="B175" s="77"/>
      <c r="C175" s="77"/>
      <c r="D175" s="50"/>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89"/>
    </row>
    <row r="176" spans="1:54" ht="12.75" customHeight="1" x14ac:dyDescent="0.2">
      <c r="A176" s="77"/>
      <c r="B176" s="77"/>
      <c r="C176" s="77"/>
      <c r="D176" s="50"/>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89"/>
      <c r="BB176" s="89"/>
    </row>
    <row r="177" spans="1:54" ht="12.75" customHeight="1" x14ac:dyDescent="0.2">
      <c r="A177" s="77"/>
      <c r="B177" s="77"/>
      <c r="C177" s="77"/>
      <c r="D177" s="50"/>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89"/>
      <c r="BB177" s="89"/>
    </row>
    <row r="178" spans="1:54" ht="12.75" customHeight="1" x14ac:dyDescent="0.2">
      <c r="A178" s="77"/>
      <c r="B178" s="77"/>
      <c r="C178" s="77"/>
      <c r="D178" s="50"/>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89"/>
      <c r="BB178" s="89"/>
    </row>
    <row r="179" spans="1:54" ht="12.75" customHeight="1" x14ac:dyDescent="0.2">
      <c r="A179" s="77"/>
      <c r="B179" s="77"/>
      <c r="C179" s="77"/>
      <c r="D179" s="50"/>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89"/>
    </row>
    <row r="180" spans="1:54" ht="12.75" customHeight="1" x14ac:dyDescent="0.2">
      <c r="A180" s="77"/>
      <c r="B180" s="77"/>
      <c r="C180" s="77"/>
      <c r="D180" s="50"/>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89"/>
      <c r="AZ180" s="89"/>
      <c r="BA180" s="89"/>
      <c r="BB180" s="89"/>
    </row>
    <row r="181" spans="1:54" ht="12.75" customHeight="1" x14ac:dyDescent="0.2">
      <c r="A181" s="77"/>
      <c r="B181" s="77"/>
      <c r="C181" s="77"/>
      <c r="D181" s="50"/>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89"/>
      <c r="BB181" s="89"/>
    </row>
    <row r="182" spans="1:54" ht="12.75" customHeight="1" x14ac:dyDescent="0.2">
      <c r="A182" s="77"/>
      <c r="B182" s="77"/>
      <c r="C182" s="77"/>
      <c r="D182" s="50"/>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89"/>
      <c r="AZ182" s="89"/>
      <c r="BA182" s="89"/>
      <c r="BB182" s="89"/>
    </row>
    <row r="183" spans="1:54" ht="12.75" customHeight="1" x14ac:dyDescent="0.2">
      <c r="A183" s="77"/>
      <c r="B183" s="77"/>
      <c r="C183" s="77"/>
      <c r="D183" s="50"/>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89"/>
      <c r="BB183" s="89"/>
    </row>
    <row r="184" spans="1:54" ht="12.75" customHeight="1" x14ac:dyDescent="0.2">
      <c r="A184" s="77"/>
      <c r="B184" s="77"/>
      <c r="C184" s="77"/>
      <c r="D184" s="50"/>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89"/>
      <c r="BB184" s="89"/>
    </row>
    <row r="185" spans="1:54" ht="12.75" customHeight="1" x14ac:dyDescent="0.2">
      <c r="A185" s="77"/>
      <c r="B185" s="77"/>
      <c r="C185" s="77"/>
      <c r="D185" s="50"/>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89"/>
      <c r="BB185" s="89"/>
    </row>
    <row r="186" spans="1:54" ht="12.75" customHeight="1" x14ac:dyDescent="0.2">
      <c r="A186" s="77"/>
      <c r="B186" s="77"/>
      <c r="C186" s="77"/>
      <c r="D186" s="50"/>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89"/>
      <c r="BB186" s="89"/>
    </row>
    <row r="187" spans="1:54" ht="12.75" customHeight="1" x14ac:dyDescent="0.2">
      <c r="A187" s="77"/>
      <c r="B187" s="77"/>
      <c r="C187" s="77"/>
      <c r="D187" s="50"/>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89"/>
      <c r="BB187" s="89"/>
    </row>
    <row r="188" spans="1:54" ht="12.75" customHeight="1" x14ac:dyDescent="0.2">
      <c r="A188" s="77"/>
      <c r="B188" s="77"/>
      <c r="C188" s="77"/>
      <c r="D188" s="50"/>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89"/>
      <c r="BB188" s="89"/>
    </row>
    <row r="189" spans="1:54" ht="12.75" customHeight="1" x14ac:dyDescent="0.2">
      <c r="A189" s="77"/>
      <c r="B189" s="77"/>
      <c r="C189" s="77"/>
      <c r="D189" s="50"/>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row>
    <row r="190" spans="1:54" ht="12.75" customHeight="1" x14ac:dyDescent="0.2">
      <c r="A190" s="77"/>
      <c r="B190" s="77"/>
      <c r="C190" s="77"/>
      <c r="D190" s="50"/>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89"/>
      <c r="BB190" s="89"/>
    </row>
    <row r="191" spans="1:54" ht="12.75" customHeight="1" x14ac:dyDescent="0.2">
      <c r="A191" s="77"/>
      <c r="B191" s="77"/>
      <c r="C191" s="77"/>
      <c r="D191" s="50"/>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89"/>
      <c r="BB191" s="89"/>
    </row>
    <row r="192" spans="1:54" ht="12.75" customHeight="1" x14ac:dyDescent="0.2">
      <c r="A192" s="77"/>
      <c r="B192" s="77"/>
      <c r="C192" s="77"/>
      <c r="D192" s="50"/>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89"/>
      <c r="BB192" s="89"/>
    </row>
    <row r="193" spans="1:54" ht="12.75" customHeight="1" x14ac:dyDescent="0.2">
      <c r="A193" s="77"/>
      <c r="B193" s="77"/>
      <c r="C193" s="77"/>
      <c r="D193" s="50"/>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89"/>
      <c r="BB193" s="89"/>
    </row>
    <row r="194" spans="1:54" ht="12.75" customHeight="1" x14ac:dyDescent="0.2">
      <c r="A194" s="77"/>
      <c r="B194" s="77"/>
      <c r="C194" s="77"/>
      <c r="D194" s="50"/>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row>
    <row r="195" spans="1:54" ht="12.75" customHeight="1" x14ac:dyDescent="0.2">
      <c r="A195" s="77"/>
      <c r="B195" s="77"/>
      <c r="C195" s="77"/>
      <c r="D195" s="50"/>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row>
    <row r="196" spans="1:54" ht="12.75" customHeight="1" x14ac:dyDescent="0.2">
      <c r="A196" s="77"/>
      <c r="B196" s="77"/>
      <c r="C196" s="77"/>
      <c r="D196" s="50"/>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89"/>
      <c r="BB196" s="89"/>
    </row>
    <row r="197" spans="1:54" ht="12.75" customHeight="1" x14ac:dyDescent="0.2">
      <c r="A197" s="77"/>
      <c r="B197" s="77"/>
      <c r="C197" s="77"/>
      <c r="D197" s="50"/>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89"/>
      <c r="BB197" s="89"/>
    </row>
    <row r="198" spans="1:54" ht="12.75" customHeight="1" x14ac:dyDescent="0.2">
      <c r="A198" s="77"/>
      <c r="B198" s="77"/>
      <c r="C198" s="77"/>
      <c r="D198" s="50"/>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89"/>
      <c r="BB198" s="89"/>
    </row>
    <row r="199" spans="1:54" ht="12.75" customHeight="1" x14ac:dyDescent="0.2">
      <c r="A199" s="77"/>
      <c r="B199" s="77"/>
      <c r="C199" s="77"/>
      <c r="D199" s="50"/>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89"/>
      <c r="AZ199" s="89"/>
      <c r="BA199" s="89"/>
      <c r="BB199" s="89"/>
    </row>
    <row r="200" spans="1:54" ht="12.75" customHeight="1" x14ac:dyDescent="0.2">
      <c r="A200" s="77"/>
      <c r="B200" s="77"/>
      <c r="C200" s="77"/>
      <c r="D200" s="50"/>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89"/>
      <c r="BB200" s="89"/>
    </row>
    <row r="201" spans="1:54" ht="12.75" customHeight="1" x14ac:dyDescent="0.2">
      <c r="A201" s="77"/>
      <c r="B201" s="77"/>
      <c r="C201" s="77"/>
      <c r="D201" s="50"/>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89"/>
      <c r="AZ201" s="89"/>
      <c r="BA201" s="89"/>
      <c r="BB201" s="89"/>
    </row>
    <row r="202" spans="1:54" ht="12.75" customHeight="1" x14ac:dyDescent="0.2">
      <c r="A202" s="77"/>
      <c r="B202" s="77"/>
      <c r="C202" s="77"/>
      <c r="D202" s="50"/>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89"/>
      <c r="AZ202" s="89"/>
      <c r="BA202" s="89"/>
      <c r="BB202" s="89"/>
    </row>
    <row r="203" spans="1:54" ht="12.75" customHeight="1" x14ac:dyDescent="0.2">
      <c r="A203" s="77"/>
      <c r="B203" s="77"/>
      <c r="C203" s="77"/>
      <c r="D203" s="50"/>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89"/>
    </row>
    <row r="204" spans="1:54" ht="12.75" customHeight="1" x14ac:dyDescent="0.2">
      <c r="A204" s="77"/>
      <c r="B204" s="77"/>
      <c r="C204" s="77"/>
      <c r="D204" s="50"/>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89"/>
      <c r="BB204" s="89"/>
    </row>
    <row r="205" spans="1:54" ht="12.75" customHeight="1" x14ac:dyDescent="0.2">
      <c r="A205" s="77"/>
      <c r="B205" s="77"/>
      <c r="C205" s="77"/>
      <c r="D205" s="50"/>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89"/>
      <c r="AZ205" s="89"/>
      <c r="BA205" s="89"/>
      <c r="BB205" s="89"/>
    </row>
    <row r="206" spans="1:54" ht="12.75" customHeight="1" x14ac:dyDescent="0.2">
      <c r="A206" s="77"/>
      <c r="B206" s="77"/>
      <c r="C206" s="77"/>
      <c r="D206" s="50"/>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89"/>
      <c r="AZ206" s="89"/>
      <c r="BA206" s="89"/>
      <c r="BB206" s="89"/>
    </row>
    <row r="207" spans="1:54" ht="12.75" customHeight="1" x14ac:dyDescent="0.2">
      <c r="A207" s="77"/>
      <c r="B207" s="77"/>
      <c r="C207" s="77"/>
      <c r="D207" s="50"/>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row>
    <row r="208" spans="1:54" ht="12.75" customHeight="1" x14ac:dyDescent="0.2">
      <c r="A208" s="77"/>
      <c r="B208" s="77"/>
      <c r="C208" s="77"/>
      <c r="D208" s="50"/>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89"/>
      <c r="AE208" s="89"/>
      <c r="AF208" s="89"/>
      <c r="AG208" s="89"/>
      <c r="AH208" s="89"/>
      <c r="AI208" s="89"/>
      <c r="AJ208" s="89"/>
      <c r="AK208" s="89"/>
      <c r="AL208" s="89"/>
      <c r="AM208" s="89"/>
      <c r="AN208" s="89"/>
      <c r="AO208" s="89"/>
      <c r="AP208" s="89"/>
      <c r="AQ208" s="89"/>
      <c r="AR208" s="89"/>
      <c r="AS208" s="89"/>
      <c r="AT208" s="89"/>
      <c r="AU208" s="89"/>
      <c r="AV208" s="89"/>
      <c r="AW208" s="89"/>
      <c r="AX208" s="89"/>
      <c r="AY208" s="89"/>
      <c r="AZ208" s="89"/>
      <c r="BA208" s="89"/>
      <c r="BB208" s="89"/>
    </row>
    <row r="209" spans="1:54" ht="12.75" customHeight="1" x14ac:dyDescent="0.2">
      <c r="A209" s="77"/>
      <c r="B209" s="77"/>
      <c r="C209" s="77"/>
      <c r="D209" s="50"/>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89"/>
      <c r="BB209" s="89"/>
    </row>
    <row r="210" spans="1:54" ht="12.75" customHeight="1" x14ac:dyDescent="0.2">
      <c r="A210" s="77"/>
      <c r="B210" s="77"/>
      <c r="C210" s="77"/>
      <c r="D210" s="50"/>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row>
    <row r="211" spans="1:54" ht="12.75" customHeight="1" x14ac:dyDescent="0.2">
      <c r="A211" s="77"/>
      <c r="B211" s="77"/>
      <c r="C211" s="77"/>
      <c r="D211" s="5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89"/>
      <c r="AE211" s="89"/>
      <c r="AF211" s="89"/>
      <c r="AG211" s="89"/>
      <c r="AH211" s="89"/>
      <c r="AI211" s="89"/>
      <c r="AJ211" s="89"/>
      <c r="AK211" s="89"/>
      <c r="AL211" s="89"/>
      <c r="AM211" s="89"/>
      <c r="AN211" s="89"/>
      <c r="AO211" s="89"/>
      <c r="AP211" s="89"/>
      <c r="AQ211" s="89"/>
      <c r="AR211" s="89"/>
      <c r="AS211" s="89"/>
      <c r="AT211" s="89"/>
      <c r="AU211" s="89"/>
      <c r="AV211" s="89"/>
      <c r="AW211" s="89"/>
      <c r="AX211" s="89"/>
      <c r="AY211" s="89"/>
      <c r="AZ211" s="89"/>
      <c r="BA211" s="89"/>
      <c r="BB211" s="89"/>
    </row>
    <row r="212" spans="1:54" ht="12.75" customHeight="1" x14ac:dyDescent="0.2">
      <c r="A212" s="77"/>
      <c r="B212" s="77"/>
      <c r="C212" s="77"/>
      <c r="D212" s="50"/>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89"/>
      <c r="AE212" s="89"/>
      <c r="AF212" s="89"/>
      <c r="AG212" s="89"/>
      <c r="AH212" s="89"/>
      <c r="AI212" s="89"/>
      <c r="AJ212" s="89"/>
      <c r="AK212" s="89"/>
      <c r="AL212" s="89"/>
      <c r="AM212" s="89"/>
      <c r="AN212" s="89"/>
      <c r="AO212" s="89"/>
      <c r="AP212" s="89"/>
      <c r="AQ212" s="89"/>
      <c r="AR212" s="89"/>
      <c r="AS212" s="89"/>
      <c r="AT212" s="89"/>
      <c r="AU212" s="89"/>
      <c r="AV212" s="89"/>
      <c r="AW212" s="89"/>
      <c r="AX212" s="89"/>
      <c r="AY212" s="89"/>
      <c r="AZ212" s="89"/>
      <c r="BA212" s="89"/>
      <c r="BB212" s="89"/>
    </row>
    <row r="213" spans="1:54" ht="12.75" customHeight="1" x14ac:dyDescent="0.2">
      <c r="A213" s="77"/>
      <c r="B213" s="77"/>
      <c r="C213" s="77"/>
      <c r="D213" s="50"/>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row>
    <row r="214" spans="1:54" ht="12.75" customHeight="1" x14ac:dyDescent="0.2">
      <c r="A214" s="77"/>
      <c r="B214" s="77"/>
      <c r="C214" s="77"/>
      <c r="D214" s="50"/>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89"/>
      <c r="BB214" s="89"/>
    </row>
    <row r="215" spans="1:54" ht="12.75" customHeight="1" x14ac:dyDescent="0.2">
      <c r="A215" s="77"/>
      <c r="B215" s="77"/>
      <c r="C215" s="77"/>
      <c r="D215" s="50"/>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89"/>
      <c r="AZ215" s="89"/>
      <c r="BA215" s="89"/>
      <c r="BB215" s="89"/>
    </row>
    <row r="216" spans="1:54" ht="12.75" customHeight="1" x14ac:dyDescent="0.2">
      <c r="A216" s="77"/>
      <c r="B216" s="77"/>
      <c r="C216" s="77"/>
      <c r="D216" s="50"/>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89"/>
      <c r="BB216" s="89"/>
    </row>
    <row r="217" spans="1:54" ht="12.75" customHeight="1" x14ac:dyDescent="0.2">
      <c r="A217" s="77"/>
      <c r="B217" s="77"/>
      <c r="C217" s="77"/>
      <c r="D217" s="50"/>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row>
    <row r="218" spans="1:54" ht="12.75" customHeight="1" x14ac:dyDescent="0.2">
      <c r="A218" s="77"/>
      <c r="B218" s="77"/>
      <c r="C218" s="77"/>
      <c r="D218" s="50"/>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89"/>
      <c r="AE218" s="89"/>
      <c r="AF218" s="89"/>
      <c r="AG218" s="89"/>
      <c r="AH218" s="89"/>
      <c r="AI218" s="89"/>
      <c r="AJ218" s="89"/>
      <c r="AK218" s="89"/>
      <c r="AL218" s="89"/>
      <c r="AM218" s="89"/>
      <c r="AN218" s="89"/>
      <c r="AO218" s="89"/>
      <c r="AP218" s="89"/>
      <c r="AQ218" s="89"/>
      <c r="AR218" s="89"/>
      <c r="AS218" s="89"/>
      <c r="AT218" s="89"/>
      <c r="AU218" s="89"/>
      <c r="AV218" s="89"/>
      <c r="AW218" s="89"/>
      <c r="AX218" s="89"/>
      <c r="AY218" s="89"/>
      <c r="AZ218" s="89"/>
      <c r="BA218" s="89"/>
      <c r="BB218" s="89"/>
    </row>
    <row r="219" spans="1:54" ht="12.75" customHeight="1" x14ac:dyDescent="0.2">
      <c r="A219" s="77"/>
      <c r="B219" s="77"/>
      <c r="C219" s="77"/>
      <c r="D219" s="50"/>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89"/>
      <c r="AZ219" s="89"/>
      <c r="BA219" s="89"/>
      <c r="BB219" s="89"/>
    </row>
    <row r="220" spans="1:54" ht="12.75" customHeight="1" x14ac:dyDescent="0.2">
      <c r="A220" s="77"/>
      <c r="B220" s="77"/>
      <c r="C220" s="77"/>
      <c r="D220" s="50"/>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89"/>
      <c r="BB220" s="89"/>
    </row>
    <row r="221" spans="1:54" ht="12.75" customHeight="1" x14ac:dyDescent="0.2">
      <c r="A221" s="77"/>
      <c r="B221" s="77"/>
      <c r="C221" s="77"/>
      <c r="D221" s="50"/>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89"/>
      <c r="BB221" s="89"/>
    </row>
    <row r="222" spans="1:54" ht="12.75" customHeight="1" x14ac:dyDescent="0.2">
      <c r="A222" s="77"/>
      <c r="B222" s="77"/>
      <c r="C222" s="77"/>
      <c r="D222" s="50"/>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89"/>
      <c r="AE222" s="89"/>
      <c r="AF222" s="89"/>
      <c r="AG222" s="89"/>
      <c r="AH222" s="89"/>
      <c r="AI222" s="89"/>
      <c r="AJ222" s="89"/>
      <c r="AK222" s="89"/>
      <c r="AL222" s="89"/>
      <c r="AM222" s="89"/>
      <c r="AN222" s="89"/>
      <c r="AO222" s="89"/>
      <c r="AP222" s="89"/>
      <c r="AQ222" s="89"/>
      <c r="AR222" s="89"/>
      <c r="AS222" s="89"/>
      <c r="AT222" s="89"/>
      <c r="AU222" s="89"/>
      <c r="AV222" s="89"/>
      <c r="AW222" s="89"/>
      <c r="AX222" s="89"/>
      <c r="AY222" s="89"/>
      <c r="AZ222" s="89"/>
      <c r="BA222" s="89"/>
      <c r="BB222" s="89"/>
    </row>
    <row r="223" spans="1:54" ht="12.75" customHeight="1" x14ac:dyDescent="0.2">
      <c r="A223" s="77"/>
      <c r="B223" s="77"/>
      <c r="C223" s="77"/>
      <c r="D223" s="50"/>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89"/>
      <c r="AE223" s="89"/>
      <c r="AF223" s="89"/>
      <c r="AG223" s="89"/>
      <c r="AH223" s="89"/>
      <c r="AI223" s="89"/>
      <c r="AJ223" s="89"/>
      <c r="AK223" s="89"/>
      <c r="AL223" s="89"/>
      <c r="AM223" s="89"/>
      <c r="AN223" s="89"/>
      <c r="AO223" s="89"/>
      <c r="AP223" s="89"/>
      <c r="AQ223" s="89"/>
      <c r="AR223" s="89"/>
      <c r="AS223" s="89"/>
      <c r="AT223" s="89"/>
      <c r="AU223" s="89"/>
      <c r="AV223" s="89"/>
      <c r="AW223" s="89"/>
      <c r="AX223" s="89"/>
      <c r="AY223" s="89"/>
      <c r="AZ223" s="89"/>
      <c r="BA223" s="89"/>
      <c r="BB223" s="89"/>
    </row>
    <row r="224" spans="1:54" ht="12.75" customHeight="1" x14ac:dyDescent="0.2">
      <c r="A224" s="77"/>
      <c r="B224" s="77"/>
      <c r="C224" s="77"/>
      <c r="D224" s="50"/>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89"/>
      <c r="BB224" s="89"/>
    </row>
    <row r="225" spans="1:54" ht="12.75" customHeight="1" x14ac:dyDescent="0.2">
      <c r="A225" s="77"/>
      <c r="B225" s="77"/>
      <c r="C225" s="77"/>
      <c r="D225" s="50"/>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89"/>
      <c r="AE225" s="89"/>
      <c r="AF225" s="89"/>
      <c r="AG225" s="89"/>
      <c r="AH225" s="89"/>
      <c r="AI225" s="89"/>
      <c r="AJ225" s="89"/>
      <c r="AK225" s="89"/>
      <c r="AL225" s="89"/>
      <c r="AM225" s="89"/>
      <c r="AN225" s="89"/>
      <c r="AO225" s="89"/>
      <c r="AP225" s="89"/>
      <c r="AQ225" s="89"/>
      <c r="AR225" s="89"/>
      <c r="AS225" s="89"/>
      <c r="AT225" s="89"/>
      <c r="AU225" s="89"/>
      <c r="AV225" s="89"/>
      <c r="AW225" s="89"/>
      <c r="AX225" s="89"/>
      <c r="AY225" s="89"/>
      <c r="AZ225" s="89"/>
      <c r="BA225" s="89"/>
      <c r="BB225" s="89"/>
    </row>
    <row r="226" spans="1:54" ht="12.75" customHeight="1" x14ac:dyDescent="0.2">
      <c r="A226" s="77"/>
      <c r="B226" s="77"/>
      <c r="C226" s="77"/>
      <c r="D226" s="50"/>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89"/>
      <c r="AE226" s="89"/>
      <c r="AF226" s="89"/>
      <c r="AG226" s="89"/>
      <c r="AH226" s="89"/>
      <c r="AI226" s="89"/>
      <c r="AJ226" s="89"/>
      <c r="AK226" s="89"/>
      <c r="AL226" s="89"/>
      <c r="AM226" s="89"/>
      <c r="AN226" s="89"/>
      <c r="AO226" s="89"/>
      <c r="AP226" s="89"/>
      <c r="AQ226" s="89"/>
      <c r="AR226" s="89"/>
      <c r="AS226" s="89"/>
      <c r="AT226" s="89"/>
      <c r="AU226" s="89"/>
      <c r="AV226" s="89"/>
      <c r="AW226" s="89"/>
      <c r="AX226" s="89"/>
      <c r="AY226" s="89"/>
      <c r="AZ226" s="89"/>
      <c r="BA226" s="89"/>
      <c r="BB226" s="89"/>
    </row>
    <row r="227" spans="1:54" ht="12.75" customHeight="1" x14ac:dyDescent="0.2">
      <c r="A227" s="77"/>
      <c r="B227" s="77"/>
      <c r="C227" s="77"/>
      <c r="D227" s="50"/>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89"/>
    </row>
    <row r="228" spans="1:54" ht="12.75" customHeight="1" x14ac:dyDescent="0.2">
      <c r="A228" s="77"/>
      <c r="B228" s="77"/>
      <c r="C228" s="77"/>
      <c r="D228" s="50"/>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89"/>
      <c r="AZ228" s="89"/>
      <c r="BA228" s="89"/>
      <c r="BB228" s="89"/>
    </row>
    <row r="229" spans="1:54" ht="12.75" customHeight="1" x14ac:dyDescent="0.2">
      <c r="A229" s="77"/>
      <c r="B229" s="77"/>
      <c r="C229" s="77"/>
      <c r="D229" s="50"/>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89"/>
      <c r="AE229" s="89"/>
      <c r="AF229" s="89"/>
      <c r="AG229" s="89"/>
      <c r="AH229" s="89"/>
      <c r="AI229" s="89"/>
      <c r="AJ229" s="89"/>
      <c r="AK229" s="89"/>
      <c r="AL229" s="89"/>
      <c r="AM229" s="89"/>
      <c r="AN229" s="89"/>
      <c r="AO229" s="89"/>
      <c r="AP229" s="89"/>
      <c r="AQ229" s="89"/>
      <c r="AR229" s="89"/>
      <c r="AS229" s="89"/>
      <c r="AT229" s="89"/>
      <c r="AU229" s="89"/>
      <c r="AV229" s="89"/>
      <c r="AW229" s="89"/>
      <c r="AX229" s="89"/>
      <c r="AY229" s="89"/>
      <c r="AZ229" s="89"/>
      <c r="BA229" s="89"/>
      <c r="BB229" s="89"/>
    </row>
    <row r="230" spans="1:54" ht="12.75" customHeight="1" x14ac:dyDescent="0.2">
      <c r="A230" s="77"/>
      <c r="B230" s="77"/>
      <c r="C230" s="77"/>
      <c r="D230" s="50"/>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89"/>
      <c r="AE230" s="89"/>
      <c r="AF230" s="89"/>
      <c r="AG230" s="89"/>
      <c r="AH230" s="89"/>
      <c r="AI230" s="89"/>
      <c r="AJ230" s="89"/>
      <c r="AK230" s="89"/>
      <c r="AL230" s="89"/>
      <c r="AM230" s="89"/>
      <c r="AN230" s="89"/>
      <c r="AO230" s="89"/>
      <c r="AP230" s="89"/>
      <c r="AQ230" s="89"/>
      <c r="AR230" s="89"/>
      <c r="AS230" s="89"/>
      <c r="AT230" s="89"/>
      <c r="AU230" s="89"/>
      <c r="AV230" s="89"/>
      <c r="AW230" s="89"/>
      <c r="AX230" s="89"/>
      <c r="AY230" s="89"/>
      <c r="AZ230" s="89"/>
      <c r="BA230" s="89"/>
      <c r="BB230" s="89"/>
    </row>
    <row r="231" spans="1:54" ht="12.75" customHeight="1" x14ac:dyDescent="0.2">
      <c r="A231" s="77"/>
      <c r="B231" s="77"/>
      <c r="C231" s="77"/>
      <c r="D231" s="50"/>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89"/>
      <c r="AE231" s="89"/>
      <c r="AF231" s="89"/>
      <c r="AG231" s="89"/>
      <c r="AH231" s="89"/>
      <c r="AI231" s="89"/>
      <c r="AJ231" s="89"/>
      <c r="AK231" s="89"/>
      <c r="AL231" s="89"/>
      <c r="AM231" s="89"/>
      <c r="AN231" s="89"/>
      <c r="AO231" s="89"/>
      <c r="AP231" s="89"/>
      <c r="AQ231" s="89"/>
      <c r="AR231" s="89"/>
      <c r="AS231" s="89"/>
      <c r="AT231" s="89"/>
      <c r="AU231" s="89"/>
      <c r="AV231" s="89"/>
      <c r="AW231" s="89"/>
      <c r="AX231" s="89"/>
      <c r="AY231" s="89"/>
      <c r="AZ231" s="89"/>
      <c r="BA231" s="89"/>
      <c r="BB231" s="89"/>
    </row>
    <row r="232" spans="1:54" ht="12.75" customHeight="1" x14ac:dyDescent="0.2">
      <c r="A232" s="77"/>
      <c r="B232" s="77"/>
      <c r="C232" s="77"/>
      <c r="D232" s="50"/>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89"/>
      <c r="BB232" s="89"/>
    </row>
    <row r="233" spans="1:54" ht="12.75" customHeight="1" x14ac:dyDescent="0.2">
      <c r="A233" s="77"/>
      <c r="B233" s="77"/>
      <c r="C233" s="77"/>
      <c r="D233" s="50"/>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89"/>
      <c r="BB233" s="89"/>
    </row>
    <row r="234" spans="1:54" ht="12.75" customHeight="1" x14ac:dyDescent="0.2">
      <c r="A234" s="77"/>
      <c r="B234" s="77"/>
      <c r="C234" s="77"/>
      <c r="D234" s="50"/>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89"/>
      <c r="BB234" s="89"/>
    </row>
    <row r="235" spans="1:54" ht="12.75" customHeight="1" x14ac:dyDescent="0.2">
      <c r="A235" s="77"/>
      <c r="B235" s="77"/>
      <c r="C235" s="77"/>
      <c r="D235" s="50"/>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89"/>
      <c r="AE235" s="89"/>
      <c r="AF235" s="89"/>
      <c r="AG235" s="89"/>
      <c r="AH235" s="89"/>
      <c r="AI235" s="89"/>
      <c r="AJ235" s="89"/>
      <c r="AK235" s="89"/>
      <c r="AL235" s="89"/>
      <c r="AM235" s="89"/>
      <c r="AN235" s="89"/>
      <c r="AO235" s="89"/>
      <c r="AP235" s="89"/>
      <c r="AQ235" s="89"/>
      <c r="AR235" s="89"/>
      <c r="AS235" s="89"/>
      <c r="AT235" s="89"/>
      <c r="AU235" s="89"/>
      <c r="AV235" s="89"/>
      <c r="AW235" s="89"/>
      <c r="AX235" s="89"/>
      <c r="AY235" s="89"/>
      <c r="AZ235" s="89"/>
      <c r="BA235" s="89"/>
      <c r="BB235" s="89"/>
    </row>
    <row r="236" spans="1:54" ht="12.75" customHeight="1" x14ac:dyDescent="0.2">
      <c r="A236" s="77"/>
      <c r="B236" s="77"/>
      <c r="C236" s="77"/>
      <c r="D236" s="50"/>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89"/>
      <c r="BB236" s="89"/>
    </row>
    <row r="237" spans="1:54" ht="12.75" customHeight="1" x14ac:dyDescent="0.2">
      <c r="A237" s="77"/>
      <c r="B237" s="77"/>
      <c r="C237" s="77"/>
      <c r="D237" s="50"/>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89"/>
      <c r="BB237" s="89"/>
    </row>
    <row r="238" spans="1:54" ht="12.75" customHeight="1" x14ac:dyDescent="0.2">
      <c r="A238" s="77"/>
      <c r="B238" s="77"/>
      <c r="C238" s="77"/>
      <c r="D238" s="50"/>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89"/>
      <c r="BB238" s="89"/>
    </row>
    <row r="239" spans="1:54" ht="12.75" customHeight="1" x14ac:dyDescent="0.2">
      <c r="A239" s="77"/>
      <c r="B239" s="77"/>
      <c r="C239" s="77"/>
      <c r="D239" s="50"/>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row>
    <row r="240" spans="1:54" ht="12.75" customHeight="1" x14ac:dyDescent="0.2">
      <c r="A240" s="77"/>
      <c r="B240" s="77"/>
      <c r="C240" s="77"/>
      <c r="D240" s="50"/>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89"/>
      <c r="BB240" s="89"/>
    </row>
    <row r="241" spans="1:54" ht="12.75" customHeight="1" x14ac:dyDescent="0.2">
      <c r="A241" s="77"/>
      <c r="B241" s="77"/>
      <c r="C241" s="77"/>
      <c r="D241" s="50"/>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89"/>
      <c r="BB241" s="89"/>
    </row>
    <row r="242" spans="1:54" ht="12.75" customHeight="1" x14ac:dyDescent="0.2">
      <c r="A242" s="77"/>
      <c r="B242" s="77"/>
      <c r="C242" s="77"/>
      <c r="D242" s="50"/>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89"/>
      <c r="BB242" s="89"/>
    </row>
    <row r="243" spans="1:54" ht="12.75" customHeight="1" x14ac:dyDescent="0.2">
      <c r="A243" s="77"/>
      <c r="B243" s="77"/>
      <c r="C243" s="77"/>
      <c r="D243" s="50"/>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89"/>
      <c r="BB243" s="89"/>
    </row>
    <row r="244" spans="1:54" ht="12.75" customHeight="1" x14ac:dyDescent="0.2">
      <c r="A244" s="77"/>
      <c r="B244" s="77"/>
      <c r="C244" s="77"/>
      <c r="D244" s="50"/>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89"/>
      <c r="BB244" s="89"/>
    </row>
    <row r="245" spans="1:54" ht="12.75" customHeight="1" x14ac:dyDescent="0.2">
      <c r="A245" s="77"/>
      <c r="B245" s="77"/>
      <c r="C245" s="77"/>
      <c r="D245" s="50"/>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89"/>
      <c r="BB245" s="89"/>
    </row>
    <row r="246" spans="1:54" ht="12.75" customHeight="1" x14ac:dyDescent="0.2">
      <c r="A246" s="77"/>
      <c r="B246" s="77"/>
      <c r="C246" s="77"/>
      <c r="D246" s="50"/>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89"/>
      <c r="BB246" s="89"/>
    </row>
    <row r="247" spans="1:54" ht="12.75" customHeight="1" x14ac:dyDescent="0.2">
      <c r="A247" s="77"/>
      <c r="B247" s="77"/>
      <c r="C247" s="77"/>
      <c r="D247" s="50"/>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89"/>
      <c r="BB247" s="89"/>
    </row>
    <row r="248" spans="1:54" ht="12.75" customHeight="1" x14ac:dyDescent="0.2">
      <c r="A248" s="77"/>
      <c r="B248" s="77"/>
      <c r="C248" s="77"/>
      <c r="D248" s="50"/>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89"/>
      <c r="BB248" s="89"/>
    </row>
    <row r="249" spans="1:54" ht="12.75" customHeight="1" x14ac:dyDescent="0.2">
      <c r="A249" s="77"/>
      <c r="B249" s="77"/>
      <c r="C249" s="77"/>
      <c r="D249" s="50"/>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row>
    <row r="250" spans="1:54" ht="12.75" customHeight="1" x14ac:dyDescent="0.2">
      <c r="A250" s="77"/>
      <c r="B250" s="77"/>
      <c r="C250" s="77"/>
      <c r="D250" s="50"/>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89"/>
    </row>
    <row r="251" spans="1:54" ht="12.75" customHeight="1" x14ac:dyDescent="0.2">
      <c r="A251" s="77"/>
      <c r="B251" s="77"/>
      <c r="C251" s="77"/>
      <c r="D251" s="50"/>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89"/>
      <c r="BB251" s="89"/>
    </row>
    <row r="252" spans="1:54" ht="12.75" customHeight="1" x14ac:dyDescent="0.2">
      <c r="A252" s="77"/>
      <c r="B252" s="77"/>
      <c r="C252" s="77"/>
      <c r="D252" s="50"/>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89"/>
      <c r="BB252" s="89"/>
    </row>
    <row r="253" spans="1:54" ht="12.75" customHeight="1" x14ac:dyDescent="0.2">
      <c r="A253" s="77"/>
      <c r="B253" s="77"/>
      <c r="C253" s="77"/>
      <c r="D253" s="50"/>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89"/>
      <c r="BB253" s="89"/>
    </row>
    <row r="254" spans="1:54" ht="12.75" customHeight="1" x14ac:dyDescent="0.2">
      <c r="A254" s="77"/>
      <c r="B254" s="77"/>
      <c r="C254" s="77"/>
      <c r="D254" s="50"/>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89"/>
      <c r="BB254" s="89"/>
    </row>
    <row r="255" spans="1:54" ht="12.75" customHeight="1" x14ac:dyDescent="0.2">
      <c r="A255" s="77"/>
      <c r="B255" s="77"/>
      <c r="C255" s="77"/>
      <c r="D255" s="50"/>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89"/>
      <c r="BB255" s="89"/>
    </row>
    <row r="256" spans="1:54" ht="12.75" customHeight="1" x14ac:dyDescent="0.2">
      <c r="A256" s="77"/>
      <c r="B256" s="77"/>
      <c r="C256" s="77"/>
      <c r="D256" s="50"/>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89"/>
      <c r="BB256" s="89"/>
    </row>
    <row r="257" spans="1:54" ht="12.75" customHeight="1" x14ac:dyDescent="0.2">
      <c r="A257" s="77"/>
      <c r="B257" s="77"/>
      <c r="C257" s="77"/>
      <c r="D257" s="50"/>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89"/>
      <c r="BB257" s="89"/>
    </row>
    <row r="258" spans="1:54" ht="12.75" customHeight="1" x14ac:dyDescent="0.2">
      <c r="A258" s="77"/>
      <c r="B258" s="77"/>
      <c r="C258" s="77"/>
      <c r="D258" s="50"/>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89"/>
      <c r="BB258" s="89"/>
    </row>
    <row r="259" spans="1:54" ht="12.75" customHeight="1" x14ac:dyDescent="0.2">
      <c r="A259" s="77"/>
      <c r="B259" s="77"/>
      <c r="C259" s="77"/>
      <c r="D259" s="50"/>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89"/>
      <c r="BB259" s="89"/>
    </row>
    <row r="260" spans="1:54" ht="12.75" customHeight="1" x14ac:dyDescent="0.2">
      <c r="A260" s="77"/>
      <c r="B260" s="77"/>
      <c r="C260" s="77"/>
      <c r="D260" s="50"/>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89"/>
      <c r="BB260" s="89"/>
    </row>
    <row r="261" spans="1:54" ht="12.75" customHeight="1" x14ac:dyDescent="0.2">
      <c r="A261" s="77"/>
      <c r="B261" s="77"/>
      <c r="C261" s="77"/>
      <c r="D261" s="50"/>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row>
    <row r="262" spans="1:54" ht="12.75" customHeight="1" x14ac:dyDescent="0.2">
      <c r="A262" s="77"/>
      <c r="B262" s="77"/>
      <c r="C262" s="77"/>
      <c r="D262" s="50"/>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89"/>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89"/>
      <c r="BB262" s="89"/>
    </row>
    <row r="263" spans="1:54" ht="12.75" customHeight="1" x14ac:dyDescent="0.2">
      <c r="A263" s="77"/>
      <c r="B263" s="77"/>
      <c r="C263" s="77"/>
      <c r="D263" s="50"/>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89"/>
      <c r="AE263" s="89"/>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89"/>
      <c r="BB263" s="89"/>
    </row>
    <row r="264" spans="1:54" ht="12.75" customHeight="1" x14ac:dyDescent="0.2">
      <c r="A264" s="77"/>
      <c r="B264" s="77"/>
      <c r="C264" s="77"/>
      <c r="D264" s="50"/>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89"/>
      <c r="BB264" s="89"/>
    </row>
    <row r="265" spans="1:54" ht="12.75" customHeight="1" x14ac:dyDescent="0.2">
      <c r="A265" s="77"/>
      <c r="B265" s="77"/>
      <c r="C265" s="77"/>
      <c r="D265" s="50"/>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89"/>
      <c r="BB265" s="89"/>
    </row>
    <row r="266" spans="1:54" ht="12.75" customHeight="1" x14ac:dyDescent="0.2">
      <c r="A266" s="77"/>
      <c r="B266" s="77"/>
      <c r="C266" s="77"/>
      <c r="D266" s="50"/>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89"/>
      <c r="BB266" s="89"/>
    </row>
    <row r="267" spans="1:54" ht="12.75" customHeight="1" x14ac:dyDescent="0.2">
      <c r="A267" s="77"/>
      <c r="B267" s="77"/>
      <c r="C267" s="77"/>
      <c r="D267" s="50"/>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c r="AZ267" s="89"/>
      <c r="BA267" s="89"/>
      <c r="BB267" s="89"/>
    </row>
    <row r="268" spans="1:54" ht="12.75" customHeight="1" x14ac:dyDescent="0.2">
      <c r="A268" s="77"/>
      <c r="B268" s="77"/>
      <c r="C268" s="77"/>
      <c r="D268" s="50"/>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c r="AZ268" s="89"/>
      <c r="BA268" s="89"/>
      <c r="BB268" s="89"/>
    </row>
    <row r="269" spans="1:54" ht="12.75" customHeight="1" x14ac:dyDescent="0.2">
      <c r="A269" s="77"/>
      <c r="B269" s="77"/>
      <c r="C269" s="77"/>
      <c r="D269" s="50"/>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row>
    <row r="270" spans="1:54" ht="12.75" customHeight="1" x14ac:dyDescent="0.2">
      <c r="A270" s="77"/>
      <c r="B270" s="77"/>
      <c r="C270" s="77"/>
      <c r="D270" s="50"/>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89"/>
      <c r="AE270" s="89"/>
      <c r="AF270" s="89"/>
      <c r="AG270" s="89"/>
      <c r="AH270" s="89"/>
      <c r="AI270" s="89"/>
      <c r="AJ270" s="89"/>
      <c r="AK270" s="89"/>
      <c r="AL270" s="89"/>
      <c r="AM270" s="89"/>
      <c r="AN270" s="89"/>
      <c r="AO270" s="89"/>
      <c r="AP270" s="89"/>
      <c r="AQ270" s="89"/>
      <c r="AR270" s="89"/>
      <c r="AS270" s="89"/>
      <c r="AT270" s="89"/>
      <c r="AU270" s="89"/>
      <c r="AV270" s="89"/>
      <c r="AW270" s="89"/>
      <c r="AX270" s="89"/>
      <c r="AY270" s="89"/>
      <c r="AZ270" s="89"/>
      <c r="BA270" s="89"/>
      <c r="BB270" s="89"/>
    </row>
    <row r="271" spans="1:54" ht="12.75" customHeight="1" x14ac:dyDescent="0.2">
      <c r="A271" s="77"/>
      <c r="B271" s="77"/>
      <c r="C271" s="77"/>
      <c r="D271" s="50"/>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89"/>
      <c r="AE271" s="89"/>
      <c r="AF271" s="89"/>
      <c r="AG271" s="89"/>
      <c r="AH271" s="89"/>
      <c r="AI271" s="89"/>
      <c r="AJ271" s="89"/>
      <c r="AK271" s="89"/>
      <c r="AL271" s="89"/>
      <c r="AM271" s="89"/>
      <c r="AN271" s="89"/>
      <c r="AO271" s="89"/>
      <c r="AP271" s="89"/>
      <c r="AQ271" s="89"/>
      <c r="AR271" s="89"/>
      <c r="AS271" s="89"/>
      <c r="AT271" s="89"/>
      <c r="AU271" s="89"/>
      <c r="AV271" s="89"/>
      <c r="AW271" s="89"/>
      <c r="AX271" s="89"/>
      <c r="AY271" s="89"/>
      <c r="AZ271" s="89"/>
      <c r="BA271" s="89"/>
      <c r="BB271" s="89"/>
    </row>
    <row r="272" spans="1:54" ht="12.75" customHeight="1" x14ac:dyDescent="0.2">
      <c r="A272" s="77"/>
      <c r="B272" s="77"/>
      <c r="C272" s="77"/>
      <c r="D272" s="50"/>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89"/>
      <c r="AE272" s="89"/>
      <c r="AF272" s="89"/>
      <c r="AG272" s="89"/>
      <c r="AH272" s="89"/>
      <c r="AI272" s="89"/>
      <c r="AJ272" s="89"/>
      <c r="AK272" s="89"/>
      <c r="AL272" s="89"/>
      <c r="AM272" s="89"/>
      <c r="AN272" s="89"/>
      <c r="AO272" s="89"/>
      <c r="AP272" s="89"/>
      <c r="AQ272" s="89"/>
      <c r="AR272" s="89"/>
      <c r="AS272" s="89"/>
      <c r="AT272" s="89"/>
      <c r="AU272" s="89"/>
      <c r="AV272" s="89"/>
      <c r="AW272" s="89"/>
      <c r="AX272" s="89"/>
      <c r="AY272" s="89"/>
      <c r="AZ272" s="89"/>
      <c r="BA272" s="89"/>
      <c r="BB272" s="89"/>
    </row>
    <row r="273" spans="1:54" ht="12.75" customHeight="1" x14ac:dyDescent="0.2">
      <c r="A273" s="77"/>
      <c r="B273" s="77"/>
      <c r="C273" s="77"/>
      <c r="D273" s="50"/>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89"/>
      <c r="AE273" s="89"/>
      <c r="AF273" s="89"/>
      <c r="AG273" s="89"/>
      <c r="AH273" s="89"/>
      <c r="AI273" s="89"/>
      <c r="AJ273" s="89"/>
      <c r="AK273" s="89"/>
      <c r="AL273" s="89"/>
      <c r="AM273" s="89"/>
      <c r="AN273" s="89"/>
      <c r="AO273" s="89"/>
      <c r="AP273" s="89"/>
      <c r="AQ273" s="89"/>
      <c r="AR273" s="89"/>
      <c r="AS273" s="89"/>
      <c r="AT273" s="89"/>
      <c r="AU273" s="89"/>
      <c r="AV273" s="89"/>
      <c r="AW273" s="89"/>
      <c r="AX273" s="89"/>
      <c r="AY273" s="89"/>
      <c r="AZ273" s="89"/>
      <c r="BA273" s="89"/>
      <c r="BB273" s="89"/>
    </row>
    <row r="274" spans="1:54" ht="12.75" customHeight="1" x14ac:dyDescent="0.2">
      <c r="A274" s="77"/>
      <c r="B274" s="77"/>
      <c r="C274" s="77"/>
      <c r="D274" s="50"/>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89"/>
      <c r="AE274" s="89"/>
      <c r="AF274" s="89"/>
      <c r="AG274" s="89"/>
      <c r="AH274" s="89"/>
      <c r="AI274" s="89"/>
      <c r="AJ274" s="89"/>
      <c r="AK274" s="89"/>
      <c r="AL274" s="89"/>
      <c r="AM274" s="89"/>
      <c r="AN274" s="89"/>
      <c r="AO274" s="89"/>
      <c r="AP274" s="89"/>
      <c r="AQ274" s="89"/>
      <c r="AR274" s="89"/>
      <c r="AS274" s="89"/>
      <c r="AT274" s="89"/>
      <c r="AU274" s="89"/>
      <c r="AV274" s="89"/>
      <c r="AW274" s="89"/>
      <c r="AX274" s="89"/>
      <c r="AY274" s="89"/>
      <c r="AZ274" s="89"/>
      <c r="BA274" s="89"/>
      <c r="BB274" s="89"/>
    </row>
    <row r="275" spans="1:54" ht="12.75" customHeight="1" x14ac:dyDescent="0.2">
      <c r="A275" s="77"/>
      <c r="B275" s="77"/>
      <c r="C275" s="77"/>
      <c r="D275" s="50"/>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row>
    <row r="276" spans="1:54" ht="12.75" customHeight="1" x14ac:dyDescent="0.2">
      <c r="A276" s="77"/>
      <c r="B276" s="77"/>
      <c r="C276" s="77"/>
      <c r="D276" s="50"/>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89"/>
      <c r="BB276" s="89"/>
    </row>
    <row r="277" spans="1:54" ht="12.75" customHeight="1" x14ac:dyDescent="0.2">
      <c r="A277" s="77"/>
      <c r="B277" s="77"/>
      <c r="C277" s="77"/>
      <c r="D277" s="50"/>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89"/>
      <c r="AE277" s="89"/>
      <c r="AF277" s="89"/>
      <c r="AG277" s="89"/>
      <c r="AH277" s="89"/>
      <c r="AI277" s="89"/>
      <c r="AJ277" s="89"/>
      <c r="AK277" s="89"/>
      <c r="AL277" s="89"/>
      <c r="AM277" s="89"/>
      <c r="AN277" s="89"/>
      <c r="AO277" s="89"/>
      <c r="AP277" s="89"/>
      <c r="AQ277" s="89"/>
      <c r="AR277" s="89"/>
      <c r="AS277" s="89"/>
      <c r="AT277" s="89"/>
      <c r="AU277" s="89"/>
      <c r="AV277" s="89"/>
      <c r="AW277" s="89"/>
      <c r="AX277" s="89"/>
      <c r="AY277" s="89"/>
      <c r="AZ277" s="89"/>
      <c r="BA277" s="89"/>
      <c r="BB277" s="89"/>
    </row>
    <row r="278" spans="1:54" ht="12.75" customHeight="1" x14ac:dyDescent="0.2">
      <c r="A278" s="77"/>
      <c r="B278" s="77"/>
      <c r="C278" s="77"/>
      <c r="D278" s="50"/>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row>
    <row r="279" spans="1:54" ht="12.75" customHeight="1" x14ac:dyDescent="0.2">
      <c r="A279" s="77"/>
      <c r="B279" s="77"/>
      <c r="C279" s="77"/>
      <c r="D279" s="50"/>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89"/>
      <c r="AE279" s="89"/>
      <c r="AF279" s="89"/>
      <c r="AG279" s="89"/>
      <c r="AH279" s="89"/>
      <c r="AI279" s="89"/>
      <c r="AJ279" s="89"/>
      <c r="AK279" s="89"/>
      <c r="AL279" s="89"/>
      <c r="AM279" s="89"/>
      <c r="AN279" s="89"/>
      <c r="AO279" s="89"/>
      <c r="AP279" s="89"/>
      <c r="AQ279" s="89"/>
      <c r="AR279" s="89"/>
      <c r="AS279" s="89"/>
      <c r="AT279" s="89"/>
      <c r="AU279" s="89"/>
      <c r="AV279" s="89"/>
      <c r="AW279" s="89"/>
      <c r="AX279" s="89"/>
      <c r="AY279" s="89"/>
      <c r="AZ279" s="89"/>
      <c r="BA279" s="89"/>
      <c r="BB279" s="89"/>
    </row>
    <row r="280" spans="1:54" ht="12.75" customHeight="1" x14ac:dyDescent="0.2">
      <c r="A280" s="77"/>
      <c r="B280" s="77"/>
      <c r="C280" s="77"/>
      <c r="D280" s="50"/>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89"/>
      <c r="AE280" s="89"/>
      <c r="AF280" s="89"/>
      <c r="AG280" s="89"/>
      <c r="AH280" s="89"/>
      <c r="AI280" s="89"/>
      <c r="AJ280" s="89"/>
      <c r="AK280" s="89"/>
      <c r="AL280" s="89"/>
      <c r="AM280" s="89"/>
      <c r="AN280" s="89"/>
      <c r="AO280" s="89"/>
      <c r="AP280" s="89"/>
      <c r="AQ280" s="89"/>
      <c r="AR280" s="89"/>
      <c r="AS280" s="89"/>
      <c r="AT280" s="89"/>
      <c r="AU280" s="89"/>
      <c r="AV280" s="89"/>
      <c r="AW280" s="89"/>
      <c r="AX280" s="89"/>
      <c r="AY280" s="89"/>
      <c r="AZ280" s="89"/>
      <c r="BA280" s="89"/>
      <c r="BB280" s="89"/>
    </row>
    <row r="281" spans="1:54" ht="12.75" customHeight="1" x14ac:dyDescent="0.2">
      <c r="A281" s="77"/>
      <c r="B281" s="77"/>
      <c r="C281" s="77"/>
      <c r="D281" s="50"/>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row>
    <row r="282" spans="1:54" ht="12.75" customHeight="1" x14ac:dyDescent="0.2">
      <c r="A282" s="77"/>
      <c r="B282" s="77"/>
      <c r="C282" s="77"/>
      <c r="D282" s="50"/>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89"/>
      <c r="BB282" s="89"/>
    </row>
    <row r="283" spans="1:54" ht="12.75" customHeight="1" x14ac:dyDescent="0.2">
      <c r="A283" s="77"/>
      <c r="B283" s="77"/>
      <c r="C283" s="77"/>
      <c r="D283" s="50"/>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89"/>
      <c r="BB283" s="89"/>
    </row>
    <row r="284" spans="1:54" ht="12.75" customHeight="1" x14ac:dyDescent="0.2">
      <c r="A284" s="77"/>
      <c r="B284" s="77"/>
      <c r="C284" s="77"/>
      <c r="D284" s="50"/>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row>
    <row r="285" spans="1:54" ht="12.75" customHeight="1" x14ac:dyDescent="0.2">
      <c r="A285" s="77"/>
      <c r="B285" s="77"/>
      <c r="C285" s="77"/>
      <c r="D285" s="50"/>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89"/>
      <c r="BB285" s="89"/>
    </row>
    <row r="286" spans="1:54" ht="12.75" customHeight="1" x14ac:dyDescent="0.2">
      <c r="A286" s="77"/>
      <c r="B286" s="77"/>
      <c r="C286" s="77"/>
      <c r="D286" s="50"/>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89"/>
      <c r="BB286" s="89"/>
    </row>
    <row r="287" spans="1:54" ht="12.75" customHeight="1" x14ac:dyDescent="0.2">
      <c r="A287" s="77"/>
      <c r="B287" s="77"/>
      <c r="C287" s="77"/>
      <c r="D287" s="50"/>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89"/>
      <c r="BB287" s="89"/>
    </row>
    <row r="288" spans="1:54" ht="12.75" customHeight="1" x14ac:dyDescent="0.2">
      <c r="A288" s="77"/>
      <c r="B288" s="77"/>
      <c r="C288" s="77"/>
      <c r="D288" s="50"/>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89"/>
      <c r="BB288" s="89"/>
    </row>
    <row r="289" spans="1:54" ht="12.75" customHeight="1" x14ac:dyDescent="0.2">
      <c r="A289" s="77"/>
      <c r="B289" s="77"/>
      <c r="C289" s="77"/>
      <c r="D289" s="50"/>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89"/>
      <c r="AE289" s="89"/>
      <c r="AF289" s="89"/>
      <c r="AG289" s="89"/>
      <c r="AH289" s="89"/>
      <c r="AI289" s="89"/>
      <c r="AJ289" s="89"/>
      <c r="AK289" s="89"/>
      <c r="AL289" s="89"/>
      <c r="AM289" s="89"/>
      <c r="AN289" s="89"/>
      <c r="AO289" s="89"/>
      <c r="AP289" s="89"/>
      <c r="AQ289" s="89"/>
      <c r="AR289" s="89"/>
      <c r="AS289" s="89"/>
      <c r="AT289" s="89"/>
      <c r="AU289" s="89"/>
      <c r="AV289" s="89"/>
      <c r="AW289" s="89"/>
      <c r="AX289" s="89"/>
      <c r="AY289" s="89"/>
      <c r="AZ289" s="89"/>
      <c r="BA289" s="89"/>
      <c r="BB289" s="89"/>
    </row>
    <row r="290" spans="1:54" ht="12.75" customHeight="1" x14ac:dyDescent="0.2">
      <c r="A290" s="77"/>
      <c r="B290" s="77"/>
      <c r="C290" s="77"/>
      <c r="D290" s="50"/>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89"/>
      <c r="BB290" s="89"/>
    </row>
    <row r="291" spans="1:54" ht="12.75" customHeight="1" x14ac:dyDescent="0.2">
      <c r="A291" s="77"/>
      <c r="B291" s="77"/>
      <c r="C291" s="77"/>
      <c r="D291" s="50"/>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89"/>
      <c r="BB291" s="89"/>
    </row>
    <row r="292" spans="1:54" ht="12.75" customHeight="1" x14ac:dyDescent="0.2">
      <c r="A292" s="77"/>
      <c r="B292" s="77"/>
      <c r="C292" s="77"/>
      <c r="D292" s="50"/>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89"/>
      <c r="AE292" s="89"/>
      <c r="AF292" s="89"/>
      <c r="AG292" s="89"/>
      <c r="AH292" s="89"/>
      <c r="AI292" s="89"/>
      <c r="AJ292" s="89"/>
      <c r="AK292" s="89"/>
      <c r="AL292" s="89"/>
      <c r="AM292" s="89"/>
      <c r="AN292" s="89"/>
      <c r="AO292" s="89"/>
      <c r="AP292" s="89"/>
      <c r="AQ292" s="89"/>
      <c r="AR292" s="89"/>
      <c r="AS292" s="89"/>
      <c r="AT292" s="89"/>
      <c r="AU292" s="89"/>
      <c r="AV292" s="89"/>
      <c r="AW292" s="89"/>
      <c r="AX292" s="89"/>
      <c r="AY292" s="89"/>
      <c r="AZ292" s="89"/>
      <c r="BA292" s="89"/>
      <c r="BB292" s="89"/>
    </row>
    <row r="293" spans="1:54" ht="12.75" customHeight="1" x14ac:dyDescent="0.2">
      <c r="A293" s="77"/>
      <c r="B293" s="77"/>
      <c r="C293" s="77"/>
      <c r="D293" s="50"/>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row>
    <row r="294" spans="1:54" ht="12.75" customHeight="1" x14ac:dyDescent="0.2">
      <c r="A294" s="77"/>
      <c r="B294" s="77"/>
      <c r="C294" s="77"/>
      <c r="D294" s="50"/>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89"/>
      <c r="BB294" s="89"/>
    </row>
    <row r="295" spans="1:54" ht="12.75" customHeight="1" x14ac:dyDescent="0.2">
      <c r="A295" s="77"/>
      <c r="B295" s="77"/>
      <c r="C295" s="77"/>
      <c r="D295" s="50"/>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89"/>
      <c r="BB295" s="89"/>
    </row>
    <row r="296" spans="1:54" ht="12.75" customHeight="1" x14ac:dyDescent="0.2">
      <c r="A296" s="77"/>
      <c r="B296" s="77"/>
      <c r="C296" s="77"/>
      <c r="D296" s="50"/>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89"/>
      <c r="BB296" s="89"/>
    </row>
    <row r="297" spans="1:54" ht="12.75" customHeight="1" x14ac:dyDescent="0.2">
      <c r="A297" s="77"/>
      <c r="B297" s="77"/>
      <c r="C297" s="77"/>
      <c r="D297" s="50"/>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89"/>
      <c r="BB297" s="89"/>
    </row>
    <row r="298" spans="1:54" ht="12.75" customHeight="1" x14ac:dyDescent="0.2">
      <c r="A298" s="77"/>
      <c r="B298" s="77"/>
      <c r="C298" s="77"/>
      <c r="D298" s="50"/>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89"/>
      <c r="BB298" s="89"/>
    </row>
    <row r="299" spans="1:54" ht="12.75" customHeight="1" x14ac:dyDescent="0.2">
      <c r="A299" s="77"/>
      <c r="B299" s="77"/>
      <c r="C299" s="77"/>
      <c r="D299" s="50"/>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89"/>
      <c r="BB299" s="89"/>
    </row>
    <row r="300" spans="1:54" ht="12.75" customHeight="1" x14ac:dyDescent="0.2">
      <c r="A300" s="77"/>
      <c r="B300" s="77"/>
      <c r="C300" s="77"/>
      <c r="D300" s="50"/>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89"/>
      <c r="BB300" s="89"/>
    </row>
    <row r="301" spans="1:54" ht="12.75" customHeight="1" x14ac:dyDescent="0.2">
      <c r="A301" s="77"/>
      <c r="B301" s="77"/>
      <c r="C301" s="77"/>
      <c r="D301" s="50"/>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89"/>
      <c r="BB301" s="89"/>
    </row>
    <row r="302" spans="1:54" ht="12.75" customHeight="1" x14ac:dyDescent="0.2">
      <c r="A302" s="77"/>
      <c r="B302" s="77"/>
      <c r="C302" s="77"/>
      <c r="D302" s="50"/>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89"/>
      <c r="BB302" s="89"/>
    </row>
    <row r="303" spans="1:54" ht="12.75" customHeight="1" x14ac:dyDescent="0.2">
      <c r="A303" s="77"/>
      <c r="B303" s="77"/>
      <c r="C303" s="77"/>
      <c r="D303" s="50"/>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89"/>
      <c r="BB303" s="89"/>
    </row>
    <row r="304" spans="1:54" ht="12.75" customHeight="1" x14ac:dyDescent="0.2">
      <c r="A304" s="77"/>
      <c r="B304" s="77"/>
      <c r="C304" s="77"/>
      <c r="D304" s="50"/>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89"/>
      <c r="BB304" s="89"/>
    </row>
    <row r="305" spans="1:54" ht="12.75" customHeight="1" x14ac:dyDescent="0.2">
      <c r="A305" s="77"/>
      <c r="B305" s="77"/>
      <c r="C305" s="77"/>
      <c r="D305" s="50"/>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89"/>
      <c r="BB305" s="89"/>
    </row>
    <row r="306" spans="1:54" ht="12.75" customHeight="1" x14ac:dyDescent="0.2">
      <c r="A306" s="77"/>
      <c r="B306" s="77"/>
      <c r="C306" s="77"/>
      <c r="D306" s="50"/>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89"/>
      <c r="BB306" s="89"/>
    </row>
    <row r="307" spans="1:54" ht="12.75" customHeight="1" x14ac:dyDescent="0.2">
      <c r="A307" s="77"/>
      <c r="B307" s="77"/>
      <c r="C307" s="77"/>
      <c r="D307" s="50"/>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89"/>
      <c r="BB307" s="89"/>
    </row>
    <row r="308" spans="1:54" ht="12.75" customHeight="1" x14ac:dyDescent="0.2">
      <c r="A308" s="77"/>
      <c r="B308" s="77"/>
      <c r="C308" s="77"/>
      <c r="D308" s="50"/>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89"/>
      <c r="BB308" s="89"/>
    </row>
    <row r="309" spans="1:54" ht="12.75" customHeight="1" x14ac:dyDescent="0.2">
      <c r="A309" s="77"/>
      <c r="B309" s="77"/>
      <c r="C309" s="77"/>
      <c r="D309" s="50"/>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89"/>
      <c r="BB309" s="89"/>
    </row>
    <row r="310" spans="1:54" ht="12.75" customHeight="1" x14ac:dyDescent="0.2">
      <c r="A310" s="77"/>
      <c r="B310" s="77"/>
      <c r="C310" s="77"/>
      <c r="D310" s="50"/>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89"/>
      <c r="BB310" s="89"/>
    </row>
    <row r="311" spans="1:54" ht="12.75" customHeight="1" x14ac:dyDescent="0.2">
      <c r="A311" s="77"/>
      <c r="B311" s="77"/>
      <c r="C311" s="77"/>
      <c r="D311" s="50"/>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89"/>
      <c r="BB311" s="89"/>
    </row>
    <row r="312" spans="1:54" ht="12.75" customHeight="1" x14ac:dyDescent="0.2">
      <c r="A312" s="77"/>
      <c r="B312" s="77"/>
      <c r="C312" s="77"/>
      <c r="D312" s="50"/>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89"/>
      <c r="BB312" s="89"/>
    </row>
    <row r="313" spans="1:54" ht="12.75" customHeight="1" x14ac:dyDescent="0.2">
      <c r="A313" s="77"/>
      <c r="B313" s="77"/>
      <c r="C313" s="77"/>
      <c r="D313" s="50"/>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89"/>
      <c r="BB313" s="89"/>
    </row>
    <row r="314" spans="1:54" ht="12.75" customHeight="1" x14ac:dyDescent="0.2">
      <c r="A314" s="77"/>
      <c r="B314" s="77"/>
      <c r="C314" s="77"/>
      <c r="D314" s="50"/>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89"/>
      <c r="BB314" s="89"/>
    </row>
    <row r="315" spans="1:54" ht="12.75" customHeight="1" x14ac:dyDescent="0.2">
      <c r="A315" s="77"/>
      <c r="B315" s="77"/>
      <c r="C315" s="77"/>
      <c r="D315" s="50"/>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89"/>
      <c r="BB315" s="89"/>
    </row>
    <row r="316" spans="1:54" ht="12.75" customHeight="1" x14ac:dyDescent="0.2">
      <c r="A316" s="77"/>
      <c r="B316" s="77"/>
      <c r="C316" s="77"/>
      <c r="D316" s="50"/>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89"/>
      <c r="BB316" s="89"/>
    </row>
    <row r="317" spans="1:54" ht="12.75" customHeight="1" x14ac:dyDescent="0.2">
      <c r="A317" s="77"/>
      <c r="B317" s="77"/>
      <c r="C317" s="77"/>
      <c r="D317" s="50"/>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89"/>
      <c r="BB317" s="89"/>
    </row>
    <row r="318" spans="1:54" ht="12.75" customHeight="1" x14ac:dyDescent="0.2">
      <c r="A318" s="77"/>
      <c r="B318" s="77"/>
      <c r="C318" s="77"/>
      <c r="D318" s="50"/>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89"/>
      <c r="BB318" s="89"/>
    </row>
    <row r="319" spans="1:54" ht="12.75" customHeight="1" x14ac:dyDescent="0.2">
      <c r="A319" s="77"/>
      <c r="B319" s="77"/>
      <c r="C319" s="77"/>
      <c r="D319" s="50"/>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89"/>
      <c r="BB319" s="89"/>
    </row>
    <row r="320" spans="1:54" ht="12.75" customHeight="1" x14ac:dyDescent="0.2">
      <c r="A320" s="77"/>
      <c r="B320" s="77"/>
      <c r="C320" s="77"/>
      <c r="D320" s="50"/>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89"/>
      <c r="BB320" s="89"/>
    </row>
    <row r="321" spans="1:54" ht="12.75" customHeight="1" x14ac:dyDescent="0.2">
      <c r="A321" s="77"/>
      <c r="B321" s="77"/>
      <c r="C321" s="77"/>
      <c r="D321" s="50"/>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89"/>
      <c r="BB321" s="89"/>
    </row>
    <row r="322" spans="1:54" ht="12.75" customHeight="1" x14ac:dyDescent="0.2">
      <c r="A322" s="77"/>
      <c r="B322" s="77"/>
      <c r="C322" s="77"/>
      <c r="D322" s="50"/>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89"/>
      <c r="BB322" s="89"/>
    </row>
    <row r="323" spans="1:54" ht="12.75" customHeight="1" x14ac:dyDescent="0.2">
      <c r="A323" s="77"/>
      <c r="B323" s="77"/>
      <c r="C323" s="77"/>
      <c r="D323" s="50"/>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89"/>
      <c r="BB323" s="89"/>
    </row>
    <row r="324" spans="1:54" ht="12.75" customHeight="1" x14ac:dyDescent="0.2">
      <c r="A324" s="77"/>
      <c r="B324" s="77"/>
      <c r="C324" s="77"/>
      <c r="D324" s="50"/>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89"/>
      <c r="BB324" s="89"/>
    </row>
    <row r="325" spans="1:54" ht="12.75" customHeight="1" x14ac:dyDescent="0.2">
      <c r="A325" s="77"/>
      <c r="B325" s="77"/>
      <c r="C325" s="77"/>
      <c r="D325" s="50"/>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89"/>
      <c r="BB325" s="89"/>
    </row>
    <row r="326" spans="1:54" ht="12.75" customHeight="1" x14ac:dyDescent="0.2">
      <c r="A326" s="77"/>
      <c r="B326" s="77"/>
      <c r="C326" s="77"/>
      <c r="D326" s="50"/>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89"/>
      <c r="BB326" s="89"/>
    </row>
    <row r="327" spans="1:54" ht="12.75" customHeight="1" x14ac:dyDescent="0.2">
      <c r="A327" s="77"/>
      <c r="B327" s="77"/>
      <c r="C327" s="77"/>
      <c r="D327" s="50"/>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89"/>
      <c r="BB327" s="89"/>
    </row>
    <row r="328" spans="1:54" ht="12.75" customHeight="1" x14ac:dyDescent="0.2">
      <c r="A328" s="77"/>
      <c r="B328" s="77"/>
      <c r="C328" s="77"/>
      <c r="D328" s="50"/>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89"/>
      <c r="BB328" s="89"/>
    </row>
    <row r="329" spans="1:54" ht="12.75" customHeight="1" x14ac:dyDescent="0.2">
      <c r="A329" s="77"/>
      <c r="B329" s="77"/>
      <c r="C329" s="77"/>
      <c r="D329" s="50"/>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89"/>
      <c r="BB329" s="89"/>
    </row>
    <row r="330" spans="1:54" ht="12.75" customHeight="1" x14ac:dyDescent="0.2">
      <c r="A330" s="77"/>
      <c r="B330" s="77"/>
      <c r="C330" s="77"/>
      <c r="D330" s="50"/>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89"/>
      <c r="BB330" s="89"/>
    </row>
    <row r="331" spans="1:54" ht="12.75" customHeight="1" x14ac:dyDescent="0.2">
      <c r="A331" s="77"/>
      <c r="B331" s="77"/>
      <c r="C331" s="77"/>
      <c r="D331" s="50"/>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89"/>
      <c r="BB331" s="89"/>
    </row>
    <row r="332" spans="1:54" ht="12.75" customHeight="1" x14ac:dyDescent="0.2">
      <c r="A332" s="77"/>
      <c r="B332" s="77"/>
      <c r="C332" s="77"/>
      <c r="D332" s="50"/>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row>
    <row r="333" spans="1:54" ht="12.75" customHeight="1" x14ac:dyDescent="0.2">
      <c r="A333" s="77"/>
      <c r="B333" s="77"/>
      <c r="C333" s="77"/>
      <c r="D333" s="50"/>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89"/>
      <c r="BB333" s="89"/>
    </row>
    <row r="334" spans="1:54" ht="12.75" customHeight="1" x14ac:dyDescent="0.2">
      <c r="A334" s="77"/>
      <c r="B334" s="77"/>
      <c r="C334" s="77"/>
      <c r="D334" s="50"/>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89"/>
      <c r="BB334" s="89"/>
    </row>
    <row r="335" spans="1:54" ht="12.75" customHeight="1" x14ac:dyDescent="0.2">
      <c r="A335" s="77"/>
      <c r="B335" s="77"/>
      <c r="C335" s="77"/>
      <c r="D335" s="50"/>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89"/>
      <c r="BB335" s="89"/>
    </row>
    <row r="336" spans="1:54" ht="12.75" customHeight="1" x14ac:dyDescent="0.2">
      <c r="A336" s="77"/>
      <c r="B336" s="77"/>
      <c r="C336" s="77"/>
      <c r="D336" s="50"/>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89"/>
      <c r="BB336" s="89"/>
    </row>
    <row r="337" spans="1:54" ht="12.75" customHeight="1" x14ac:dyDescent="0.2">
      <c r="A337" s="77"/>
      <c r="B337" s="77"/>
      <c r="C337" s="77"/>
      <c r="D337" s="50"/>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89"/>
      <c r="BB337" s="89"/>
    </row>
    <row r="338" spans="1:54" ht="12.75" customHeight="1" x14ac:dyDescent="0.2">
      <c r="A338" s="77"/>
      <c r="B338" s="77"/>
      <c r="C338" s="77"/>
      <c r="D338" s="50"/>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89"/>
      <c r="BB338" s="89"/>
    </row>
    <row r="339" spans="1:54" ht="12.75" customHeight="1" x14ac:dyDescent="0.2">
      <c r="A339" s="77"/>
      <c r="B339" s="77"/>
      <c r="C339" s="77"/>
      <c r="D339" s="50"/>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89"/>
      <c r="BB339" s="89"/>
    </row>
    <row r="340" spans="1:54" ht="12.75" customHeight="1" x14ac:dyDescent="0.2">
      <c r="A340" s="77"/>
      <c r="B340" s="77"/>
      <c r="C340" s="77"/>
      <c r="D340" s="50"/>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89"/>
      <c r="BB340" s="89"/>
    </row>
    <row r="341" spans="1:54" ht="12.75" customHeight="1" x14ac:dyDescent="0.2">
      <c r="A341" s="77"/>
      <c r="B341" s="77"/>
      <c r="C341" s="77"/>
      <c r="D341" s="50"/>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89"/>
      <c r="BB341" s="89"/>
    </row>
    <row r="342" spans="1:54" ht="12.75" customHeight="1" x14ac:dyDescent="0.2">
      <c r="A342" s="77"/>
      <c r="B342" s="77"/>
      <c r="C342" s="77"/>
      <c r="D342" s="50"/>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89"/>
      <c r="BB342" s="89"/>
    </row>
    <row r="343" spans="1:54" ht="12.75" customHeight="1" x14ac:dyDescent="0.2">
      <c r="A343" s="77"/>
      <c r="B343" s="77"/>
      <c r="C343" s="77"/>
      <c r="D343" s="50"/>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row>
    <row r="344" spans="1:54" ht="12.75" customHeight="1" x14ac:dyDescent="0.2">
      <c r="A344" s="77"/>
      <c r="B344" s="77"/>
      <c r="C344" s="77"/>
      <c r="D344" s="50"/>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89"/>
      <c r="BB344" s="89"/>
    </row>
    <row r="345" spans="1:54" ht="12.75" customHeight="1" x14ac:dyDescent="0.2">
      <c r="A345" s="77"/>
      <c r="B345" s="77"/>
      <c r="C345" s="77"/>
      <c r="D345" s="50"/>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89"/>
      <c r="BB345" s="89"/>
    </row>
    <row r="346" spans="1:54" ht="12.75" customHeight="1" x14ac:dyDescent="0.2">
      <c r="A346" s="77"/>
      <c r="B346" s="77"/>
      <c r="C346" s="77"/>
      <c r="D346" s="50"/>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89"/>
      <c r="BB346" s="89"/>
    </row>
    <row r="347" spans="1:54" ht="12.75" customHeight="1" x14ac:dyDescent="0.2">
      <c r="A347" s="77"/>
      <c r="B347" s="77"/>
      <c r="C347" s="77"/>
      <c r="D347" s="50"/>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89"/>
      <c r="BB347" s="89"/>
    </row>
    <row r="348" spans="1:54" ht="12.75" customHeight="1" x14ac:dyDescent="0.2">
      <c r="A348" s="77"/>
      <c r="B348" s="77"/>
      <c r="C348" s="77"/>
      <c r="D348" s="50"/>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89"/>
      <c r="BB348" s="89"/>
    </row>
    <row r="349" spans="1:54" ht="12.75" customHeight="1" x14ac:dyDescent="0.2">
      <c r="A349" s="77"/>
      <c r="B349" s="77"/>
      <c r="C349" s="77"/>
      <c r="D349" s="50"/>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89"/>
      <c r="BB349" s="89"/>
    </row>
    <row r="350" spans="1:54" ht="12.75" customHeight="1" x14ac:dyDescent="0.2">
      <c r="A350" s="77"/>
      <c r="B350" s="77"/>
      <c r="C350" s="77"/>
      <c r="D350" s="50"/>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row>
    <row r="351" spans="1:54" ht="12.75" customHeight="1" x14ac:dyDescent="0.2">
      <c r="A351" s="77"/>
      <c r="B351" s="77"/>
      <c r="C351" s="77"/>
      <c r="D351" s="50"/>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89"/>
      <c r="BB351" s="89"/>
    </row>
    <row r="352" spans="1:54" ht="12.75" customHeight="1" x14ac:dyDescent="0.2">
      <c r="A352" s="77"/>
      <c r="B352" s="77"/>
      <c r="C352" s="77"/>
      <c r="D352" s="50"/>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89"/>
      <c r="BB352" s="89"/>
    </row>
    <row r="353" spans="1:54" ht="12.75" customHeight="1" x14ac:dyDescent="0.2">
      <c r="A353" s="77"/>
      <c r="B353" s="77"/>
      <c r="C353" s="77"/>
      <c r="D353" s="50"/>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89"/>
      <c r="BB353" s="89"/>
    </row>
    <row r="354" spans="1:54" ht="12.75" customHeight="1" x14ac:dyDescent="0.2">
      <c r="A354" s="77"/>
      <c r="B354" s="77"/>
      <c r="C354" s="77"/>
      <c r="D354" s="50"/>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89"/>
      <c r="BB354" s="89"/>
    </row>
    <row r="355" spans="1:54" ht="12.75" customHeight="1" x14ac:dyDescent="0.2">
      <c r="A355" s="77"/>
      <c r="B355" s="77"/>
      <c r="C355" s="77"/>
      <c r="D355" s="50"/>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89"/>
      <c r="BB355" s="89"/>
    </row>
    <row r="356" spans="1:54" ht="12.75" customHeight="1" x14ac:dyDescent="0.2">
      <c r="A356" s="77"/>
      <c r="B356" s="77"/>
      <c r="C356" s="77"/>
      <c r="D356" s="50"/>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89"/>
      <c r="BB356" s="89"/>
    </row>
    <row r="357" spans="1:54" ht="12.75" customHeight="1" x14ac:dyDescent="0.2">
      <c r="A357" s="77"/>
      <c r="B357" s="77"/>
      <c r="C357" s="77"/>
      <c r="D357" s="50"/>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89"/>
      <c r="BB357" s="89"/>
    </row>
    <row r="358" spans="1:54" ht="12.75" customHeight="1" x14ac:dyDescent="0.2">
      <c r="A358" s="77"/>
      <c r="B358" s="77"/>
      <c r="C358" s="77"/>
      <c r="D358" s="50"/>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89"/>
      <c r="BB358" s="89"/>
    </row>
    <row r="359" spans="1:54" ht="12.75" customHeight="1" x14ac:dyDescent="0.2">
      <c r="A359" s="77"/>
      <c r="B359" s="77"/>
      <c r="C359" s="77"/>
      <c r="D359" s="50"/>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89"/>
      <c r="BB359" s="89"/>
    </row>
    <row r="360" spans="1:54" ht="12.75" customHeight="1" x14ac:dyDescent="0.2">
      <c r="A360" s="77"/>
      <c r="B360" s="77"/>
      <c r="C360" s="77"/>
      <c r="D360" s="50"/>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row>
    <row r="361" spans="1:54" ht="12.75" customHeight="1" x14ac:dyDescent="0.2">
      <c r="A361" s="77"/>
      <c r="B361" s="77"/>
      <c r="C361" s="77"/>
      <c r="D361" s="50"/>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89"/>
      <c r="BB361" s="89"/>
    </row>
    <row r="362" spans="1:54" ht="12.75" customHeight="1" x14ac:dyDescent="0.2">
      <c r="A362" s="77"/>
      <c r="B362" s="77"/>
      <c r="C362" s="77"/>
      <c r="D362" s="50"/>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89"/>
      <c r="BB362" s="89"/>
    </row>
    <row r="363" spans="1:54" ht="12.75" customHeight="1" x14ac:dyDescent="0.2">
      <c r="A363" s="77"/>
      <c r="B363" s="77"/>
      <c r="C363" s="77"/>
      <c r="D363" s="50"/>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89"/>
      <c r="BB363" s="89"/>
    </row>
    <row r="364" spans="1:54" ht="12.75" customHeight="1" x14ac:dyDescent="0.2">
      <c r="A364" s="77"/>
      <c r="B364" s="77"/>
      <c r="C364" s="77"/>
      <c r="D364" s="50"/>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89"/>
      <c r="BB364" s="89"/>
    </row>
    <row r="365" spans="1:54" ht="12.75" customHeight="1" x14ac:dyDescent="0.2">
      <c r="A365" s="77"/>
      <c r="B365" s="77"/>
      <c r="C365" s="77"/>
      <c r="D365" s="50"/>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89"/>
      <c r="BB365" s="89"/>
    </row>
    <row r="366" spans="1:54" ht="12.75" customHeight="1" x14ac:dyDescent="0.2">
      <c r="A366" s="77"/>
      <c r="B366" s="77"/>
      <c r="C366" s="77"/>
      <c r="D366" s="50"/>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89"/>
      <c r="BB366" s="89"/>
    </row>
    <row r="367" spans="1:54" ht="12.75" customHeight="1" x14ac:dyDescent="0.2">
      <c r="A367" s="77"/>
      <c r="B367" s="77"/>
      <c r="C367" s="77"/>
      <c r="D367" s="50"/>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89"/>
      <c r="AE367" s="89"/>
      <c r="AF367" s="89"/>
      <c r="AG367" s="89"/>
      <c r="AH367" s="89"/>
      <c r="AI367" s="89"/>
      <c r="AJ367" s="89"/>
      <c r="AK367" s="89"/>
      <c r="AL367" s="89"/>
      <c r="AM367" s="89"/>
      <c r="AN367" s="89"/>
      <c r="AO367" s="89"/>
      <c r="AP367" s="89"/>
      <c r="AQ367" s="89"/>
      <c r="AR367" s="89"/>
      <c r="AS367" s="89"/>
      <c r="AT367" s="89"/>
      <c r="AU367" s="89"/>
      <c r="AV367" s="89"/>
      <c r="AW367" s="89"/>
      <c r="AX367" s="89"/>
      <c r="AY367" s="89"/>
      <c r="AZ367" s="89"/>
      <c r="BA367" s="89"/>
      <c r="BB367" s="89"/>
    </row>
    <row r="368" spans="1:54" ht="12.75" customHeight="1" x14ac:dyDescent="0.2">
      <c r="A368" s="77"/>
      <c r="B368" s="77"/>
      <c r="C368" s="77"/>
      <c r="D368" s="50"/>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89"/>
      <c r="BB368" s="89"/>
    </row>
    <row r="369" spans="1:54" ht="12.75" customHeight="1" x14ac:dyDescent="0.2">
      <c r="A369" s="77"/>
      <c r="B369" s="77"/>
      <c r="C369" s="77"/>
      <c r="D369" s="50"/>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89"/>
      <c r="BB369" s="89"/>
    </row>
    <row r="370" spans="1:54" ht="12.75" customHeight="1" x14ac:dyDescent="0.2">
      <c r="A370" s="77"/>
      <c r="B370" s="77"/>
      <c r="C370" s="77"/>
      <c r="D370" s="50"/>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89"/>
      <c r="AE370" s="89"/>
      <c r="AF370" s="89"/>
      <c r="AG370" s="89"/>
      <c r="AH370" s="89"/>
      <c r="AI370" s="89"/>
      <c r="AJ370" s="89"/>
      <c r="AK370" s="89"/>
      <c r="AL370" s="89"/>
      <c r="AM370" s="89"/>
      <c r="AN370" s="89"/>
      <c r="AO370" s="89"/>
      <c r="AP370" s="89"/>
      <c r="AQ370" s="89"/>
      <c r="AR370" s="89"/>
      <c r="AS370" s="89"/>
      <c r="AT370" s="89"/>
      <c r="AU370" s="89"/>
      <c r="AV370" s="89"/>
      <c r="AW370" s="89"/>
      <c r="AX370" s="89"/>
      <c r="AY370" s="89"/>
      <c r="AZ370" s="89"/>
      <c r="BA370" s="89"/>
      <c r="BB370" s="89"/>
    </row>
    <row r="371" spans="1:54" ht="12.75" customHeight="1" x14ac:dyDescent="0.2">
      <c r="A371" s="77"/>
      <c r="B371" s="77"/>
      <c r="C371" s="77"/>
      <c r="D371" s="50"/>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89"/>
      <c r="AE371" s="89"/>
      <c r="AF371" s="89"/>
      <c r="AG371" s="89"/>
      <c r="AH371" s="89"/>
      <c r="AI371" s="89"/>
      <c r="AJ371" s="89"/>
      <c r="AK371" s="89"/>
      <c r="AL371" s="89"/>
      <c r="AM371" s="89"/>
      <c r="AN371" s="89"/>
      <c r="AO371" s="89"/>
      <c r="AP371" s="89"/>
      <c r="AQ371" s="89"/>
      <c r="AR371" s="89"/>
      <c r="AS371" s="89"/>
      <c r="AT371" s="89"/>
      <c r="AU371" s="89"/>
      <c r="AV371" s="89"/>
      <c r="AW371" s="89"/>
      <c r="AX371" s="89"/>
      <c r="AY371" s="89"/>
      <c r="AZ371" s="89"/>
      <c r="BA371" s="89"/>
      <c r="BB371" s="89"/>
    </row>
    <row r="372" spans="1:54" ht="12.75" customHeight="1" x14ac:dyDescent="0.2">
      <c r="A372" s="77"/>
      <c r="B372" s="77"/>
      <c r="C372" s="77"/>
      <c r="D372" s="50"/>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89"/>
      <c r="BB372" s="89"/>
    </row>
    <row r="373" spans="1:54" ht="12.75" customHeight="1" x14ac:dyDescent="0.2">
      <c r="A373" s="77"/>
      <c r="B373" s="77"/>
      <c r="C373" s="77"/>
      <c r="D373" s="50"/>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89"/>
      <c r="BB373" s="89"/>
    </row>
    <row r="374" spans="1:54" ht="12.75" customHeight="1" x14ac:dyDescent="0.2">
      <c r="A374" s="77"/>
      <c r="B374" s="77"/>
      <c r="C374" s="77"/>
      <c r="D374" s="50"/>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89"/>
      <c r="BB374" s="89"/>
    </row>
    <row r="375" spans="1:54" ht="12.75" customHeight="1" x14ac:dyDescent="0.2">
      <c r="A375" s="77"/>
      <c r="B375" s="77"/>
      <c r="C375" s="77"/>
      <c r="D375" s="50"/>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89"/>
      <c r="AE375" s="89"/>
      <c r="AF375" s="89"/>
      <c r="AG375" s="89"/>
      <c r="AH375" s="89"/>
      <c r="AI375" s="89"/>
      <c r="AJ375" s="89"/>
      <c r="AK375" s="89"/>
      <c r="AL375" s="89"/>
      <c r="AM375" s="89"/>
      <c r="AN375" s="89"/>
      <c r="AO375" s="89"/>
      <c r="AP375" s="89"/>
      <c r="AQ375" s="89"/>
      <c r="AR375" s="89"/>
      <c r="AS375" s="89"/>
      <c r="AT375" s="89"/>
      <c r="AU375" s="89"/>
      <c r="AV375" s="89"/>
      <c r="AW375" s="89"/>
      <c r="AX375" s="89"/>
      <c r="AY375" s="89"/>
      <c r="AZ375" s="89"/>
      <c r="BA375" s="89"/>
      <c r="BB375" s="89"/>
    </row>
    <row r="376" spans="1:54" ht="12.75" customHeight="1" x14ac:dyDescent="0.2">
      <c r="A376" s="77"/>
      <c r="B376" s="77"/>
      <c r="C376" s="77"/>
      <c r="D376" s="50"/>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89"/>
      <c r="BB376" s="89"/>
    </row>
    <row r="377" spans="1:54" ht="12.75" customHeight="1" x14ac:dyDescent="0.2">
      <c r="A377" s="77"/>
      <c r="B377" s="77"/>
      <c r="C377" s="77"/>
      <c r="D377" s="50"/>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89"/>
      <c r="BB377" s="89"/>
    </row>
    <row r="378" spans="1:54" ht="12.75" customHeight="1" x14ac:dyDescent="0.2">
      <c r="A378" s="77"/>
      <c r="B378" s="77"/>
      <c r="C378" s="77"/>
      <c r="D378" s="50"/>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89"/>
      <c r="BB378" s="89"/>
    </row>
    <row r="379" spans="1:54" ht="12.75" customHeight="1" x14ac:dyDescent="0.2">
      <c r="A379" s="77"/>
      <c r="B379" s="77"/>
      <c r="C379" s="77"/>
      <c r="D379" s="50"/>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89"/>
      <c r="BB379" s="89"/>
    </row>
    <row r="380" spans="1:54" ht="12.75" customHeight="1" x14ac:dyDescent="0.2">
      <c r="A380" s="77"/>
      <c r="B380" s="77"/>
      <c r="C380" s="77"/>
      <c r="D380" s="50"/>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89"/>
      <c r="AE380" s="89"/>
      <c r="AF380" s="89"/>
      <c r="AG380" s="89"/>
      <c r="AH380" s="89"/>
      <c r="AI380" s="89"/>
      <c r="AJ380" s="89"/>
      <c r="AK380" s="89"/>
      <c r="AL380" s="89"/>
      <c r="AM380" s="89"/>
      <c r="AN380" s="89"/>
      <c r="AO380" s="89"/>
      <c r="AP380" s="89"/>
      <c r="AQ380" s="89"/>
      <c r="AR380" s="89"/>
      <c r="AS380" s="89"/>
      <c r="AT380" s="89"/>
      <c r="AU380" s="89"/>
      <c r="AV380" s="89"/>
      <c r="AW380" s="89"/>
      <c r="AX380" s="89"/>
      <c r="AY380" s="89"/>
      <c r="AZ380" s="89"/>
      <c r="BA380" s="89"/>
      <c r="BB380" s="89"/>
    </row>
    <row r="381" spans="1:54" ht="12.75" customHeight="1" x14ac:dyDescent="0.2">
      <c r="A381" s="77"/>
      <c r="B381" s="77"/>
      <c r="C381" s="77"/>
      <c r="D381" s="50"/>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89"/>
      <c r="BB381" s="89"/>
    </row>
    <row r="382" spans="1:54" ht="12.75" customHeight="1" x14ac:dyDescent="0.2">
      <c r="A382" s="77"/>
      <c r="B382" s="77"/>
      <c r="C382" s="77"/>
      <c r="D382" s="50"/>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89"/>
      <c r="AE382" s="89"/>
      <c r="AF382" s="89"/>
      <c r="AG382" s="89"/>
      <c r="AH382" s="89"/>
      <c r="AI382" s="89"/>
      <c r="AJ382" s="89"/>
      <c r="AK382" s="89"/>
      <c r="AL382" s="89"/>
      <c r="AM382" s="89"/>
      <c r="AN382" s="89"/>
      <c r="AO382" s="89"/>
      <c r="AP382" s="89"/>
      <c r="AQ382" s="89"/>
      <c r="AR382" s="89"/>
      <c r="AS382" s="89"/>
      <c r="AT382" s="89"/>
      <c r="AU382" s="89"/>
      <c r="AV382" s="89"/>
      <c r="AW382" s="89"/>
      <c r="AX382" s="89"/>
      <c r="AY382" s="89"/>
      <c r="AZ382" s="89"/>
      <c r="BA382" s="89"/>
      <c r="BB382" s="89"/>
    </row>
    <row r="383" spans="1:54" ht="12.75" customHeight="1" x14ac:dyDescent="0.2">
      <c r="A383" s="77"/>
      <c r="B383" s="77"/>
      <c r="C383" s="77"/>
      <c r="D383" s="50"/>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row>
    <row r="384" spans="1:54" ht="12.75" customHeight="1" x14ac:dyDescent="0.2">
      <c r="A384" s="77"/>
      <c r="B384" s="77"/>
      <c r="C384" s="77"/>
      <c r="D384" s="50"/>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89"/>
      <c r="AE384" s="89"/>
      <c r="AF384" s="89"/>
      <c r="AG384" s="89"/>
      <c r="AH384" s="89"/>
      <c r="AI384" s="89"/>
      <c r="AJ384" s="89"/>
      <c r="AK384" s="89"/>
      <c r="AL384" s="89"/>
      <c r="AM384" s="89"/>
      <c r="AN384" s="89"/>
      <c r="AO384" s="89"/>
      <c r="AP384" s="89"/>
      <c r="AQ384" s="89"/>
      <c r="AR384" s="89"/>
      <c r="AS384" s="89"/>
      <c r="AT384" s="89"/>
      <c r="AU384" s="89"/>
      <c r="AV384" s="89"/>
      <c r="AW384" s="89"/>
      <c r="AX384" s="89"/>
      <c r="AY384" s="89"/>
      <c r="AZ384" s="89"/>
      <c r="BA384" s="89"/>
      <c r="BB384" s="89"/>
    </row>
    <row r="385" spans="1:54" ht="12.75" customHeight="1" x14ac:dyDescent="0.2">
      <c r="A385" s="77"/>
      <c r="B385" s="77"/>
      <c r="C385" s="77"/>
      <c r="D385" s="50"/>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89"/>
      <c r="BB385" s="89"/>
    </row>
    <row r="386" spans="1:54" ht="12.75" customHeight="1" x14ac:dyDescent="0.2">
      <c r="A386" s="77"/>
      <c r="B386" s="77"/>
      <c r="C386" s="77"/>
      <c r="D386" s="50"/>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89"/>
      <c r="BB386" s="89"/>
    </row>
    <row r="387" spans="1:54" ht="12.75" customHeight="1" x14ac:dyDescent="0.2">
      <c r="A387" s="77"/>
      <c r="B387" s="77"/>
      <c r="C387" s="77"/>
      <c r="D387" s="50"/>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89"/>
      <c r="AE387" s="89"/>
      <c r="AF387" s="89"/>
      <c r="AG387" s="89"/>
      <c r="AH387" s="89"/>
      <c r="AI387" s="89"/>
      <c r="AJ387" s="89"/>
      <c r="AK387" s="89"/>
      <c r="AL387" s="89"/>
      <c r="AM387" s="89"/>
      <c r="AN387" s="89"/>
      <c r="AO387" s="89"/>
      <c r="AP387" s="89"/>
      <c r="AQ387" s="89"/>
      <c r="AR387" s="89"/>
      <c r="AS387" s="89"/>
      <c r="AT387" s="89"/>
      <c r="AU387" s="89"/>
      <c r="AV387" s="89"/>
      <c r="AW387" s="89"/>
      <c r="AX387" s="89"/>
      <c r="AY387" s="89"/>
      <c r="AZ387" s="89"/>
      <c r="BA387" s="89"/>
      <c r="BB387" s="89"/>
    </row>
    <row r="388" spans="1:54" ht="12.75" customHeight="1" x14ac:dyDescent="0.2">
      <c r="A388" s="77"/>
      <c r="B388" s="77"/>
      <c r="C388" s="77"/>
      <c r="D388" s="50"/>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89"/>
      <c r="BB388" s="89"/>
    </row>
    <row r="389" spans="1:54" ht="12.75" customHeight="1" x14ac:dyDescent="0.2">
      <c r="A389" s="77"/>
      <c r="B389" s="77"/>
      <c r="C389" s="77"/>
      <c r="D389" s="50"/>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89"/>
      <c r="BB389" s="89"/>
    </row>
    <row r="390" spans="1:54" ht="12.75" customHeight="1" x14ac:dyDescent="0.2">
      <c r="A390" s="77"/>
      <c r="B390" s="77"/>
      <c r="C390" s="77"/>
      <c r="D390" s="50"/>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89"/>
      <c r="AE390" s="89"/>
      <c r="AF390" s="89"/>
      <c r="AG390" s="89"/>
      <c r="AH390" s="89"/>
      <c r="AI390" s="89"/>
      <c r="AJ390" s="89"/>
      <c r="AK390" s="89"/>
      <c r="AL390" s="89"/>
      <c r="AM390" s="89"/>
      <c r="AN390" s="89"/>
      <c r="AO390" s="89"/>
      <c r="AP390" s="89"/>
      <c r="AQ390" s="89"/>
      <c r="AR390" s="89"/>
      <c r="AS390" s="89"/>
      <c r="AT390" s="89"/>
      <c r="AU390" s="89"/>
      <c r="AV390" s="89"/>
      <c r="AW390" s="89"/>
      <c r="AX390" s="89"/>
      <c r="AY390" s="89"/>
      <c r="AZ390" s="89"/>
      <c r="BA390" s="89"/>
      <c r="BB390" s="89"/>
    </row>
    <row r="391" spans="1:54" ht="12.75" customHeight="1" x14ac:dyDescent="0.2">
      <c r="A391" s="77"/>
      <c r="B391" s="77"/>
      <c r="C391" s="77"/>
      <c r="D391" s="50"/>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89"/>
      <c r="BB391" s="89"/>
    </row>
    <row r="392" spans="1:54" ht="12.75" customHeight="1" x14ac:dyDescent="0.2">
      <c r="A392" s="77"/>
      <c r="B392" s="77"/>
      <c r="C392" s="77"/>
      <c r="D392" s="50"/>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89"/>
      <c r="BB392" s="89"/>
    </row>
    <row r="393" spans="1:54" ht="12.75" customHeight="1" x14ac:dyDescent="0.2">
      <c r="A393" s="77"/>
      <c r="B393" s="77"/>
      <c r="C393" s="77"/>
      <c r="D393" s="50"/>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89"/>
      <c r="BB393" s="89"/>
    </row>
    <row r="394" spans="1:54" ht="12.75" customHeight="1" x14ac:dyDescent="0.2">
      <c r="A394" s="77"/>
      <c r="B394" s="77"/>
      <c r="C394" s="77"/>
      <c r="D394" s="50"/>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89"/>
      <c r="BB394" s="89"/>
    </row>
    <row r="395" spans="1:54" ht="12.75" customHeight="1" x14ac:dyDescent="0.2">
      <c r="A395" s="77"/>
      <c r="B395" s="77"/>
      <c r="C395" s="77"/>
      <c r="D395" s="50"/>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89"/>
      <c r="BB395" s="89"/>
    </row>
    <row r="396" spans="1:54" ht="12.75" customHeight="1" x14ac:dyDescent="0.2">
      <c r="A396" s="77"/>
      <c r="B396" s="77"/>
      <c r="C396" s="77"/>
      <c r="D396" s="50"/>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89"/>
      <c r="BB396" s="89"/>
    </row>
    <row r="397" spans="1:54" ht="12.75" customHeight="1" x14ac:dyDescent="0.2">
      <c r="A397" s="77"/>
      <c r="B397" s="77"/>
      <c r="C397" s="77"/>
      <c r="D397" s="50"/>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89"/>
      <c r="BB397" s="89"/>
    </row>
    <row r="398" spans="1:54" ht="12.75" customHeight="1" x14ac:dyDescent="0.2">
      <c r="A398" s="77"/>
      <c r="B398" s="77"/>
      <c r="C398" s="77"/>
      <c r="D398" s="50"/>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89"/>
      <c r="BB398" s="89"/>
    </row>
    <row r="399" spans="1:54" ht="12.75" customHeight="1" x14ac:dyDescent="0.2">
      <c r="A399" s="77"/>
      <c r="B399" s="77"/>
      <c r="C399" s="77"/>
      <c r="D399" s="50"/>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89"/>
      <c r="BB399" s="89"/>
    </row>
    <row r="400" spans="1:54" ht="12.75" customHeight="1" x14ac:dyDescent="0.2">
      <c r="A400" s="77"/>
      <c r="B400" s="77"/>
      <c r="C400" s="77"/>
      <c r="D400" s="50"/>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89"/>
      <c r="BB400" s="89"/>
    </row>
    <row r="401" spans="1:54" ht="12.75" customHeight="1" x14ac:dyDescent="0.2">
      <c r="A401" s="77"/>
      <c r="B401" s="77"/>
      <c r="C401" s="77"/>
      <c r="D401" s="50"/>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89"/>
      <c r="BB401" s="89"/>
    </row>
    <row r="402" spans="1:54" ht="12.75" customHeight="1" x14ac:dyDescent="0.2">
      <c r="A402" s="77"/>
      <c r="B402" s="77"/>
      <c r="C402" s="77"/>
      <c r="D402" s="50"/>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89"/>
      <c r="BB402" s="89"/>
    </row>
    <row r="403" spans="1:54" ht="12.75" customHeight="1" x14ac:dyDescent="0.2">
      <c r="A403" s="77"/>
      <c r="B403" s="77"/>
      <c r="C403" s="77"/>
      <c r="D403" s="50"/>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89"/>
      <c r="BB403" s="89"/>
    </row>
    <row r="404" spans="1:54" ht="12.75" customHeight="1" x14ac:dyDescent="0.2">
      <c r="A404" s="77"/>
      <c r="B404" s="77"/>
      <c r="C404" s="77"/>
      <c r="D404" s="50"/>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89"/>
      <c r="BB404" s="89"/>
    </row>
    <row r="405" spans="1:54" ht="12.75" customHeight="1" x14ac:dyDescent="0.2">
      <c r="A405" s="77"/>
      <c r="B405" s="77"/>
      <c r="C405" s="77"/>
      <c r="D405" s="50"/>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89"/>
      <c r="BB405" s="89"/>
    </row>
    <row r="406" spans="1:54" ht="12.75" customHeight="1" x14ac:dyDescent="0.2">
      <c r="A406" s="77"/>
      <c r="B406" s="77"/>
      <c r="C406" s="77"/>
      <c r="D406" s="50"/>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89"/>
      <c r="BB406" s="89"/>
    </row>
    <row r="407" spans="1:54" ht="12.75" customHeight="1" x14ac:dyDescent="0.2">
      <c r="A407" s="77"/>
      <c r="B407" s="77"/>
      <c r="C407" s="77"/>
      <c r="D407" s="50"/>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89"/>
      <c r="BB407" s="89"/>
    </row>
    <row r="408" spans="1:54" ht="12.75" customHeight="1" x14ac:dyDescent="0.2">
      <c r="A408" s="77"/>
      <c r="B408" s="77"/>
      <c r="C408" s="77"/>
      <c r="D408" s="50"/>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89"/>
      <c r="BB408" s="89"/>
    </row>
    <row r="409" spans="1:54" ht="12.75" customHeight="1" x14ac:dyDescent="0.2">
      <c r="A409" s="77"/>
      <c r="B409" s="77"/>
      <c r="C409" s="77"/>
      <c r="D409" s="50"/>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89"/>
      <c r="BB409" s="89"/>
    </row>
    <row r="410" spans="1:54" ht="12.75" customHeight="1" x14ac:dyDescent="0.2">
      <c r="A410" s="77"/>
      <c r="B410" s="77"/>
      <c r="C410" s="77"/>
      <c r="D410" s="50"/>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row>
    <row r="411" spans="1:54" ht="12.75" customHeight="1" x14ac:dyDescent="0.2">
      <c r="A411" s="77"/>
      <c r="B411" s="77"/>
      <c r="C411" s="77"/>
      <c r="D411" s="50"/>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89"/>
      <c r="AE411" s="89"/>
      <c r="AF411" s="89"/>
      <c r="AG411" s="89"/>
      <c r="AH411" s="89"/>
      <c r="AI411" s="89"/>
      <c r="AJ411" s="89"/>
      <c r="AK411" s="89"/>
      <c r="AL411" s="89"/>
      <c r="AM411" s="89"/>
      <c r="AN411" s="89"/>
      <c r="AO411" s="89"/>
      <c r="AP411" s="89"/>
      <c r="AQ411" s="89"/>
      <c r="AR411" s="89"/>
      <c r="AS411" s="89"/>
      <c r="AT411" s="89"/>
      <c r="AU411" s="89"/>
      <c r="AV411" s="89"/>
      <c r="AW411" s="89"/>
      <c r="AX411" s="89"/>
      <c r="AY411" s="89"/>
      <c r="AZ411" s="89"/>
      <c r="BA411" s="89"/>
      <c r="BB411" s="89"/>
    </row>
    <row r="412" spans="1:54" ht="12.75" customHeight="1" x14ac:dyDescent="0.2">
      <c r="A412" s="77"/>
      <c r="B412" s="77"/>
      <c r="C412" s="77"/>
      <c r="D412" s="50"/>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89"/>
      <c r="AE412" s="89"/>
      <c r="AF412" s="89"/>
      <c r="AG412" s="89"/>
      <c r="AH412" s="89"/>
      <c r="AI412" s="89"/>
      <c r="AJ412" s="89"/>
      <c r="AK412" s="89"/>
      <c r="AL412" s="89"/>
      <c r="AM412" s="89"/>
      <c r="AN412" s="89"/>
      <c r="AO412" s="89"/>
      <c r="AP412" s="89"/>
      <c r="AQ412" s="89"/>
      <c r="AR412" s="89"/>
      <c r="AS412" s="89"/>
      <c r="AT412" s="89"/>
      <c r="AU412" s="89"/>
      <c r="AV412" s="89"/>
      <c r="AW412" s="89"/>
      <c r="AX412" s="89"/>
      <c r="AY412" s="89"/>
      <c r="AZ412" s="89"/>
      <c r="BA412" s="89"/>
      <c r="BB412" s="89"/>
    </row>
    <row r="413" spans="1:54" ht="12.75" customHeight="1" x14ac:dyDescent="0.2">
      <c r="A413" s="77"/>
      <c r="B413" s="77"/>
      <c r="C413" s="77"/>
      <c r="D413" s="50"/>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89"/>
      <c r="AE413" s="89"/>
      <c r="AF413" s="89"/>
      <c r="AG413" s="89"/>
      <c r="AH413" s="89"/>
      <c r="AI413" s="89"/>
      <c r="AJ413" s="89"/>
      <c r="AK413" s="89"/>
      <c r="AL413" s="89"/>
      <c r="AM413" s="89"/>
      <c r="AN413" s="89"/>
      <c r="AO413" s="89"/>
      <c r="AP413" s="89"/>
      <c r="AQ413" s="89"/>
      <c r="AR413" s="89"/>
      <c r="AS413" s="89"/>
      <c r="AT413" s="89"/>
      <c r="AU413" s="89"/>
      <c r="AV413" s="89"/>
      <c r="AW413" s="89"/>
      <c r="AX413" s="89"/>
      <c r="AY413" s="89"/>
      <c r="AZ413" s="89"/>
      <c r="BA413" s="89"/>
      <c r="BB413" s="89"/>
    </row>
    <row r="414" spans="1:54" ht="12.75" customHeight="1" x14ac:dyDescent="0.2">
      <c r="A414" s="77"/>
      <c r="B414" s="77"/>
      <c r="C414" s="77"/>
      <c r="D414" s="50"/>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89"/>
      <c r="BB414" s="89"/>
    </row>
    <row r="415" spans="1:54" ht="12.75" customHeight="1" x14ac:dyDescent="0.2">
      <c r="A415" s="77"/>
      <c r="B415" s="77"/>
      <c r="C415" s="77"/>
      <c r="D415" s="50"/>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89"/>
      <c r="AE415" s="89"/>
      <c r="AF415" s="89"/>
      <c r="AG415" s="89"/>
      <c r="AH415" s="89"/>
      <c r="AI415" s="89"/>
      <c r="AJ415" s="89"/>
      <c r="AK415" s="89"/>
      <c r="AL415" s="89"/>
      <c r="AM415" s="89"/>
      <c r="AN415" s="89"/>
      <c r="AO415" s="89"/>
      <c r="AP415" s="89"/>
      <c r="AQ415" s="89"/>
      <c r="AR415" s="89"/>
      <c r="AS415" s="89"/>
      <c r="AT415" s="89"/>
      <c r="AU415" s="89"/>
      <c r="AV415" s="89"/>
      <c r="AW415" s="89"/>
      <c r="AX415" s="89"/>
      <c r="AY415" s="89"/>
      <c r="AZ415" s="89"/>
      <c r="BA415" s="89"/>
      <c r="BB415" s="89"/>
    </row>
    <row r="416" spans="1:54" ht="12.75" customHeight="1" x14ac:dyDescent="0.2">
      <c r="A416" s="77"/>
      <c r="B416" s="77"/>
      <c r="C416" s="77"/>
      <c r="D416" s="50"/>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89"/>
      <c r="AE416" s="89"/>
      <c r="AF416" s="89"/>
      <c r="AG416" s="89"/>
      <c r="AH416" s="89"/>
      <c r="AI416" s="89"/>
      <c r="AJ416" s="89"/>
      <c r="AK416" s="89"/>
      <c r="AL416" s="89"/>
      <c r="AM416" s="89"/>
      <c r="AN416" s="89"/>
      <c r="AO416" s="89"/>
      <c r="AP416" s="89"/>
      <c r="AQ416" s="89"/>
      <c r="AR416" s="89"/>
      <c r="AS416" s="89"/>
      <c r="AT416" s="89"/>
      <c r="AU416" s="89"/>
      <c r="AV416" s="89"/>
      <c r="AW416" s="89"/>
      <c r="AX416" s="89"/>
      <c r="AY416" s="89"/>
      <c r="AZ416" s="89"/>
      <c r="BA416" s="89"/>
      <c r="BB416" s="89"/>
    </row>
    <row r="417" spans="1:54" ht="12.75" customHeight="1" x14ac:dyDescent="0.2">
      <c r="A417" s="77"/>
      <c r="B417" s="77"/>
      <c r="C417" s="77"/>
      <c r="D417" s="50"/>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89"/>
      <c r="AE417" s="89"/>
      <c r="AF417" s="89"/>
      <c r="AG417" s="89"/>
      <c r="AH417" s="89"/>
      <c r="AI417" s="89"/>
      <c r="AJ417" s="89"/>
      <c r="AK417" s="89"/>
      <c r="AL417" s="89"/>
      <c r="AM417" s="89"/>
      <c r="AN417" s="89"/>
      <c r="AO417" s="89"/>
      <c r="AP417" s="89"/>
      <c r="AQ417" s="89"/>
      <c r="AR417" s="89"/>
      <c r="AS417" s="89"/>
      <c r="AT417" s="89"/>
      <c r="AU417" s="89"/>
      <c r="AV417" s="89"/>
      <c r="AW417" s="89"/>
      <c r="AX417" s="89"/>
      <c r="AY417" s="89"/>
      <c r="AZ417" s="89"/>
      <c r="BA417" s="89"/>
      <c r="BB417" s="89"/>
    </row>
    <row r="418" spans="1:54" ht="12.75" customHeight="1" x14ac:dyDescent="0.2">
      <c r="A418" s="77"/>
      <c r="B418" s="77"/>
      <c r="C418" s="77"/>
      <c r="D418" s="50"/>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89"/>
      <c r="AE418" s="89"/>
      <c r="AF418" s="89"/>
      <c r="AG418" s="89"/>
      <c r="AH418" s="89"/>
      <c r="AI418" s="89"/>
      <c r="AJ418" s="89"/>
      <c r="AK418" s="89"/>
      <c r="AL418" s="89"/>
      <c r="AM418" s="89"/>
      <c r="AN418" s="89"/>
      <c r="AO418" s="89"/>
      <c r="AP418" s="89"/>
      <c r="AQ418" s="89"/>
      <c r="AR418" s="89"/>
      <c r="AS418" s="89"/>
      <c r="AT418" s="89"/>
      <c r="AU418" s="89"/>
      <c r="AV418" s="89"/>
      <c r="AW418" s="89"/>
      <c r="AX418" s="89"/>
      <c r="AY418" s="89"/>
      <c r="AZ418" s="89"/>
      <c r="BA418" s="89"/>
      <c r="BB418" s="89"/>
    </row>
    <row r="419" spans="1:54" ht="12.75" customHeight="1" x14ac:dyDescent="0.2">
      <c r="A419" s="77"/>
      <c r="B419" s="77"/>
      <c r="C419" s="77"/>
      <c r="D419" s="50"/>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89"/>
      <c r="BB419" s="89"/>
    </row>
    <row r="420" spans="1:54" ht="12.75" customHeight="1" x14ac:dyDescent="0.2">
      <c r="A420" s="77"/>
      <c r="B420" s="77"/>
      <c r="C420" s="77"/>
      <c r="D420" s="50"/>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89"/>
      <c r="BB420" s="89"/>
    </row>
    <row r="421" spans="1:54" ht="12.75" customHeight="1" x14ac:dyDescent="0.2">
      <c r="A421" s="77"/>
      <c r="B421" s="77"/>
      <c r="C421" s="77"/>
      <c r="D421" s="50"/>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89"/>
      <c r="BB421" s="89"/>
    </row>
    <row r="422" spans="1:54" ht="12.75" customHeight="1" x14ac:dyDescent="0.2">
      <c r="A422" s="77"/>
      <c r="B422" s="77"/>
      <c r="C422" s="77"/>
      <c r="D422" s="50"/>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89"/>
      <c r="BB422" s="89"/>
    </row>
    <row r="423" spans="1:54" ht="12.75" customHeight="1" x14ac:dyDescent="0.2">
      <c r="A423" s="77"/>
      <c r="B423" s="77"/>
      <c r="C423" s="77"/>
      <c r="D423" s="50"/>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89"/>
      <c r="BB423" s="89"/>
    </row>
    <row r="424" spans="1:54" ht="12.75" customHeight="1" x14ac:dyDescent="0.2">
      <c r="A424" s="77"/>
      <c r="B424" s="77"/>
      <c r="C424" s="77"/>
      <c r="D424" s="50"/>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89"/>
      <c r="BB424" s="89"/>
    </row>
    <row r="425" spans="1:54" ht="12.75" customHeight="1" x14ac:dyDescent="0.2">
      <c r="A425" s="77"/>
      <c r="B425" s="77"/>
      <c r="C425" s="77"/>
      <c r="D425" s="50"/>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89"/>
      <c r="BB425" s="89"/>
    </row>
    <row r="426" spans="1:54" ht="12.75" customHeight="1" x14ac:dyDescent="0.2">
      <c r="A426" s="77"/>
      <c r="B426" s="77"/>
      <c r="C426" s="77"/>
      <c r="D426" s="50"/>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row>
    <row r="427" spans="1:54" ht="12.75" customHeight="1" x14ac:dyDescent="0.2">
      <c r="A427" s="77"/>
      <c r="B427" s="77"/>
      <c r="C427" s="77"/>
      <c r="D427" s="50"/>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89"/>
      <c r="BB427" s="89"/>
    </row>
    <row r="428" spans="1:54" ht="12.75" customHeight="1" x14ac:dyDescent="0.2">
      <c r="A428" s="77"/>
      <c r="B428" s="77"/>
      <c r="C428" s="77"/>
      <c r="D428" s="50"/>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89"/>
      <c r="BB428" s="89"/>
    </row>
    <row r="429" spans="1:54" ht="12.75" customHeight="1" x14ac:dyDescent="0.2">
      <c r="A429" s="77"/>
      <c r="B429" s="77"/>
      <c r="C429" s="77"/>
      <c r="D429" s="50"/>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89"/>
      <c r="BB429" s="89"/>
    </row>
    <row r="430" spans="1:54" ht="12.75" customHeight="1" x14ac:dyDescent="0.2">
      <c r="A430" s="77"/>
      <c r="B430" s="77"/>
      <c r="C430" s="77"/>
      <c r="D430" s="50"/>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89"/>
      <c r="BB430" s="89"/>
    </row>
    <row r="431" spans="1:54" ht="12.75" customHeight="1" x14ac:dyDescent="0.2">
      <c r="A431" s="77"/>
      <c r="B431" s="77"/>
      <c r="C431" s="77"/>
      <c r="D431" s="50"/>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89"/>
      <c r="AE431" s="89"/>
      <c r="AF431" s="89"/>
      <c r="AG431" s="89"/>
      <c r="AH431" s="89"/>
      <c r="AI431" s="89"/>
      <c r="AJ431" s="89"/>
      <c r="AK431" s="89"/>
      <c r="AL431" s="89"/>
      <c r="AM431" s="89"/>
      <c r="AN431" s="89"/>
      <c r="AO431" s="89"/>
      <c r="AP431" s="89"/>
      <c r="AQ431" s="89"/>
      <c r="AR431" s="89"/>
      <c r="AS431" s="89"/>
      <c r="AT431" s="89"/>
      <c r="AU431" s="89"/>
      <c r="AV431" s="89"/>
      <c r="AW431" s="89"/>
      <c r="AX431" s="89"/>
      <c r="AY431" s="89"/>
      <c r="AZ431" s="89"/>
      <c r="BA431" s="89"/>
      <c r="BB431" s="89"/>
    </row>
    <row r="432" spans="1:54" ht="12.75" customHeight="1" x14ac:dyDescent="0.2">
      <c r="A432" s="77"/>
      <c r="B432" s="77"/>
      <c r="C432" s="77"/>
      <c r="D432" s="50"/>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89"/>
      <c r="AE432" s="89"/>
      <c r="AF432" s="89"/>
      <c r="AG432" s="89"/>
      <c r="AH432" s="89"/>
      <c r="AI432" s="89"/>
      <c r="AJ432" s="89"/>
      <c r="AK432" s="89"/>
      <c r="AL432" s="89"/>
      <c r="AM432" s="89"/>
      <c r="AN432" s="89"/>
      <c r="AO432" s="89"/>
      <c r="AP432" s="89"/>
      <c r="AQ432" s="89"/>
      <c r="AR432" s="89"/>
      <c r="AS432" s="89"/>
      <c r="AT432" s="89"/>
      <c r="AU432" s="89"/>
      <c r="AV432" s="89"/>
      <c r="AW432" s="89"/>
      <c r="AX432" s="89"/>
      <c r="AY432" s="89"/>
      <c r="AZ432" s="89"/>
      <c r="BA432" s="89"/>
      <c r="BB432" s="89"/>
    </row>
    <row r="433" spans="1:54" ht="12.75" customHeight="1" x14ac:dyDescent="0.2">
      <c r="A433" s="77"/>
      <c r="B433" s="77"/>
      <c r="C433" s="77"/>
      <c r="D433" s="50"/>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89"/>
      <c r="AE433" s="89"/>
      <c r="AF433" s="89"/>
      <c r="AG433" s="89"/>
      <c r="AH433" s="89"/>
      <c r="AI433" s="89"/>
      <c r="AJ433" s="89"/>
      <c r="AK433" s="89"/>
      <c r="AL433" s="89"/>
      <c r="AM433" s="89"/>
      <c r="AN433" s="89"/>
      <c r="AO433" s="89"/>
      <c r="AP433" s="89"/>
      <c r="AQ433" s="89"/>
      <c r="AR433" s="89"/>
      <c r="AS433" s="89"/>
      <c r="AT433" s="89"/>
      <c r="AU433" s="89"/>
      <c r="AV433" s="89"/>
      <c r="AW433" s="89"/>
      <c r="AX433" s="89"/>
      <c r="AY433" s="89"/>
      <c r="AZ433" s="89"/>
      <c r="BA433" s="89"/>
      <c r="BB433" s="89"/>
    </row>
    <row r="434" spans="1:54" ht="12.75" customHeight="1" x14ac:dyDescent="0.2">
      <c r="A434" s="77"/>
      <c r="B434" s="77"/>
      <c r="C434" s="77"/>
      <c r="D434" s="50"/>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89"/>
      <c r="AE434" s="89"/>
      <c r="AF434" s="89"/>
      <c r="AG434" s="89"/>
      <c r="AH434" s="89"/>
      <c r="AI434" s="89"/>
      <c r="AJ434" s="89"/>
      <c r="AK434" s="89"/>
      <c r="AL434" s="89"/>
      <c r="AM434" s="89"/>
      <c r="AN434" s="89"/>
      <c r="AO434" s="89"/>
      <c r="AP434" s="89"/>
      <c r="AQ434" s="89"/>
      <c r="AR434" s="89"/>
      <c r="AS434" s="89"/>
      <c r="AT434" s="89"/>
      <c r="AU434" s="89"/>
      <c r="AV434" s="89"/>
      <c r="AW434" s="89"/>
      <c r="AX434" s="89"/>
      <c r="AY434" s="89"/>
      <c r="AZ434" s="89"/>
      <c r="BA434" s="89"/>
      <c r="BB434" s="89"/>
    </row>
    <row r="435" spans="1:54" ht="12.75" customHeight="1" x14ac:dyDescent="0.2">
      <c r="A435" s="77"/>
      <c r="B435" s="77"/>
      <c r="C435" s="77"/>
      <c r="D435" s="50"/>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89"/>
      <c r="BB435" s="89"/>
    </row>
    <row r="436" spans="1:54" ht="12.75" customHeight="1" x14ac:dyDescent="0.2">
      <c r="A436" s="77"/>
      <c r="B436" s="77"/>
      <c r="C436" s="77"/>
      <c r="D436" s="50"/>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89"/>
      <c r="BB436" s="89"/>
    </row>
    <row r="437" spans="1:54" ht="12.75" customHeight="1" x14ac:dyDescent="0.2">
      <c r="A437" s="77"/>
      <c r="B437" s="77"/>
      <c r="C437" s="77"/>
      <c r="D437" s="50"/>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89"/>
      <c r="BB437" s="89"/>
    </row>
    <row r="438" spans="1:54" ht="12.75" customHeight="1" x14ac:dyDescent="0.2">
      <c r="A438" s="77"/>
      <c r="B438" s="77"/>
      <c r="C438" s="77"/>
      <c r="D438" s="50"/>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89"/>
      <c r="BB438" s="89"/>
    </row>
    <row r="439" spans="1:54" ht="12.75" customHeight="1" x14ac:dyDescent="0.2">
      <c r="A439" s="77"/>
      <c r="B439" s="77"/>
      <c r="C439" s="77"/>
      <c r="D439" s="50"/>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89"/>
      <c r="BB439" s="89"/>
    </row>
    <row r="440" spans="1:54" ht="12.75" customHeight="1" x14ac:dyDescent="0.2">
      <c r="A440" s="77"/>
      <c r="B440" s="77"/>
      <c r="C440" s="77"/>
      <c r="D440" s="50"/>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89"/>
      <c r="BB440" s="89"/>
    </row>
    <row r="441" spans="1:54" ht="12.75" customHeight="1" x14ac:dyDescent="0.2">
      <c r="A441" s="77"/>
      <c r="B441" s="77"/>
      <c r="C441" s="77"/>
      <c r="D441" s="50"/>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89"/>
      <c r="BB441" s="89"/>
    </row>
    <row r="442" spans="1:54" ht="12.75" customHeight="1" x14ac:dyDescent="0.2">
      <c r="A442" s="77"/>
      <c r="B442" s="77"/>
      <c r="C442" s="77"/>
      <c r="D442" s="50"/>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89"/>
      <c r="BB442" s="89"/>
    </row>
    <row r="443" spans="1:54" ht="12.75" customHeight="1" x14ac:dyDescent="0.2">
      <c r="A443" s="77"/>
      <c r="B443" s="77"/>
      <c r="C443" s="77"/>
      <c r="D443" s="50"/>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89"/>
      <c r="BB443" s="89"/>
    </row>
    <row r="444" spans="1:54" ht="12.75" customHeight="1" x14ac:dyDescent="0.2">
      <c r="A444" s="77"/>
      <c r="B444" s="77"/>
      <c r="C444" s="77"/>
      <c r="D444" s="50"/>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89"/>
      <c r="BB444" s="89"/>
    </row>
    <row r="445" spans="1:54" ht="12.75" customHeight="1" x14ac:dyDescent="0.2">
      <c r="A445" s="77"/>
      <c r="B445" s="77"/>
      <c r="C445" s="77"/>
      <c r="D445" s="50"/>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89"/>
      <c r="BB445" s="89"/>
    </row>
    <row r="446" spans="1:54" ht="12.75" customHeight="1" x14ac:dyDescent="0.2">
      <c r="A446" s="77"/>
      <c r="B446" s="77"/>
      <c r="C446" s="77"/>
      <c r="D446" s="50"/>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89"/>
      <c r="BB446" s="89"/>
    </row>
    <row r="447" spans="1:54" ht="12.75" customHeight="1" x14ac:dyDescent="0.2">
      <c r="A447" s="77"/>
      <c r="B447" s="77"/>
      <c r="C447" s="77"/>
      <c r="D447" s="50"/>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89"/>
      <c r="AE447" s="89"/>
      <c r="AF447" s="89"/>
      <c r="AG447" s="89"/>
      <c r="AH447" s="89"/>
      <c r="AI447" s="89"/>
      <c r="AJ447" s="89"/>
      <c r="AK447" s="89"/>
      <c r="AL447" s="89"/>
      <c r="AM447" s="89"/>
      <c r="AN447" s="89"/>
      <c r="AO447" s="89"/>
      <c r="AP447" s="89"/>
      <c r="AQ447" s="89"/>
      <c r="AR447" s="89"/>
      <c r="AS447" s="89"/>
      <c r="AT447" s="89"/>
      <c r="AU447" s="89"/>
      <c r="AV447" s="89"/>
      <c r="AW447" s="89"/>
      <c r="AX447" s="89"/>
      <c r="AY447" s="89"/>
      <c r="AZ447" s="89"/>
      <c r="BA447" s="89"/>
      <c r="BB447" s="89"/>
    </row>
    <row r="448" spans="1:54" ht="12.75" customHeight="1" x14ac:dyDescent="0.2">
      <c r="A448" s="77"/>
      <c r="B448" s="77"/>
      <c r="C448" s="77"/>
      <c r="D448" s="50"/>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89"/>
      <c r="AE448" s="89"/>
      <c r="AF448" s="89"/>
      <c r="AG448" s="89"/>
      <c r="AH448" s="89"/>
      <c r="AI448" s="89"/>
      <c r="AJ448" s="89"/>
      <c r="AK448" s="89"/>
      <c r="AL448" s="89"/>
      <c r="AM448" s="89"/>
      <c r="AN448" s="89"/>
      <c r="AO448" s="89"/>
      <c r="AP448" s="89"/>
      <c r="AQ448" s="89"/>
      <c r="AR448" s="89"/>
      <c r="AS448" s="89"/>
      <c r="AT448" s="89"/>
      <c r="AU448" s="89"/>
      <c r="AV448" s="89"/>
      <c r="AW448" s="89"/>
      <c r="AX448" s="89"/>
      <c r="AY448" s="89"/>
      <c r="AZ448" s="89"/>
      <c r="BA448" s="89"/>
      <c r="BB448" s="89"/>
    </row>
    <row r="449" spans="1:54" ht="12.75" customHeight="1" x14ac:dyDescent="0.2">
      <c r="A449" s="77"/>
      <c r="B449" s="77"/>
      <c r="C449" s="77"/>
      <c r="D449" s="50"/>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89"/>
      <c r="BB449" s="89"/>
    </row>
    <row r="450" spans="1:54" ht="12.75" customHeight="1" x14ac:dyDescent="0.2">
      <c r="A450" s="77"/>
      <c r="B450" s="77"/>
      <c r="C450" s="77"/>
      <c r="D450" s="50"/>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89"/>
      <c r="AE450" s="89"/>
      <c r="AF450" s="89"/>
      <c r="AG450" s="89"/>
      <c r="AH450" s="89"/>
      <c r="AI450" s="89"/>
      <c r="AJ450" s="89"/>
      <c r="AK450" s="89"/>
      <c r="AL450" s="89"/>
      <c r="AM450" s="89"/>
      <c r="AN450" s="89"/>
      <c r="AO450" s="89"/>
      <c r="AP450" s="89"/>
      <c r="AQ450" s="89"/>
      <c r="AR450" s="89"/>
      <c r="AS450" s="89"/>
      <c r="AT450" s="89"/>
      <c r="AU450" s="89"/>
      <c r="AV450" s="89"/>
      <c r="AW450" s="89"/>
      <c r="AX450" s="89"/>
      <c r="AY450" s="89"/>
      <c r="AZ450" s="89"/>
      <c r="BA450" s="89"/>
      <c r="BB450" s="89"/>
    </row>
    <row r="451" spans="1:54" ht="12.75" customHeight="1" x14ac:dyDescent="0.2">
      <c r="A451" s="77"/>
      <c r="B451" s="77"/>
      <c r="C451" s="77"/>
      <c r="D451" s="50"/>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89"/>
      <c r="BB451" s="89"/>
    </row>
    <row r="452" spans="1:54" ht="12.75" customHeight="1" x14ac:dyDescent="0.2">
      <c r="A452" s="77"/>
      <c r="B452" s="77"/>
      <c r="C452" s="77"/>
      <c r="D452" s="50"/>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89"/>
      <c r="BB452" s="89"/>
    </row>
    <row r="453" spans="1:54" ht="12.75" customHeight="1" x14ac:dyDescent="0.2">
      <c r="A453" s="77"/>
      <c r="B453" s="77"/>
      <c r="C453" s="77"/>
      <c r="D453" s="50"/>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89"/>
      <c r="AE453" s="89"/>
      <c r="AF453" s="89"/>
      <c r="AG453" s="89"/>
      <c r="AH453" s="89"/>
      <c r="AI453" s="89"/>
      <c r="AJ453" s="89"/>
      <c r="AK453" s="89"/>
      <c r="AL453" s="89"/>
      <c r="AM453" s="89"/>
      <c r="AN453" s="89"/>
      <c r="AO453" s="89"/>
      <c r="AP453" s="89"/>
      <c r="AQ453" s="89"/>
      <c r="AR453" s="89"/>
      <c r="AS453" s="89"/>
      <c r="AT453" s="89"/>
      <c r="AU453" s="89"/>
      <c r="AV453" s="89"/>
      <c r="AW453" s="89"/>
      <c r="AX453" s="89"/>
      <c r="AY453" s="89"/>
      <c r="AZ453" s="89"/>
      <c r="BA453" s="89"/>
      <c r="BB453" s="89"/>
    </row>
    <row r="454" spans="1:54" ht="12.75" customHeight="1" x14ac:dyDescent="0.2">
      <c r="A454" s="77"/>
      <c r="B454" s="77"/>
      <c r="C454" s="77"/>
      <c r="D454" s="50"/>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row>
    <row r="455" spans="1:54" ht="12.75" customHeight="1" x14ac:dyDescent="0.2">
      <c r="A455" s="77"/>
      <c r="B455" s="77"/>
      <c r="C455" s="77"/>
      <c r="D455" s="50"/>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row>
    <row r="456" spans="1:54" ht="12.75" customHeight="1" x14ac:dyDescent="0.2">
      <c r="A456" s="77"/>
      <c r="B456" s="77"/>
      <c r="C456" s="77"/>
      <c r="D456" s="50"/>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89"/>
      <c r="BB456" s="89"/>
    </row>
    <row r="457" spans="1:54" ht="12.75" customHeight="1" x14ac:dyDescent="0.2">
      <c r="A457" s="77"/>
      <c r="B457" s="77"/>
      <c r="C457" s="77"/>
      <c r="D457" s="50"/>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row>
    <row r="458" spans="1:54" ht="12.75" customHeight="1" x14ac:dyDescent="0.2">
      <c r="A458" s="77"/>
      <c r="B458" s="77"/>
      <c r="C458" s="77"/>
      <c r="D458" s="50"/>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89"/>
      <c r="BB458" s="89"/>
    </row>
    <row r="459" spans="1:54" ht="12.75" customHeight="1" x14ac:dyDescent="0.2">
      <c r="A459" s="77"/>
      <c r="B459" s="77"/>
      <c r="C459" s="77"/>
      <c r="D459" s="50"/>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89"/>
      <c r="BB459" s="89"/>
    </row>
    <row r="460" spans="1:54" ht="12.75" customHeight="1" x14ac:dyDescent="0.2">
      <c r="A460" s="77"/>
      <c r="B460" s="77"/>
      <c r="C460" s="77"/>
      <c r="D460" s="50"/>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row>
    <row r="461" spans="1:54" ht="12.75" customHeight="1" x14ac:dyDescent="0.2">
      <c r="A461" s="77"/>
      <c r="B461" s="77"/>
      <c r="C461" s="77"/>
      <c r="D461" s="50"/>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89"/>
      <c r="BB461" s="89"/>
    </row>
    <row r="462" spans="1:54" ht="12.75" customHeight="1" x14ac:dyDescent="0.2">
      <c r="A462" s="77"/>
      <c r="B462" s="77"/>
      <c r="C462" s="77"/>
      <c r="D462" s="50"/>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89"/>
      <c r="BB462" s="89"/>
    </row>
    <row r="463" spans="1:54" ht="12.75" customHeight="1" x14ac:dyDescent="0.2">
      <c r="A463" s="77"/>
      <c r="B463" s="77"/>
      <c r="C463" s="77"/>
      <c r="D463" s="50"/>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89"/>
      <c r="BB463" s="89"/>
    </row>
    <row r="464" spans="1:54" ht="12.75" customHeight="1" x14ac:dyDescent="0.2">
      <c r="A464" s="77"/>
      <c r="B464" s="77"/>
      <c r="C464" s="77"/>
      <c r="D464" s="50"/>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89"/>
      <c r="BB464" s="89"/>
    </row>
    <row r="465" spans="1:54" ht="12.75" customHeight="1" x14ac:dyDescent="0.2">
      <c r="A465" s="77"/>
      <c r="B465" s="77"/>
      <c r="C465" s="77"/>
      <c r="D465" s="50"/>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89"/>
      <c r="BB465" s="89"/>
    </row>
    <row r="466" spans="1:54" ht="12.75" customHeight="1" x14ac:dyDescent="0.2">
      <c r="A466" s="77"/>
      <c r="B466" s="77"/>
      <c r="C466" s="77"/>
      <c r="D466" s="50"/>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89"/>
      <c r="BB466" s="89"/>
    </row>
    <row r="467" spans="1:54" ht="12.75" customHeight="1" x14ac:dyDescent="0.2">
      <c r="A467" s="77"/>
      <c r="B467" s="77"/>
      <c r="C467" s="77"/>
      <c r="D467" s="50"/>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89"/>
      <c r="BB467" s="89"/>
    </row>
    <row r="468" spans="1:54" ht="12.75" customHeight="1" x14ac:dyDescent="0.2">
      <c r="A468" s="77"/>
      <c r="B468" s="77"/>
      <c r="C468" s="77"/>
      <c r="D468" s="50"/>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89"/>
      <c r="BB468" s="89"/>
    </row>
    <row r="469" spans="1:54" ht="12.75" customHeight="1" x14ac:dyDescent="0.2">
      <c r="A469" s="77"/>
      <c r="B469" s="77"/>
      <c r="C469" s="77"/>
      <c r="D469" s="50"/>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89"/>
      <c r="BB469" s="89"/>
    </row>
    <row r="470" spans="1:54" ht="12.75" customHeight="1" x14ac:dyDescent="0.2">
      <c r="A470" s="77"/>
      <c r="B470" s="77"/>
      <c r="C470" s="77"/>
      <c r="D470" s="50"/>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89"/>
      <c r="BB470" s="89"/>
    </row>
    <row r="471" spans="1:54" ht="12.75" customHeight="1" x14ac:dyDescent="0.2">
      <c r="A471" s="77"/>
      <c r="B471" s="77"/>
      <c r="C471" s="77"/>
      <c r="D471" s="50"/>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89"/>
      <c r="BB471" s="89"/>
    </row>
    <row r="472" spans="1:54" ht="12.75" customHeight="1" x14ac:dyDescent="0.2">
      <c r="A472" s="77"/>
      <c r="B472" s="77"/>
      <c r="C472" s="77"/>
      <c r="D472" s="50"/>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89"/>
      <c r="BB472" s="89"/>
    </row>
    <row r="473" spans="1:54" ht="12.75" customHeight="1" x14ac:dyDescent="0.2">
      <c r="A473" s="77"/>
      <c r="B473" s="77"/>
      <c r="C473" s="77"/>
      <c r="D473" s="50"/>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89"/>
      <c r="BB473" s="89"/>
    </row>
    <row r="474" spans="1:54" ht="12.75" customHeight="1" x14ac:dyDescent="0.2">
      <c r="A474" s="77"/>
      <c r="B474" s="77"/>
      <c r="C474" s="77"/>
      <c r="D474" s="50"/>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89"/>
      <c r="BB474" s="89"/>
    </row>
    <row r="475" spans="1:54" ht="12.75" customHeight="1" x14ac:dyDescent="0.2">
      <c r="A475" s="77"/>
      <c r="B475" s="77"/>
      <c r="C475" s="77"/>
      <c r="D475" s="50"/>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89"/>
      <c r="BB475" s="89"/>
    </row>
    <row r="476" spans="1:54" ht="12.75" customHeight="1" x14ac:dyDescent="0.2">
      <c r="A476" s="77"/>
      <c r="B476" s="77"/>
      <c r="C476" s="77"/>
      <c r="D476" s="50"/>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89"/>
      <c r="BB476" s="89"/>
    </row>
    <row r="477" spans="1:54" ht="12.75" customHeight="1" x14ac:dyDescent="0.2">
      <c r="A477" s="77"/>
      <c r="B477" s="77"/>
      <c r="C477" s="77"/>
      <c r="D477" s="50"/>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row>
    <row r="478" spans="1:54" ht="12.75" customHeight="1" x14ac:dyDescent="0.2">
      <c r="A478" s="77"/>
      <c r="B478" s="77"/>
      <c r="C478" s="77"/>
      <c r="D478" s="50"/>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row>
    <row r="479" spans="1:54" ht="12.75" customHeight="1" x14ac:dyDescent="0.2">
      <c r="A479" s="77"/>
      <c r="B479" s="77"/>
      <c r="C479" s="77"/>
      <c r="D479" s="50"/>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89"/>
      <c r="BB479" s="89"/>
    </row>
    <row r="480" spans="1:54" ht="12.75" customHeight="1" x14ac:dyDescent="0.2">
      <c r="A480" s="77"/>
      <c r="B480" s="77"/>
      <c r="C480" s="77"/>
      <c r="D480" s="50"/>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89"/>
      <c r="BB480" s="89"/>
    </row>
    <row r="481" spans="1:54" ht="12.75" customHeight="1" x14ac:dyDescent="0.2">
      <c r="A481" s="77"/>
      <c r="B481" s="77"/>
      <c r="C481" s="77"/>
      <c r="D481" s="50"/>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row>
    <row r="482" spans="1:54" ht="12.75" customHeight="1" x14ac:dyDescent="0.2">
      <c r="A482" s="77"/>
      <c r="B482" s="77"/>
      <c r="C482" s="77"/>
      <c r="D482" s="50"/>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89"/>
      <c r="AE482" s="89"/>
      <c r="AF482" s="89"/>
      <c r="AG482" s="89"/>
      <c r="AH482" s="89"/>
      <c r="AI482" s="89"/>
      <c r="AJ482" s="89"/>
      <c r="AK482" s="89"/>
      <c r="AL482" s="89"/>
      <c r="AM482" s="89"/>
      <c r="AN482" s="89"/>
      <c r="AO482" s="89"/>
      <c r="AP482" s="89"/>
      <c r="AQ482" s="89"/>
      <c r="AR482" s="89"/>
      <c r="AS482" s="89"/>
      <c r="AT482" s="89"/>
      <c r="AU482" s="89"/>
      <c r="AV482" s="89"/>
      <c r="AW482" s="89"/>
      <c r="AX482" s="89"/>
      <c r="AY482" s="89"/>
      <c r="AZ482" s="89"/>
      <c r="BA482" s="89"/>
      <c r="BB482" s="89"/>
    </row>
    <row r="483" spans="1:54" ht="12.75" customHeight="1" x14ac:dyDescent="0.2">
      <c r="A483" s="77"/>
      <c r="B483" s="77"/>
      <c r="C483" s="77"/>
      <c r="D483" s="50"/>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89"/>
      <c r="AE483" s="89"/>
      <c r="AF483" s="89"/>
      <c r="AG483" s="89"/>
      <c r="AH483" s="89"/>
      <c r="AI483" s="89"/>
      <c r="AJ483" s="89"/>
      <c r="AK483" s="89"/>
      <c r="AL483" s="89"/>
      <c r="AM483" s="89"/>
      <c r="AN483" s="89"/>
      <c r="AO483" s="89"/>
      <c r="AP483" s="89"/>
      <c r="AQ483" s="89"/>
      <c r="AR483" s="89"/>
      <c r="AS483" s="89"/>
      <c r="AT483" s="89"/>
      <c r="AU483" s="89"/>
      <c r="AV483" s="89"/>
      <c r="AW483" s="89"/>
      <c r="AX483" s="89"/>
      <c r="AY483" s="89"/>
      <c r="AZ483" s="89"/>
      <c r="BA483" s="89"/>
      <c r="BB483" s="89"/>
    </row>
    <row r="484" spans="1:54" ht="12.75" customHeight="1" x14ac:dyDescent="0.2">
      <c r="A484" s="77"/>
      <c r="B484" s="77"/>
      <c r="C484" s="77"/>
      <c r="D484" s="50"/>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row>
    <row r="485" spans="1:54" ht="12.75" customHeight="1" x14ac:dyDescent="0.2">
      <c r="A485" s="77"/>
      <c r="B485" s="77"/>
      <c r="C485" s="77"/>
      <c r="D485" s="50"/>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89"/>
      <c r="BB485" s="89"/>
    </row>
    <row r="486" spans="1:54" ht="12.75" customHeight="1" x14ac:dyDescent="0.2">
      <c r="A486" s="77"/>
      <c r="B486" s="77"/>
      <c r="C486" s="77"/>
      <c r="D486" s="50"/>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89"/>
      <c r="AE486" s="89"/>
      <c r="AF486" s="89"/>
      <c r="AG486" s="89"/>
      <c r="AH486" s="89"/>
      <c r="AI486" s="89"/>
      <c r="AJ486" s="89"/>
      <c r="AK486" s="89"/>
      <c r="AL486" s="89"/>
      <c r="AM486" s="89"/>
      <c r="AN486" s="89"/>
      <c r="AO486" s="89"/>
      <c r="AP486" s="89"/>
      <c r="AQ486" s="89"/>
      <c r="AR486" s="89"/>
      <c r="AS486" s="89"/>
      <c r="AT486" s="89"/>
      <c r="AU486" s="89"/>
      <c r="AV486" s="89"/>
      <c r="AW486" s="89"/>
      <c r="AX486" s="89"/>
      <c r="AY486" s="89"/>
      <c r="AZ486" s="89"/>
      <c r="BA486" s="89"/>
      <c r="BB486" s="89"/>
    </row>
    <row r="487" spans="1:54" ht="12.75" customHeight="1" x14ac:dyDescent="0.2">
      <c r="A487" s="77"/>
      <c r="B487" s="77"/>
      <c r="C487" s="77"/>
      <c r="D487" s="50"/>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row>
    <row r="488" spans="1:54" ht="12.75" customHeight="1" x14ac:dyDescent="0.2">
      <c r="A488" s="77"/>
      <c r="B488" s="77"/>
      <c r="C488" s="77"/>
      <c r="D488" s="50"/>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89"/>
      <c r="BB488" s="89"/>
    </row>
    <row r="489" spans="1:54" ht="12.75" customHeight="1" x14ac:dyDescent="0.2">
      <c r="A489" s="77"/>
      <c r="B489" s="77"/>
      <c r="C489" s="77"/>
      <c r="D489" s="50"/>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89"/>
      <c r="AE489" s="89"/>
      <c r="AF489" s="89"/>
      <c r="AG489" s="89"/>
      <c r="AH489" s="89"/>
      <c r="AI489" s="89"/>
      <c r="AJ489" s="89"/>
      <c r="AK489" s="89"/>
      <c r="AL489" s="89"/>
      <c r="AM489" s="89"/>
      <c r="AN489" s="89"/>
      <c r="AO489" s="89"/>
      <c r="AP489" s="89"/>
      <c r="AQ489" s="89"/>
      <c r="AR489" s="89"/>
      <c r="AS489" s="89"/>
      <c r="AT489" s="89"/>
      <c r="AU489" s="89"/>
      <c r="AV489" s="89"/>
      <c r="AW489" s="89"/>
      <c r="AX489" s="89"/>
      <c r="AY489" s="89"/>
      <c r="AZ489" s="89"/>
      <c r="BA489" s="89"/>
      <c r="BB489" s="89"/>
    </row>
    <row r="490" spans="1:54" ht="12.75" customHeight="1" x14ac:dyDescent="0.2">
      <c r="A490" s="77"/>
      <c r="B490" s="77"/>
      <c r="C490" s="77"/>
      <c r="D490" s="50"/>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89"/>
      <c r="AE490" s="89"/>
      <c r="AF490" s="89"/>
      <c r="AG490" s="89"/>
      <c r="AH490" s="89"/>
      <c r="AI490" s="89"/>
      <c r="AJ490" s="89"/>
      <c r="AK490" s="89"/>
      <c r="AL490" s="89"/>
      <c r="AM490" s="89"/>
      <c r="AN490" s="89"/>
      <c r="AO490" s="89"/>
      <c r="AP490" s="89"/>
      <c r="AQ490" s="89"/>
      <c r="AR490" s="89"/>
      <c r="AS490" s="89"/>
      <c r="AT490" s="89"/>
      <c r="AU490" s="89"/>
      <c r="AV490" s="89"/>
      <c r="AW490" s="89"/>
      <c r="AX490" s="89"/>
      <c r="AY490" s="89"/>
      <c r="AZ490" s="89"/>
      <c r="BA490" s="89"/>
      <c r="BB490" s="89"/>
    </row>
    <row r="491" spans="1:54" ht="12.75" customHeight="1" x14ac:dyDescent="0.2">
      <c r="A491" s="77"/>
      <c r="B491" s="77"/>
      <c r="C491" s="77"/>
      <c r="D491" s="50"/>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89"/>
      <c r="BB491" s="89"/>
    </row>
    <row r="492" spans="1:54" ht="12.75" customHeight="1" x14ac:dyDescent="0.2">
      <c r="A492" s="77"/>
      <c r="B492" s="77"/>
      <c r="C492" s="77"/>
      <c r="D492" s="50"/>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89"/>
      <c r="AE492" s="89"/>
      <c r="AF492" s="89"/>
      <c r="AG492" s="89"/>
      <c r="AH492" s="89"/>
      <c r="AI492" s="89"/>
      <c r="AJ492" s="89"/>
      <c r="AK492" s="89"/>
      <c r="AL492" s="89"/>
      <c r="AM492" s="89"/>
      <c r="AN492" s="89"/>
      <c r="AO492" s="89"/>
      <c r="AP492" s="89"/>
      <c r="AQ492" s="89"/>
      <c r="AR492" s="89"/>
      <c r="AS492" s="89"/>
      <c r="AT492" s="89"/>
      <c r="AU492" s="89"/>
      <c r="AV492" s="89"/>
      <c r="AW492" s="89"/>
      <c r="AX492" s="89"/>
      <c r="AY492" s="89"/>
      <c r="AZ492" s="89"/>
      <c r="BA492" s="89"/>
      <c r="BB492" s="89"/>
    </row>
    <row r="493" spans="1:54" ht="12.75" customHeight="1" x14ac:dyDescent="0.2">
      <c r="A493" s="77"/>
      <c r="B493" s="77"/>
      <c r="C493" s="77"/>
      <c r="D493" s="50"/>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89"/>
      <c r="AE493" s="89"/>
      <c r="AF493" s="89"/>
      <c r="AG493" s="89"/>
      <c r="AH493" s="89"/>
      <c r="AI493" s="89"/>
      <c r="AJ493" s="89"/>
      <c r="AK493" s="89"/>
      <c r="AL493" s="89"/>
      <c r="AM493" s="89"/>
      <c r="AN493" s="89"/>
      <c r="AO493" s="89"/>
      <c r="AP493" s="89"/>
      <c r="AQ493" s="89"/>
      <c r="AR493" s="89"/>
      <c r="AS493" s="89"/>
      <c r="AT493" s="89"/>
      <c r="AU493" s="89"/>
      <c r="AV493" s="89"/>
      <c r="AW493" s="89"/>
      <c r="AX493" s="89"/>
      <c r="AY493" s="89"/>
      <c r="AZ493" s="89"/>
      <c r="BA493" s="89"/>
      <c r="BB493" s="89"/>
    </row>
    <row r="494" spans="1:54" ht="12.75" customHeight="1" x14ac:dyDescent="0.2">
      <c r="A494" s="77"/>
      <c r="B494" s="77"/>
      <c r="C494" s="77"/>
      <c r="D494" s="50"/>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89"/>
      <c r="BB494" s="89"/>
    </row>
    <row r="495" spans="1:54" ht="12.75" customHeight="1" x14ac:dyDescent="0.2">
      <c r="A495" s="77"/>
      <c r="B495" s="77"/>
      <c r="C495" s="77"/>
      <c r="D495" s="50"/>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89"/>
      <c r="AE495" s="89"/>
      <c r="AF495" s="89"/>
      <c r="AG495" s="89"/>
      <c r="AH495" s="89"/>
      <c r="AI495" s="89"/>
      <c r="AJ495" s="89"/>
      <c r="AK495" s="89"/>
      <c r="AL495" s="89"/>
      <c r="AM495" s="89"/>
      <c r="AN495" s="89"/>
      <c r="AO495" s="89"/>
      <c r="AP495" s="89"/>
      <c r="AQ495" s="89"/>
      <c r="AR495" s="89"/>
      <c r="AS495" s="89"/>
      <c r="AT495" s="89"/>
      <c r="AU495" s="89"/>
      <c r="AV495" s="89"/>
      <c r="AW495" s="89"/>
      <c r="AX495" s="89"/>
      <c r="AY495" s="89"/>
      <c r="AZ495" s="89"/>
      <c r="BA495" s="89"/>
      <c r="BB495" s="89"/>
    </row>
    <row r="496" spans="1:54" ht="12.75" customHeight="1" x14ac:dyDescent="0.2">
      <c r="A496" s="77"/>
      <c r="B496" s="77"/>
      <c r="C496" s="77"/>
      <c r="D496" s="50"/>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89"/>
      <c r="AE496" s="89"/>
      <c r="AF496" s="89"/>
      <c r="AG496" s="89"/>
      <c r="AH496" s="89"/>
      <c r="AI496" s="89"/>
      <c r="AJ496" s="89"/>
      <c r="AK496" s="89"/>
      <c r="AL496" s="89"/>
      <c r="AM496" s="89"/>
      <c r="AN496" s="89"/>
      <c r="AO496" s="89"/>
      <c r="AP496" s="89"/>
      <c r="AQ496" s="89"/>
      <c r="AR496" s="89"/>
      <c r="AS496" s="89"/>
      <c r="AT496" s="89"/>
      <c r="AU496" s="89"/>
      <c r="AV496" s="89"/>
      <c r="AW496" s="89"/>
      <c r="AX496" s="89"/>
      <c r="AY496" s="89"/>
      <c r="AZ496" s="89"/>
      <c r="BA496" s="89"/>
      <c r="BB496" s="89"/>
    </row>
    <row r="497" spans="1:54" ht="12.75" customHeight="1" x14ac:dyDescent="0.2">
      <c r="A497" s="77"/>
      <c r="B497" s="77"/>
      <c r="C497" s="77"/>
      <c r="D497" s="50"/>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89"/>
      <c r="AE497" s="89"/>
      <c r="AF497" s="89"/>
      <c r="AG497" s="89"/>
      <c r="AH497" s="89"/>
      <c r="AI497" s="89"/>
      <c r="AJ497" s="89"/>
      <c r="AK497" s="89"/>
      <c r="AL497" s="89"/>
      <c r="AM497" s="89"/>
      <c r="AN497" s="89"/>
      <c r="AO497" s="89"/>
      <c r="AP497" s="89"/>
      <c r="AQ497" s="89"/>
      <c r="AR497" s="89"/>
      <c r="AS497" s="89"/>
      <c r="AT497" s="89"/>
      <c r="AU497" s="89"/>
      <c r="AV497" s="89"/>
      <c r="AW497" s="89"/>
      <c r="AX497" s="89"/>
      <c r="AY497" s="89"/>
      <c r="AZ497" s="89"/>
      <c r="BA497" s="89"/>
      <c r="BB497" s="89"/>
    </row>
    <row r="498" spans="1:54" ht="12.75" customHeight="1" x14ac:dyDescent="0.2">
      <c r="A498" s="77"/>
      <c r="B498" s="77"/>
      <c r="C498" s="77"/>
      <c r="D498" s="50"/>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89"/>
      <c r="AE498" s="89"/>
      <c r="AF498" s="89"/>
      <c r="AG498" s="89"/>
      <c r="AH498" s="89"/>
      <c r="AI498" s="89"/>
      <c r="AJ498" s="89"/>
      <c r="AK498" s="89"/>
      <c r="AL498" s="89"/>
      <c r="AM498" s="89"/>
      <c r="AN498" s="89"/>
      <c r="AO498" s="89"/>
      <c r="AP498" s="89"/>
      <c r="AQ498" s="89"/>
      <c r="AR498" s="89"/>
      <c r="AS498" s="89"/>
      <c r="AT498" s="89"/>
      <c r="AU498" s="89"/>
      <c r="AV498" s="89"/>
      <c r="AW498" s="89"/>
      <c r="AX498" s="89"/>
      <c r="AY498" s="89"/>
      <c r="AZ498" s="89"/>
      <c r="BA498" s="89"/>
      <c r="BB498" s="89"/>
    </row>
    <row r="499" spans="1:54" ht="12.75" customHeight="1" x14ac:dyDescent="0.2">
      <c r="A499" s="77"/>
      <c r="B499" s="77"/>
      <c r="C499" s="77"/>
      <c r="D499" s="50"/>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89"/>
      <c r="BB499" s="89"/>
    </row>
    <row r="500" spans="1:54" ht="12.75" customHeight="1" x14ac:dyDescent="0.2">
      <c r="A500" s="77"/>
      <c r="B500" s="77"/>
      <c r="C500" s="77"/>
      <c r="D500" s="50"/>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89"/>
      <c r="BB500" s="89"/>
    </row>
    <row r="501" spans="1:54" ht="12.75" customHeight="1" x14ac:dyDescent="0.2">
      <c r="A501" s="77"/>
      <c r="B501" s="77"/>
      <c r="C501" s="77"/>
      <c r="D501" s="50"/>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89"/>
      <c r="BB501" s="89"/>
    </row>
    <row r="502" spans="1:54" ht="12.75" customHeight="1" x14ac:dyDescent="0.2">
      <c r="A502" s="77"/>
      <c r="B502" s="77"/>
      <c r="C502" s="77"/>
      <c r="D502" s="50"/>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89"/>
      <c r="BB502" s="89"/>
    </row>
    <row r="503" spans="1:54" ht="12.75" customHeight="1" x14ac:dyDescent="0.2">
      <c r="A503" s="77"/>
      <c r="B503" s="77"/>
      <c r="C503" s="77"/>
      <c r="D503" s="50"/>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89"/>
      <c r="BB503" s="89"/>
    </row>
    <row r="504" spans="1:54" ht="12.75" customHeight="1" x14ac:dyDescent="0.2">
      <c r="A504" s="77"/>
      <c r="B504" s="77"/>
      <c r="C504" s="77"/>
      <c r="D504" s="50"/>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89"/>
      <c r="BB504" s="89"/>
    </row>
    <row r="505" spans="1:54" ht="12.75" customHeight="1" x14ac:dyDescent="0.2">
      <c r="A505" s="77"/>
      <c r="B505" s="77"/>
      <c r="C505" s="77"/>
      <c r="D505" s="50"/>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89"/>
      <c r="BB505" s="89"/>
    </row>
    <row r="506" spans="1:54" ht="12.75" customHeight="1" x14ac:dyDescent="0.2">
      <c r="A506" s="77"/>
      <c r="B506" s="77"/>
      <c r="C506" s="77"/>
      <c r="D506" s="50"/>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89"/>
      <c r="BB506" s="89"/>
    </row>
    <row r="507" spans="1:54" ht="12.75" customHeight="1" x14ac:dyDescent="0.2">
      <c r="A507" s="77"/>
      <c r="B507" s="77"/>
      <c r="C507" s="77"/>
      <c r="D507" s="50"/>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89"/>
      <c r="BB507" s="89"/>
    </row>
    <row r="508" spans="1:54" ht="12.75" customHeight="1" x14ac:dyDescent="0.2">
      <c r="A508" s="77"/>
      <c r="B508" s="77"/>
      <c r="C508" s="77"/>
      <c r="D508" s="50"/>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89"/>
      <c r="AZ508" s="89"/>
      <c r="BA508" s="89"/>
      <c r="BB508" s="89"/>
    </row>
    <row r="509" spans="1:54" ht="12.75" customHeight="1" x14ac:dyDescent="0.2">
      <c r="A509" s="77"/>
      <c r="B509" s="77"/>
      <c r="C509" s="77"/>
      <c r="D509" s="50"/>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89"/>
      <c r="AE509" s="89"/>
      <c r="AF509" s="89"/>
      <c r="AG509" s="89"/>
      <c r="AH509" s="89"/>
      <c r="AI509" s="89"/>
      <c r="AJ509" s="89"/>
      <c r="AK509" s="89"/>
      <c r="AL509" s="89"/>
      <c r="AM509" s="89"/>
      <c r="AN509" s="89"/>
      <c r="AO509" s="89"/>
      <c r="AP509" s="89"/>
      <c r="AQ509" s="89"/>
      <c r="AR509" s="89"/>
      <c r="AS509" s="89"/>
      <c r="AT509" s="89"/>
      <c r="AU509" s="89"/>
      <c r="AV509" s="89"/>
      <c r="AW509" s="89"/>
      <c r="AX509" s="89"/>
      <c r="AY509" s="89"/>
      <c r="AZ509" s="89"/>
      <c r="BA509" s="89"/>
      <c r="BB509" s="89"/>
    </row>
    <row r="510" spans="1:54" ht="12.75" customHeight="1" x14ac:dyDescent="0.2">
      <c r="A510" s="77"/>
      <c r="B510" s="77"/>
      <c r="C510" s="77"/>
      <c r="D510" s="50"/>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89"/>
      <c r="AE510" s="89"/>
      <c r="AF510" s="89"/>
      <c r="AG510" s="89"/>
      <c r="AH510" s="89"/>
      <c r="AI510" s="89"/>
      <c r="AJ510" s="89"/>
      <c r="AK510" s="89"/>
      <c r="AL510" s="89"/>
      <c r="AM510" s="89"/>
      <c r="AN510" s="89"/>
      <c r="AO510" s="89"/>
      <c r="AP510" s="89"/>
      <c r="AQ510" s="89"/>
      <c r="AR510" s="89"/>
      <c r="AS510" s="89"/>
      <c r="AT510" s="89"/>
      <c r="AU510" s="89"/>
      <c r="AV510" s="89"/>
      <c r="AW510" s="89"/>
      <c r="AX510" s="89"/>
      <c r="AY510" s="89"/>
      <c r="AZ510" s="89"/>
      <c r="BA510" s="89"/>
      <c r="BB510" s="89"/>
    </row>
    <row r="511" spans="1:54" ht="12.75" customHeight="1" x14ac:dyDescent="0.2">
      <c r="A511" s="77"/>
      <c r="B511" s="77"/>
      <c r="C511" s="77"/>
      <c r="D511" s="50"/>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89"/>
      <c r="AE511" s="89"/>
      <c r="AF511" s="89"/>
      <c r="AG511" s="89"/>
      <c r="AH511" s="89"/>
      <c r="AI511" s="89"/>
      <c r="AJ511" s="89"/>
      <c r="AK511" s="89"/>
      <c r="AL511" s="89"/>
      <c r="AM511" s="89"/>
      <c r="AN511" s="89"/>
      <c r="AO511" s="89"/>
      <c r="AP511" s="89"/>
      <c r="AQ511" s="89"/>
      <c r="AR511" s="89"/>
      <c r="AS511" s="89"/>
      <c r="AT511" s="89"/>
      <c r="AU511" s="89"/>
      <c r="AV511" s="89"/>
      <c r="AW511" s="89"/>
      <c r="AX511" s="89"/>
      <c r="AY511" s="89"/>
      <c r="AZ511" s="89"/>
      <c r="BA511" s="89"/>
      <c r="BB511" s="89"/>
    </row>
    <row r="512" spans="1:54" ht="12.75" customHeight="1" x14ac:dyDescent="0.2">
      <c r="A512" s="77"/>
      <c r="B512" s="77"/>
      <c r="C512" s="77"/>
      <c r="D512" s="50"/>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89"/>
      <c r="AE512" s="89"/>
      <c r="AF512" s="89"/>
      <c r="AG512" s="89"/>
      <c r="AH512" s="89"/>
      <c r="AI512" s="89"/>
      <c r="AJ512" s="89"/>
      <c r="AK512" s="89"/>
      <c r="AL512" s="89"/>
      <c r="AM512" s="89"/>
      <c r="AN512" s="89"/>
      <c r="AO512" s="89"/>
      <c r="AP512" s="89"/>
      <c r="AQ512" s="89"/>
      <c r="AR512" s="89"/>
      <c r="AS512" s="89"/>
      <c r="AT512" s="89"/>
      <c r="AU512" s="89"/>
      <c r="AV512" s="89"/>
      <c r="AW512" s="89"/>
      <c r="AX512" s="89"/>
      <c r="AY512" s="89"/>
      <c r="AZ512" s="89"/>
      <c r="BA512" s="89"/>
      <c r="BB512" s="89"/>
    </row>
    <row r="513" spans="1:54" ht="12.75" customHeight="1" x14ac:dyDescent="0.2">
      <c r="A513" s="77"/>
      <c r="B513" s="77"/>
      <c r="C513" s="77"/>
      <c r="D513" s="50"/>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89"/>
      <c r="AE513" s="89"/>
      <c r="AF513" s="89"/>
      <c r="AG513" s="89"/>
      <c r="AH513" s="89"/>
      <c r="AI513" s="89"/>
      <c r="AJ513" s="89"/>
      <c r="AK513" s="89"/>
      <c r="AL513" s="89"/>
      <c r="AM513" s="89"/>
      <c r="AN513" s="89"/>
      <c r="AO513" s="89"/>
      <c r="AP513" s="89"/>
      <c r="AQ513" s="89"/>
      <c r="AR513" s="89"/>
      <c r="AS513" s="89"/>
      <c r="AT513" s="89"/>
      <c r="AU513" s="89"/>
      <c r="AV513" s="89"/>
      <c r="AW513" s="89"/>
      <c r="AX513" s="89"/>
      <c r="AY513" s="89"/>
      <c r="AZ513" s="89"/>
      <c r="BA513" s="89"/>
      <c r="BB513" s="89"/>
    </row>
    <row r="514" spans="1:54" ht="12.75" customHeight="1" x14ac:dyDescent="0.2">
      <c r="A514" s="77"/>
      <c r="B514" s="77"/>
      <c r="C514" s="77"/>
      <c r="D514" s="50"/>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89"/>
      <c r="AE514" s="89"/>
      <c r="AF514" s="89"/>
      <c r="AG514" s="89"/>
      <c r="AH514" s="89"/>
      <c r="AI514" s="89"/>
      <c r="AJ514" s="89"/>
      <c r="AK514" s="89"/>
      <c r="AL514" s="89"/>
      <c r="AM514" s="89"/>
      <c r="AN514" s="89"/>
      <c r="AO514" s="89"/>
      <c r="AP514" s="89"/>
      <c r="AQ514" s="89"/>
      <c r="AR514" s="89"/>
      <c r="AS514" s="89"/>
      <c r="AT514" s="89"/>
      <c r="AU514" s="89"/>
      <c r="AV514" s="89"/>
      <c r="AW514" s="89"/>
      <c r="AX514" s="89"/>
      <c r="AY514" s="89"/>
      <c r="AZ514" s="89"/>
      <c r="BA514" s="89"/>
      <c r="BB514" s="89"/>
    </row>
    <row r="515" spans="1:54" ht="12.75" customHeight="1" x14ac:dyDescent="0.2">
      <c r="A515" s="77"/>
      <c r="B515" s="77"/>
      <c r="C515" s="77"/>
      <c r="D515" s="50"/>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89"/>
      <c r="BB515" s="89"/>
    </row>
    <row r="516" spans="1:54" ht="12.75" customHeight="1" x14ac:dyDescent="0.2">
      <c r="A516" s="77"/>
      <c r="B516" s="77"/>
      <c r="C516" s="77"/>
      <c r="D516" s="50"/>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89"/>
      <c r="AE516" s="89"/>
      <c r="AF516" s="89"/>
      <c r="AG516" s="89"/>
      <c r="AH516" s="89"/>
      <c r="AI516" s="89"/>
      <c r="AJ516" s="89"/>
      <c r="AK516" s="89"/>
      <c r="AL516" s="89"/>
      <c r="AM516" s="89"/>
      <c r="AN516" s="89"/>
      <c r="AO516" s="89"/>
      <c r="AP516" s="89"/>
      <c r="AQ516" s="89"/>
      <c r="AR516" s="89"/>
      <c r="AS516" s="89"/>
      <c r="AT516" s="89"/>
      <c r="AU516" s="89"/>
      <c r="AV516" s="89"/>
      <c r="AW516" s="89"/>
      <c r="AX516" s="89"/>
      <c r="AY516" s="89"/>
      <c r="AZ516" s="89"/>
      <c r="BA516" s="89"/>
      <c r="BB516" s="89"/>
    </row>
    <row r="517" spans="1:54" ht="12.75" customHeight="1" x14ac:dyDescent="0.2">
      <c r="A517" s="77"/>
      <c r="B517" s="77"/>
      <c r="C517" s="77"/>
      <c r="D517" s="50"/>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89"/>
      <c r="AE517" s="89"/>
      <c r="AF517" s="89"/>
      <c r="AG517" s="89"/>
      <c r="AH517" s="89"/>
      <c r="AI517" s="89"/>
      <c r="AJ517" s="89"/>
      <c r="AK517" s="89"/>
      <c r="AL517" s="89"/>
      <c r="AM517" s="89"/>
      <c r="AN517" s="89"/>
      <c r="AO517" s="89"/>
      <c r="AP517" s="89"/>
      <c r="AQ517" s="89"/>
      <c r="AR517" s="89"/>
      <c r="AS517" s="89"/>
      <c r="AT517" s="89"/>
      <c r="AU517" s="89"/>
      <c r="AV517" s="89"/>
      <c r="AW517" s="89"/>
      <c r="AX517" s="89"/>
      <c r="AY517" s="89"/>
      <c r="AZ517" s="89"/>
      <c r="BA517" s="89"/>
      <c r="BB517" s="89"/>
    </row>
    <row r="518" spans="1:54" ht="12.75" customHeight="1" x14ac:dyDescent="0.2">
      <c r="A518" s="77"/>
      <c r="B518" s="77"/>
      <c r="C518" s="77"/>
      <c r="D518" s="50"/>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89"/>
      <c r="AE518" s="89"/>
      <c r="AF518" s="89"/>
      <c r="AG518" s="89"/>
      <c r="AH518" s="89"/>
      <c r="AI518" s="89"/>
      <c r="AJ518" s="89"/>
      <c r="AK518" s="89"/>
      <c r="AL518" s="89"/>
      <c r="AM518" s="89"/>
      <c r="AN518" s="89"/>
      <c r="AO518" s="89"/>
      <c r="AP518" s="89"/>
      <c r="AQ518" s="89"/>
      <c r="AR518" s="89"/>
      <c r="AS518" s="89"/>
      <c r="AT518" s="89"/>
      <c r="AU518" s="89"/>
      <c r="AV518" s="89"/>
      <c r="AW518" s="89"/>
      <c r="AX518" s="89"/>
      <c r="AY518" s="89"/>
      <c r="AZ518" s="89"/>
      <c r="BA518" s="89"/>
      <c r="BB518" s="89"/>
    </row>
    <row r="519" spans="1:54" ht="12.75" customHeight="1" x14ac:dyDescent="0.2">
      <c r="A519" s="77"/>
      <c r="B519" s="77"/>
      <c r="C519" s="77"/>
      <c r="D519" s="50"/>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89"/>
      <c r="AE519" s="89"/>
      <c r="AF519" s="89"/>
      <c r="AG519" s="89"/>
      <c r="AH519" s="89"/>
      <c r="AI519" s="89"/>
      <c r="AJ519" s="89"/>
      <c r="AK519" s="89"/>
      <c r="AL519" s="89"/>
      <c r="AM519" s="89"/>
      <c r="AN519" s="89"/>
      <c r="AO519" s="89"/>
      <c r="AP519" s="89"/>
      <c r="AQ519" s="89"/>
      <c r="AR519" s="89"/>
      <c r="AS519" s="89"/>
      <c r="AT519" s="89"/>
      <c r="AU519" s="89"/>
      <c r="AV519" s="89"/>
      <c r="AW519" s="89"/>
      <c r="AX519" s="89"/>
      <c r="AY519" s="89"/>
      <c r="AZ519" s="89"/>
      <c r="BA519" s="89"/>
      <c r="BB519" s="89"/>
    </row>
    <row r="520" spans="1:54" ht="12.75" customHeight="1" x14ac:dyDescent="0.2">
      <c r="A520" s="77"/>
      <c r="B520" s="77"/>
      <c r="C520" s="77"/>
      <c r="D520" s="50"/>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89"/>
      <c r="BB520" s="89"/>
    </row>
    <row r="521" spans="1:54" ht="12.75" customHeight="1" x14ac:dyDescent="0.2">
      <c r="A521" s="77"/>
      <c r="B521" s="77"/>
      <c r="C521" s="77"/>
      <c r="D521" s="50"/>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89"/>
      <c r="BB521" s="89"/>
    </row>
    <row r="522" spans="1:54" ht="12.75" customHeight="1" x14ac:dyDescent="0.2">
      <c r="A522" s="77"/>
      <c r="B522" s="77"/>
      <c r="C522" s="77"/>
      <c r="D522" s="50"/>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89"/>
      <c r="BB522" s="89"/>
    </row>
    <row r="523" spans="1:54" ht="12.75" customHeight="1" x14ac:dyDescent="0.2">
      <c r="A523" s="77"/>
      <c r="B523" s="77"/>
      <c r="C523" s="77"/>
      <c r="D523" s="50"/>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89"/>
      <c r="BB523" s="89"/>
    </row>
    <row r="524" spans="1:54" ht="12.75" customHeight="1" x14ac:dyDescent="0.2">
      <c r="A524" s="77"/>
      <c r="B524" s="77"/>
      <c r="C524" s="77"/>
      <c r="D524" s="50"/>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89"/>
      <c r="BB524" s="89"/>
    </row>
    <row r="525" spans="1:54" ht="12.75" customHeight="1" x14ac:dyDescent="0.2">
      <c r="A525" s="77"/>
      <c r="B525" s="77"/>
      <c r="C525" s="77"/>
      <c r="D525" s="50"/>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89"/>
      <c r="BB525" s="89"/>
    </row>
    <row r="526" spans="1:54" ht="12.75" customHeight="1" x14ac:dyDescent="0.2">
      <c r="A526" s="77"/>
      <c r="B526" s="77"/>
      <c r="C526" s="77"/>
      <c r="D526" s="50"/>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89"/>
      <c r="BB526" s="89"/>
    </row>
    <row r="527" spans="1:54" ht="12.75" customHeight="1" x14ac:dyDescent="0.2">
      <c r="A527" s="77"/>
      <c r="B527" s="77"/>
      <c r="C527" s="77"/>
      <c r="D527" s="50"/>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89"/>
      <c r="BB527" s="89"/>
    </row>
    <row r="528" spans="1:54" ht="12.75" customHeight="1" x14ac:dyDescent="0.2">
      <c r="A528" s="77"/>
      <c r="B528" s="77"/>
      <c r="C528" s="77"/>
      <c r="D528" s="50"/>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89"/>
      <c r="BB528" s="89"/>
    </row>
    <row r="529" spans="1:54" ht="12.75" customHeight="1" x14ac:dyDescent="0.2">
      <c r="A529" s="77"/>
      <c r="B529" s="77"/>
      <c r="C529" s="77"/>
      <c r="D529" s="50"/>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89"/>
      <c r="BB529" s="89"/>
    </row>
    <row r="530" spans="1:54" ht="12.75" customHeight="1" x14ac:dyDescent="0.2">
      <c r="A530" s="77"/>
      <c r="B530" s="77"/>
      <c r="C530" s="77"/>
      <c r="D530" s="50"/>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89"/>
      <c r="AE530" s="89"/>
      <c r="AF530" s="89"/>
      <c r="AG530" s="89"/>
      <c r="AH530" s="89"/>
      <c r="AI530" s="89"/>
      <c r="AJ530" s="89"/>
      <c r="AK530" s="89"/>
      <c r="AL530" s="89"/>
      <c r="AM530" s="89"/>
      <c r="AN530" s="89"/>
      <c r="AO530" s="89"/>
      <c r="AP530" s="89"/>
      <c r="AQ530" s="89"/>
      <c r="AR530" s="89"/>
      <c r="AS530" s="89"/>
      <c r="AT530" s="89"/>
      <c r="AU530" s="89"/>
      <c r="AV530" s="89"/>
      <c r="AW530" s="89"/>
      <c r="AX530" s="89"/>
      <c r="AY530" s="89"/>
      <c r="AZ530" s="89"/>
      <c r="BA530" s="89"/>
      <c r="BB530" s="89"/>
    </row>
    <row r="531" spans="1:54" ht="12.75" customHeight="1" x14ac:dyDescent="0.2">
      <c r="A531" s="77"/>
      <c r="B531" s="77"/>
      <c r="C531" s="77"/>
      <c r="D531" s="50"/>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89"/>
      <c r="BB531" s="89"/>
    </row>
    <row r="532" spans="1:54" ht="12.75" customHeight="1" x14ac:dyDescent="0.2">
      <c r="A532" s="77"/>
      <c r="B532" s="77"/>
      <c r="C532" s="77"/>
      <c r="D532" s="50"/>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89"/>
      <c r="AE532" s="89"/>
      <c r="AF532" s="89"/>
      <c r="AG532" s="89"/>
      <c r="AH532" s="89"/>
      <c r="AI532" s="89"/>
      <c r="AJ532" s="89"/>
      <c r="AK532" s="89"/>
      <c r="AL532" s="89"/>
      <c r="AM532" s="89"/>
      <c r="AN532" s="89"/>
      <c r="AO532" s="89"/>
      <c r="AP532" s="89"/>
      <c r="AQ532" s="89"/>
      <c r="AR532" s="89"/>
      <c r="AS532" s="89"/>
      <c r="AT532" s="89"/>
      <c r="AU532" s="89"/>
      <c r="AV532" s="89"/>
      <c r="AW532" s="89"/>
      <c r="AX532" s="89"/>
      <c r="AY532" s="89"/>
      <c r="AZ532" s="89"/>
      <c r="BA532" s="89"/>
      <c r="BB532" s="89"/>
    </row>
    <row r="533" spans="1:54" ht="12.75" customHeight="1" x14ac:dyDescent="0.2">
      <c r="A533" s="77"/>
      <c r="B533" s="77"/>
      <c r="C533" s="77"/>
      <c r="D533" s="50"/>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89"/>
      <c r="AE533" s="89"/>
      <c r="AF533" s="89"/>
      <c r="AG533" s="89"/>
      <c r="AH533" s="89"/>
      <c r="AI533" s="89"/>
      <c r="AJ533" s="89"/>
      <c r="AK533" s="89"/>
      <c r="AL533" s="89"/>
      <c r="AM533" s="89"/>
      <c r="AN533" s="89"/>
      <c r="AO533" s="89"/>
      <c r="AP533" s="89"/>
      <c r="AQ533" s="89"/>
      <c r="AR533" s="89"/>
      <c r="AS533" s="89"/>
      <c r="AT533" s="89"/>
      <c r="AU533" s="89"/>
      <c r="AV533" s="89"/>
      <c r="AW533" s="89"/>
      <c r="AX533" s="89"/>
      <c r="AY533" s="89"/>
      <c r="AZ533" s="89"/>
      <c r="BA533" s="89"/>
      <c r="BB533" s="89"/>
    </row>
    <row r="534" spans="1:54" ht="12.75" customHeight="1" x14ac:dyDescent="0.2">
      <c r="A534" s="77"/>
      <c r="B534" s="77"/>
      <c r="C534" s="77"/>
      <c r="D534" s="50"/>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89"/>
      <c r="AE534" s="89"/>
      <c r="AF534" s="89"/>
      <c r="AG534" s="89"/>
      <c r="AH534" s="89"/>
      <c r="AI534" s="89"/>
      <c r="AJ534" s="89"/>
      <c r="AK534" s="89"/>
      <c r="AL534" s="89"/>
      <c r="AM534" s="89"/>
      <c r="AN534" s="89"/>
      <c r="AO534" s="89"/>
      <c r="AP534" s="89"/>
      <c r="AQ534" s="89"/>
      <c r="AR534" s="89"/>
      <c r="AS534" s="89"/>
      <c r="AT534" s="89"/>
      <c r="AU534" s="89"/>
      <c r="AV534" s="89"/>
      <c r="AW534" s="89"/>
      <c r="AX534" s="89"/>
      <c r="AY534" s="89"/>
      <c r="AZ534" s="89"/>
      <c r="BA534" s="89"/>
      <c r="BB534" s="89"/>
    </row>
    <row r="535" spans="1:54" ht="12.75" customHeight="1" x14ac:dyDescent="0.2">
      <c r="A535" s="77"/>
      <c r="B535" s="77"/>
      <c r="C535" s="77"/>
      <c r="D535" s="50"/>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89"/>
      <c r="AE535" s="89"/>
      <c r="AF535" s="89"/>
      <c r="AG535" s="89"/>
      <c r="AH535" s="89"/>
      <c r="AI535" s="89"/>
      <c r="AJ535" s="89"/>
      <c r="AK535" s="89"/>
      <c r="AL535" s="89"/>
      <c r="AM535" s="89"/>
      <c r="AN535" s="89"/>
      <c r="AO535" s="89"/>
      <c r="AP535" s="89"/>
      <c r="AQ535" s="89"/>
      <c r="AR535" s="89"/>
      <c r="AS535" s="89"/>
      <c r="AT535" s="89"/>
      <c r="AU535" s="89"/>
      <c r="AV535" s="89"/>
      <c r="AW535" s="89"/>
      <c r="AX535" s="89"/>
      <c r="AY535" s="89"/>
      <c r="AZ535" s="89"/>
      <c r="BA535" s="89"/>
      <c r="BB535" s="89"/>
    </row>
    <row r="536" spans="1:54" ht="12.75" customHeight="1" x14ac:dyDescent="0.2">
      <c r="A536" s="77"/>
      <c r="B536" s="77"/>
      <c r="C536" s="77"/>
      <c r="D536" s="50"/>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89"/>
      <c r="AE536" s="89"/>
      <c r="AF536" s="89"/>
      <c r="AG536" s="89"/>
      <c r="AH536" s="89"/>
      <c r="AI536" s="89"/>
      <c r="AJ536" s="89"/>
      <c r="AK536" s="89"/>
      <c r="AL536" s="89"/>
      <c r="AM536" s="89"/>
      <c r="AN536" s="89"/>
      <c r="AO536" s="89"/>
      <c r="AP536" s="89"/>
      <c r="AQ536" s="89"/>
      <c r="AR536" s="89"/>
      <c r="AS536" s="89"/>
      <c r="AT536" s="89"/>
      <c r="AU536" s="89"/>
      <c r="AV536" s="89"/>
      <c r="AW536" s="89"/>
      <c r="AX536" s="89"/>
      <c r="AY536" s="89"/>
      <c r="AZ536" s="89"/>
      <c r="BA536" s="89"/>
      <c r="BB536" s="89"/>
    </row>
    <row r="537" spans="1:54" ht="12.75" customHeight="1" x14ac:dyDescent="0.2">
      <c r="A537" s="77"/>
      <c r="B537" s="77"/>
      <c r="C537" s="77"/>
      <c r="D537" s="50"/>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89"/>
      <c r="AE537" s="89"/>
      <c r="AF537" s="89"/>
      <c r="AG537" s="89"/>
      <c r="AH537" s="89"/>
      <c r="AI537" s="89"/>
      <c r="AJ537" s="89"/>
      <c r="AK537" s="89"/>
      <c r="AL537" s="89"/>
      <c r="AM537" s="89"/>
      <c r="AN537" s="89"/>
      <c r="AO537" s="89"/>
      <c r="AP537" s="89"/>
      <c r="AQ537" s="89"/>
      <c r="AR537" s="89"/>
      <c r="AS537" s="89"/>
      <c r="AT537" s="89"/>
      <c r="AU537" s="89"/>
      <c r="AV537" s="89"/>
      <c r="AW537" s="89"/>
      <c r="AX537" s="89"/>
      <c r="AY537" s="89"/>
      <c r="AZ537" s="89"/>
      <c r="BA537" s="89"/>
      <c r="BB537" s="89"/>
    </row>
    <row r="538" spans="1:54" ht="12.75" customHeight="1" x14ac:dyDescent="0.2">
      <c r="A538" s="77"/>
      <c r="B538" s="77"/>
      <c r="C538" s="77"/>
      <c r="D538" s="50"/>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89"/>
      <c r="AE538" s="89"/>
      <c r="AF538" s="89"/>
      <c r="AG538" s="89"/>
      <c r="AH538" s="89"/>
      <c r="AI538" s="89"/>
      <c r="AJ538" s="89"/>
      <c r="AK538" s="89"/>
      <c r="AL538" s="89"/>
      <c r="AM538" s="89"/>
      <c r="AN538" s="89"/>
      <c r="AO538" s="89"/>
      <c r="AP538" s="89"/>
      <c r="AQ538" s="89"/>
      <c r="AR538" s="89"/>
      <c r="AS538" s="89"/>
      <c r="AT538" s="89"/>
      <c r="AU538" s="89"/>
      <c r="AV538" s="89"/>
      <c r="AW538" s="89"/>
      <c r="AX538" s="89"/>
      <c r="AY538" s="89"/>
      <c r="AZ538" s="89"/>
      <c r="BA538" s="89"/>
      <c r="BB538" s="89"/>
    </row>
    <row r="539" spans="1:54" ht="12.75" customHeight="1" x14ac:dyDescent="0.2">
      <c r="A539" s="77"/>
      <c r="B539" s="77"/>
      <c r="C539" s="77"/>
      <c r="D539" s="50"/>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89"/>
      <c r="AE539" s="89"/>
      <c r="AF539" s="89"/>
      <c r="AG539" s="89"/>
      <c r="AH539" s="89"/>
      <c r="AI539" s="89"/>
      <c r="AJ539" s="89"/>
      <c r="AK539" s="89"/>
      <c r="AL539" s="89"/>
      <c r="AM539" s="89"/>
      <c r="AN539" s="89"/>
      <c r="AO539" s="89"/>
      <c r="AP539" s="89"/>
      <c r="AQ539" s="89"/>
      <c r="AR539" s="89"/>
      <c r="AS539" s="89"/>
      <c r="AT539" s="89"/>
      <c r="AU539" s="89"/>
      <c r="AV539" s="89"/>
      <c r="AW539" s="89"/>
      <c r="AX539" s="89"/>
      <c r="AY539" s="89"/>
      <c r="AZ539" s="89"/>
      <c r="BA539" s="89"/>
      <c r="BB539" s="89"/>
    </row>
    <row r="540" spans="1:54" ht="12.75" customHeight="1" x14ac:dyDescent="0.2">
      <c r="A540" s="77"/>
      <c r="B540" s="77"/>
      <c r="C540" s="77"/>
      <c r="D540" s="50"/>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89"/>
      <c r="AE540" s="89"/>
      <c r="AF540" s="89"/>
      <c r="AG540" s="89"/>
      <c r="AH540" s="89"/>
      <c r="AI540" s="89"/>
      <c r="AJ540" s="89"/>
      <c r="AK540" s="89"/>
      <c r="AL540" s="89"/>
      <c r="AM540" s="89"/>
      <c r="AN540" s="89"/>
      <c r="AO540" s="89"/>
      <c r="AP540" s="89"/>
      <c r="AQ540" s="89"/>
      <c r="AR540" s="89"/>
      <c r="AS540" s="89"/>
      <c r="AT540" s="89"/>
      <c r="AU540" s="89"/>
      <c r="AV540" s="89"/>
      <c r="AW540" s="89"/>
      <c r="AX540" s="89"/>
      <c r="AY540" s="89"/>
      <c r="AZ540" s="89"/>
      <c r="BA540" s="89"/>
      <c r="BB540" s="89"/>
    </row>
    <row r="541" spans="1:54" ht="12.75" customHeight="1" x14ac:dyDescent="0.2">
      <c r="A541" s="77"/>
      <c r="B541" s="77"/>
      <c r="C541" s="77"/>
      <c r="D541" s="50"/>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89"/>
      <c r="BB541" s="89"/>
    </row>
    <row r="542" spans="1:54" ht="12.75" customHeight="1" x14ac:dyDescent="0.2">
      <c r="A542" s="77"/>
      <c r="B542" s="77"/>
      <c r="C542" s="77"/>
      <c r="D542" s="50"/>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89"/>
      <c r="BB542" s="89"/>
    </row>
    <row r="543" spans="1:54" ht="12.75" customHeight="1" x14ac:dyDescent="0.2">
      <c r="A543" s="77"/>
      <c r="B543" s="77"/>
      <c r="C543" s="77"/>
      <c r="D543" s="50"/>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89"/>
      <c r="AE543" s="89"/>
      <c r="AF543" s="89"/>
      <c r="AG543" s="89"/>
      <c r="AH543" s="89"/>
      <c r="AI543" s="89"/>
      <c r="AJ543" s="89"/>
      <c r="AK543" s="89"/>
      <c r="AL543" s="89"/>
      <c r="AM543" s="89"/>
      <c r="AN543" s="89"/>
      <c r="AO543" s="89"/>
      <c r="AP543" s="89"/>
      <c r="AQ543" s="89"/>
      <c r="AR543" s="89"/>
      <c r="AS543" s="89"/>
      <c r="AT543" s="89"/>
      <c r="AU543" s="89"/>
      <c r="AV543" s="89"/>
      <c r="AW543" s="89"/>
      <c r="AX543" s="89"/>
      <c r="AY543" s="89"/>
      <c r="AZ543" s="89"/>
      <c r="BA543" s="89"/>
      <c r="BB543" s="89"/>
    </row>
    <row r="544" spans="1:54" ht="12.75" customHeight="1" x14ac:dyDescent="0.2">
      <c r="A544" s="77"/>
      <c r="B544" s="77"/>
      <c r="C544" s="77"/>
      <c r="D544" s="50"/>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row>
    <row r="545" spans="1:54" ht="12.75" customHeight="1" x14ac:dyDescent="0.2">
      <c r="A545" s="77"/>
      <c r="B545" s="77"/>
      <c r="C545" s="77"/>
      <c r="D545" s="50"/>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89"/>
      <c r="BB545" s="89"/>
    </row>
    <row r="546" spans="1:54" ht="12.75" customHeight="1" x14ac:dyDescent="0.2">
      <c r="A546" s="77"/>
      <c r="B546" s="77"/>
      <c r="C546" s="77"/>
      <c r="D546" s="50"/>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89"/>
      <c r="BB546" s="89"/>
    </row>
    <row r="547" spans="1:54" ht="12.75" customHeight="1" x14ac:dyDescent="0.2">
      <c r="A547" s="77"/>
      <c r="B547" s="77"/>
      <c r="C547" s="77"/>
      <c r="D547" s="50"/>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89"/>
      <c r="BB547" s="89"/>
    </row>
    <row r="548" spans="1:54" ht="12.75" customHeight="1" x14ac:dyDescent="0.2">
      <c r="A548" s="77"/>
      <c r="B548" s="77"/>
      <c r="C548" s="77"/>
      <c r="D548" s="50"/>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89"/>
      <c r="BB548" s="89"/>
    </row>
    <row r="549" spans="1:54" ht="12.75" customHeight="1" x14ac:dyDescent="0.2">
      <c r="A549" s="77"/>
      <c r="B549" s="77"/>
      <c r="C549" s="77"/>
      <c r="D549" s="50"/>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89"/>
      <c r="BB549" s="89"/>
    </row>
    <row r="550" spans="1:54" ht="12.75" customHeight="1" x14ac:dyDescent="0.2">
      <c r="A550" s="77"/>
      <c r="B550" s="77"/>
      <c r="C550" s="77"/>
      <c r="D550" s="50"/>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89"/>
      <c r="AE550" s="89"/>
      <c r="AF550" s="89"/>
      <c r="AG550" s="89"/>
      <c r="AH550" s="89"/>
      <c r="AI550" s="89"/>
      <c r="AJ550" s="89"/>
      <c r="AK550" s="89"/>
      <c r="AL550" s="89"/>
      <c r="AM550" s="89"/>
      <c r="AN550" s="89"/>
      <c r="AO550" s="89"/>
      <c r="AP550" s="89"/>
      <c r="AQ550" s="89"/>
      <c r="AR550" s="89"/>
      <c r="AS550" s="89"/>
      <c r="AT550" s="89"/>
      <c r="AU550" s="89"/>
      <c r="AV550" s="89"/>
      <c r="AW550" s="89"/>
      <c r="AX550" s="89"/>
      <c r="AY550" s="89"/>
      <c r="AZ550" s="89"/>
      <c r="BA550" s="89"/>
      <c r="BB550" s="89"/>
    </row>
    <row r="551" spans="1:54" ht="12.75" customHeight="1" x14ac:dyDescent="0.2">
      <c r="A551" s="77"/>
      <c r="B551" s="77"/>
      <c r="C551" s="77"/>
      <c r="D551" s="50"/>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89"/>
      <c r="AE551" s="89"/>
      <c r="AF551" s="89"/>
      <c r="AG551" s="89"/>
      <c r="AH551" s="89"/>
      <c r="AI551" s="89"/>
      <c r="AJ551" s="89"/>
      <c r="AK551" s="89"/>
      <c r="AL551" s="89"/>
      <c r="AM551" s="89"/>
      <c r="AN551" s="89"/>
      <c r="AO551" s="89"/>
      <c r="AP551" s="89"/>
      <c r="AQ551" s="89"/>
      <c r="AR551" s="89"/>
      <c r="AS551" s="89"/>
      <c r="AT551" s="89"/>
      <c r="AU551" s="89"/>
      <c r="AV551" s="89"/>
      <c r="AW551" s="89"/>
      <c r="AX551" s="89"/>
      <c r="AY551" s="89"/>
      <c r="AZ551" s="89"/>
      <c r="BA551" s="89"/>
      <c r="BB551" s="89"/>
    </row>
    <row r="552" spans="1:54" ht="12.75" customHeight="1" x14ac:dyDescent="0.2">
      <c r="A552" s="77"/>
      <c r="B552" s="77"/>
      <c r="C552" s="77"/>
      <c r="D552" s="50"/>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89"/>
      <c r="AE552" s="89"/>
      <c r="AF552" s="89"/>
      <c r="AG552" s="89"/>
      <c r="AH552" s="89"/>
      <c r="AI552" s="89"/>
      <c r="AJ552" s="89"/>
      <c r="AK552" s="89"/>
      <c r="AL552" s="89"/>
      <c r="AM552" s="89"/>
      <c r="AN552" s="89"/>
      <c r="AO552" s="89"/>
      <c r="AP552" s="89"/>
      <c r="AQ552" s="89"/>
      <c r="AR552" s="89"/>
      <c r="AS552" s="89"/>
      <c r="AT552" s="89"/>
      <c r="AU552" s="89"/>
      <c r="AV552" s="89"/>
      <c r="AW552" s="89"/>
      <c r="AX552" s="89"/>
      <c r="AY552" s="89"/>
      <c r="AZ552" s="89"/>
      <c r="BA552" s="89"/>
      <c r="BB552" s="89"/>
    </row>
    <row r="553" spans="1:54" ht="12.75" customHeight="1" x14ac:dyDescent="0.2">
      <c r="A553" s="77"/>
      <c r="B553" s="77"/>
      <c r="C553" s="77"/>
      <c r="D553" s="50"/>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89"/>
      <c r="AE553" s="89"/>
      <c r="AF553" s="89"/>
      <c r="AG553" s="89"/>
      <c r="AH553" s="89"/>
      <c r="AI553" s="89"/>
      <c r="AJ553" s="89"/>
      <c r="AK553" s="89"/>
      <c r="AL553" s="89"/>
      <c r="AM553" s="89"/>
      <c r="AN553" s="89"/>
      <c r="AO553" s="89"/>
      <c r="AP553" s="89"/>
      <c r="AQ553" s="89"/>
      <c r="AR553" s="89"/>
      <c r="AS553" s="89"/>
      <c r="AT553" s="89"/>
      <c r="AU553" s="89"/>
      <c r="AV553" s="89"/>
      <c r="AW553" s="89"/>
      <c r="AX553" s="89"/>
      <c r="AY553" s="89"/>
      <c r="AZ553" s="89"/>
      <c r="BA553" s="89"/>
      <c r="BB553" s="89"/>
    </row>
    <row r="554" spans="1:54" ht="12.75" customHeight="1" x14ac:dyDescent="0.2">
      <c r="A554" s="77"/>
      <c r="B554" s="77"/>
      <c r="C554" s="77"/>
      <c r="D554" s="50"/>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89"/>
      <c r="AE554" s="89"/>
      <c r="AF554" s="89"/>
      <c r="AG554" s="89"/>
      <c r="AH554" s="89"/>
      <c r="AI554" s="89"/>
      <c r="AJ554" s="89"/>
      <c r="AK554" s="89"/>
      <c r="AL554" s="89"/>
      <c r="AM554" s="89"/>
      <c r="AN554" s="89"/>
      <c r="AO554" s="89"/>
      <c r="AP554" s="89"/>
      <c r="AQ554" s="89"/>
      <c r="AR554" s="89"/>
      <c r="AS554" s="89"/>
      <c r="AT554" s="89"/>
      <c r="AU554" s="89"/>
      <c r="AV554" s="89"/>
      <c r="AW554" s="89"/>
      <c r="AX554" s="89"/>
      <c r="AY554" s="89"/>
      <c r="AZ554" s="89"/>
      <c r="BA554" s="89"/>
      <c r="BB554" s="89"/>
    </row>
    <row r="555" spans="1:54" ht="12.75" customHeight="1" x14ac:dyDescent="0.2">
      <c r="A555" s="77"/>
      <c r="B555" s="77"/>
      <c r="C555" s="77"/>
      <c r="D555" s="50"/>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89"/>
      <c r="AE555" s="89"/>
      <c r="AF555" s="89"/>
      <c r="AG555" s="89"/>
      <c r="AH555" s="89"/>
      <c r="AI555" s="89"/>
      <c r="AJ555" s="89"/>
      <c r="AK555" s="89"/>
      <c r="AL555" s="89"/>
      <c r="AM555" s="89"/>
      <c r="AN555" s="89"/>
      <c r="AO555" s="89"/>
      <c r="AP555" s="89"/>
      <c r="AQ555" s="89"/>
      <c r="AR555" s="89"/>
      <c r="AS555" s="89"/>
      <c r="AT555" s="89"/>
      <c r="AU555" s="89"/>
      <c r="AV555" s="89"/>
      <c r="AW555" s="89"/>
      <c r="AX555" s="89"/>
      <c r="AY555" s="89"/>
      <c r="AZ555" s="89"/>
      <c r="BA555" s="89"/>
      <c r="BB555" s="89"/>
    </row>
    <row r="556" spans="1:54" ht="12.75" customHeight="1" x14ac:dyDescent="0.2">
      <c r="A556" s="77"/>
      <c r="B556" s="77"/>
      <c r="C556" s="77"/>
      <c r="D556" s="50"/>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89"/>
      <c r="AE556" s="89"/>
      <c r="AF556" s="89"/>
      <c r="AG556" s="89"/>
      <c r="AH556" s="89"/>
      <c r="AI556" s="89"/>
      <c r="AJ556" s="89"/>
      <c r="AK556" s="89"/>
      <c r="AL556" s="89"/>
      <c r="AM556" s="89"/>
      <c r="AN556" s="89"/>
      <c r="AO556" s="89"/>
      <c r="AP556" s="89"/>
      <c r="AQ556" s="89"/>
      <c r="AR556" s="89"/>
      <c r="AS556" s="89"/>
      <c r="AT556" s="89"/>
      <c r="AU556" s="89"/>
      <c r="AV556" s="89"/>
      <c r="AW556" s="89"/>
      <c r="AX556" s="89"/>
      <c r="AY556" s="89"/>
      <c r="AZ556" s="89"/>
      <c r="BA556" s="89"/>
      <c r="BB556" s="89"/>
    </row>
    <row r="557" spans="1:54" ht="12.75" customHeight="1" x14ac:dyDescent="0.2">
      <c r="A557" s="77"/>
      <c r="B557" s="77"/>
      <c r="C557" s="77"/>
      <c r="D557" s="50"/>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89"/>
      <c r="AE557" s="89"/>
      <c r="AF557" s="89"/>
      <c r="AG557" s="89"/>
      <c r="AH557" s="89"/>
      <c r="AI557" s="89"/>
      <c r="AJ557" s="89"/>
      <c r="AK557" s="89"/>
      <c r="AL557" s="89"/>
      <c r="AM557" s="89"/>
      <c r="AN557" s="89"/>
      <c r="AO557" s="89"/>
      <c r="AP557" s="89"/>
      <c r="AQ557" s="89"/>
      <c r="AR557" s="89"/>
      <c r="AS557" s="89"/>
      <c r="AT557" s="89"/>
      <c r="AU557" s="89"/>
      <c r="AV557" s="89"/>
      <c r="AW557" s="89"/>
      <c r="AX557" s="89"/>
      <c r="AY557" s="89"/>
      <c r="AZ557" s="89"/>
      <c r="BA557" s="89"/>
      <c r="BB557" s="89"/>
    </row>
    <row r="558" spans="1:54" ht="12.75" customHeight="1" x14ac:dyDescent="0.2">
      <c r="A558" s="77"/>
      <c r="B558" s="77"/>
      <c r="C558" s="77"/>
      <c r="D558" s="50"/>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89"/>
      <c r="AE558" s="89"/>
      <c r="AF558" s="89"/>
      <c r="AG558" s="89"/>
      <c r="AH558" s="89"/>
      <c r="AI558" s="89"/>
      <c r="AJ558" s="89"/>
      <c r="AK558" s="89"/>
      <c r="AL558" s="89"/>
      <c r="AM558" s="89"/>
      <c r="AN558" s="89"/>
      <c r="AO558" s="89"/>
      <c r="AP558" s="89"/>
      <c r="AQ558" s="89"/>
      <c r="AR558" s="89"/>
      <c r="AS558" s="89"/>
      <c r="AT558" s="89"/>
      <c r="AU558" s="89"/>
      <c r="AV558" s="89"/>
      <c r="AW558" s="89"/>
      <c r="AX558" s="89"/>
      <c r="AY558" s="89"/>
      <c r="AZ558" s="89"/>
      <c r="BA558" s="89"/>
      <c r="BB558" s="89"/>
    </row>
    <row r="559" spans="1:54" ht="12.75" customHeight="1" x14ac:dyDescent="0.2">
      <c r="A559" s="77"/>
      <c r="B559" s="77"/>
      <c r="C559" s="77"/>
      <c r="D559" s="50"/>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89"/>
      <c r="AE559" s="89"/>
      <c r="AF559" s="89"/>
      <c r="AG559" s="89"/>
      <c r="AH559" s="89"/>
      <c r="AI559" s="89"/>
      <c r="AJ559" s="89"/>
      <c r="AK559" s="89"/>
      <c r="AL559" s="89"/>
      <c r="AM559" s="89"/>
      <c r="AN559" s="89"/>
      <c r="AO559" s="89"/>
      <c r="AP559" s="89"/>
      <c r="AQ559" s="89"/>
      <c r="AR559" s="89"/>
      <c r="AS559" s="89"/>
      <c r="AT559" s="89"/>
      <c r="AU559" s="89"/>
      <c r="AV559" s="89"/>
      <c r="AW559" s="89"/>
      <c r="AX559" s="89"/>
      <c r="AY559" s="89"/>
      <c r="AZ559" s="89"/>
      <c r="BA559" s="89"/>
      <c r="BB559" s="89"/>
    </row>
    <row r="560" spans="1:54" ht="12.75" customHeight="1" x14ac:dyDescent="0.2">
      <c r="A560" s="77"/>
      <c r="B560" s="77"/>
      <c r="C560" s="77"/>
      <c r="D560" s="50"/>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89"/>
      <c r="AE560" s="89"/>
      <c r="AF560" s="89"/>
      <c r="AG560" s="89"/>
      <c r="AH560" s="89"/>
      <c r="AI560" s="89"/>
      <c r="AJ560" s="89"/>
      <c r="AK560" s="89"/>
      <c r="AL560" s="89"/>
      <c r="AM560" s="89"/>
      <c r="AN560" s="89"/>
      <c r="AO560" s="89"/>
      <c r="AP560" s="89"/>
      <c r="AQ560" s="89"/>
      <c r="AR560" s="89"/>
      <c r="AS560" s="89"/>
      <c r="AT560" s="89"/>
      <c r="AU560" s="89"/>
      <c r="AV560" s="89"/>
      <c r="AW560" s="89"/>
      <c r="AX560" s="89"/>
      <c r="AY560" s="89"/>
      <c r="AZ560" s="89"/>
      <c r="BA560" s="89"/>
      <c r="BB560" s="89"/>
    </row>
    <row r="561" spans="1:54" ht="12.75" customHeight="1" x14ac:dyDescent="0.2">
      <c r="A561" s="77"/>
      <c r="B561" s="77"/>
      <c r="C561" s="77"/>
      <c r="D561" s="50"/>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89"/>
      <c r="AE561" s="89"/>
      <c r="AF561" s="89"/>
      <c r="AG561" s="89"/>
      <c r="AH561" s="89"/>
      <c r="AI561" s="89"/>
      <c r="AJ561" s="89"/>
      <c r="AK561" s="89"/>
      <c r="AL561" s="89"/>
      <c r="AM561" s="89"/>
      <c r="AN561" s="89"/>
      <c r="AO561" s="89"/>
      <c r="AP561" s="89"/>
      <c r="AQ561" s="89"/>
      <c r="AR561" s="89"/>
      <c r="AS561" s="89"/>
      <c r="AT561" s="89"/>
      <c r="AU561" s="89"/>
      <c r="AV561" s="89"/>
      <c r="AW561" s="89"/>
      <c r="AX561" s="89"/>
      <c r="AY561" s="89"/>
      <c r="AZ561" s="89"/>
      <c r="BA561" s="89"/>
      <c r="BB561" s="89"/>
    </row>
    <row r="562" spans="1:54" ht="12.75" customHeight="1" x14ac:dyDescent="0.2">
      <c r="A562" s="77"/>
      <c r="B562" s="77"/>
      <c r="C562" s="77"/>
      <c r="D562" s="50"/>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89"/>
      <c r="AE562" s="89"/>
      <c r="AF562" s="89"/>
      <c r="AG562" s="89"/>
      <c r="AH562" s="89"/>
      <c r="AI562" s="89"/>
      <c r="AJ562" s="89"/>
      <c r="AK562" s="89"/>
      <c r="AL562" s="89"/>
      <c r="AM562" s="89"/>
      <c r="AN562" s="89"/>
      <c r="AO562" s="89"/>
      <c r="AP562" s="89"/>
      <c r="AQ562" s="89"/>
      <c r="AR562" s="89"/>
      <c r="AS562" s="89"/>
      <c r="AT562" s="89"/>
      <c r="AU562" s="89"/>
      <c r="AV562" s="89"/>
      <c r="AW562" s="89"/>
      <c r="AX562" s="89"/>
      <c r="AY562" s="89"/>
      <c r="AZ562" s="89"/>
      <c r="BA562" s="89"/>
      <c r="BB562" s="89"/>
    </row>
    <row r="563" spans="1:54" ht="12.75" customHeight="1" x14ac:dyDescent="0.2">
      <c r="A563" s="77"/>
      <c r="B563" s="77"/>
      <c r="C563" s="77"/>
      <c r="D563" s="50"/>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89"/>
      <c r="AE563" s="89"/>
      <c r="AF563" s="89"/>
      <c r="AG563" s="89"/>
      <c r="AH563" s="89"/>
      <c r="AI563" s="89"/>
      <c r="AJ563" s="89"/>
      <c r="AK563" s="89"/>
      <c r="AL563" s="89"/>
      <c r="AM563" s="89"/>
      <c r="AN563" s="89"/>
      <c r="AO563" s="89"/>
      <c r="AP563" s="89"/>
      <c r="AQ563" s="89"/>
      <c r="AR563" s="89"/>
      <c r="AS563" s="89"/>
      <c r="AT563" s="89"/>
      <c r="AU563" s="89"/>
      <c r="AV563" s="89"/>
      <c r="AW563" s="89"/>
      <c r="AX563" s="89"/>
      <c r="AY563" s="89"/>
      <c r="AZ563" s="89"/>
      <c r="BA563" s="89"/>
      <c r="BB563" s="89"/>
    </row>
    <row r="564" spans="1:54" ht="12.75" customHeight="1" x14ac:dyDescent="0.2">
      <c r="A564" s="77"/>
      <c r="B564" s="77"/>
      <c r="C564" s="77"/>
      <c r="D564" s="50"/>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89"/>
      <c r="AZ564" s="89"/>
      <c r="BA564" s="89"/>
      <c r="BB564" s="89"/>
    </row>
    <row r="565" spans="1:54" ht="12.75" customHeight="1" x14ac:dyDescent="0.2">
      <c r="A565" s="77"/>
      <c r="B565" s="77"/>
      <c r="C565" s="77"/>
      <c r="D565" s="50"/>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89"/>
      <c r="AE565" s="89"/>
      <c r="AF565" s="89"/>
      <c r="AG565" s="89"/>
      <c r="AH565" s="89"/>
      <c r="AI565" s="89"/>
      <c r="AJ565" s="89"/>
      <c r="AK565" s="89"/>
      <c r="AL565" s="89"/>
      <c r="AM565" s="89"/>
      <c r="AN565" s="89"/>
      <c r="AO565" s="89"/>
      <c r="AP565" s="89"/>
      <c r="AQ565" s="89"/>
      <c r="AR565" s="89"/>
      <c r="AS565" s="89"/>
      <c r="AT565" s="89"/>
      <c r="AU565" s="89"/>
      <c r="AV565" s="89"/>
      <c r="AW565" s="89"/>
      <c r="AX565" s="89"/>
      <c r="AY565" s="89"/>
      <c r="AZ565" s="89"/>
      <c r="BA565" s="89"/>
      <c r="BB565" s="89"/>
    </row>
    <row r="566" spans="1:54" ht="12.75" customHeight="1" x14ac:dyDescent="0.2">
      <c r="A566" s="77"/>
      <c r="B566" s="77"/>
      <c r="C566" s="77"/>
      <c r="D566" s="50"/>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89"/>
      <c r="AE566" s="89"/>
      <c r="AF566" s="89"/>
      <c r="AG566" s="89"/>
      <c r="AH566" s="89"/>
      <c r="AI566" s="89"/>
      <c r="AJ566" s="89"/>
      <c r="AK566" s="89"/>
      <c r="AL566" s="89"/>
      <c r="AM566" s="89"/>
      <c r="AN566" s="89"/>
      <c r="AO566" s="89"/>
      <c r="AP566" s="89"/>
      <c r="AQ566" s="89"/>
      <c r="AR566" s="89"/>
      <c r="AS566" s="89"/>
      <c r="AT566" s="89"/>
      <c r="AU566" s="89"/>
      <c r="AV566" s="89"/>
      <c r="AW566" s="89"/>
      <c r="AX566" s="89"/>
      <c r="AY566" s="89"/>
      <c r="AZ566" s="89"/>
      <c r="BA566" s="89"/>
      <c r="BB566" s="89"/>
    </row>
    <row r="567" spans="1:54" ht="12.75" customHeight="1" x14ac:dyDescent="0.2">
      <c r="A567" s="77"/>
      <c r="B567" s="77"/>
      <c r="C567" s="77"/>
      <c r="D567" s="50"/>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89"/>
      <c r="AE567" s="89"/>
      <c r="AF567" s="89"/>
      <c r="AG567" s="89"/>
      <c r="AH567" s="89"/>
      <c r="AI567" s="89"/>
      <c r="AJ567" s="89"/>
      <c r="AK567" s="89"/>
      <c r="AL567" s="89"/>
      <c r="AM567" s="89"/>
      <c r="AN567" s="89"/>
      <c r="AO567" s="89"/>
      <c r="AP567" s="89"/>
      <c r="AQ567" s="89"/>
      <c r="AR567" s="89"/>
      <c r="AS567" s="89"/>
      <c r="AT567" s="89"/>
      <c r="AU567" s="89"/>
      <c r="AV567" s="89"/>
      <c r="AW567" s="89"/>
      <c r="AX567" s="89"/>
      <c r="AY567" s="89"/>
      <c r="AZ567" s="89"/>
      <c r="BA567" s="89"/>
      <c r="BB567" s="89"/>
    </row>
    <row r="568" spans="1:54" ht="12.75" customHeight="1" x14ac:dyDescent="0.2">
      <c r="A568" s="77"/>
      <c r="B568" s="77"/>
      <c r="C568" s="77"/>
      <c r="D568" s="50"/>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89"/>
      <c r="AE568" s="89"/>
      <c r="AF568" s="89"/>
      <c r="AG568" s="89"/>
      <c r="AH568" s="89"/>
      <c r="AI568" s="89"/>
      <c r="AJ568" s="89"/>
      <c r="AK568" s="89"/>
      <c r="AL568" s="89"/>
      <c r="AM568" s="89"/>
      <c r="AN568" s="89"/>
      <c r="AO568" s="89"/>
      <c r="AP568" s="89"/>
      <c r="AQ568" s="89"/>
      <c r="AR568" s="89"/>
      <c r="AS568" s="89"/>
      <c r="AT568" s="89"/>
      <c r="AU568" s="89"/>
      <c r="AV568" s="89"/>
      <c r="AW568" s="89"/>
      <c r="AX568" s="89"/>
      <c r="AY568" s="89"/>
      <c r="AZ568" s="89"/>
      <c r="BA568" s="89"/>
      <c r="BB568" s="89"/>
    </row>
    <row r="569" spans="1:54" ht="12.75" customHeight="1" x14ac:dyDescent="0.2">
      <c r="A569" s="77"/>
      <c r="B569" s="77"/>
      <c r="C569" s="77"/>
      <c r="D569" s="50"/>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89"/>
      <c r="AE569" s="89"/>
      <c r="AF569" s="89"/>
      <c r="AG569" s="89"/>
      <c r="AH569" s="89"/>
      <c r="AI569" s="89"/>
      <c r="AJ569" s="89"/>
      <c r="AK569" s="89"/>
      <c r="AL569" s="89"/>
      <c r="AM569" s="89"/>
      <c r="AN569" s="89"/>
      <c r="AO569" s="89"/>
      <c r="AP569" s="89"/>
      <c r="AQ569" s="89"/>
      <c r="AR569" s="89"/>
      <c r="AS569" s="89"/>
      <c r="AT569" s="89"/>
      <c r="AU569" s="89"/>
      <c r="AV569" s="89"/>
      <c r="AW569" s="89"/>
      <c r="AX569" s="89"/>
      <c r="AY569" s="89"/>
      <c r="AZ569" s="89"/>
      <c r="BA569" s="89"/>
      <c r="BB569" s="89"/>
    </row>
    <row r="570" spans="1:54" ht="12.75" customHeight="1" x14ac:dyDescent="0.2">
      <c r="A570" s="77"/>
      <c r="B570" s="77"/>
      <c r="C570" s="77"/>
      <c r="D570" s="50"/>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89"/>
      <c r="AE570" s="89"/>
      <c r="AF570" s="89"/>
      <c r="AG570" s="89"/>
      <c r="AH570" s="89"/>
      <c r="AI570" s="89"/>
      <c r="AJ570" s="89"/>
      <c r="AK570" s="89"/>
      <c r="AL570" s="89"/>
      <c r="AM570" s="89"/>
      <c r="AN570" s="89"/>
      <c r="AO570" s="89"/>
      <c r="AP570" s="89"/>
      <c r="AQ570" s="89"/>
      <c r="AR570" s="89"/>
      <c r="AS570" s="89"/>
      <c r="AT570" s="89"/>
      <c r="AU570" s="89"/>
      <c r="AV570" s="89"/>
      <c r="AW570" s="89"/>
      <c r="AX570" s="89"/>
      <c r="AY570" s="89"/>
      <c r="AZ570" s="89"/>
      <c r="BA570" s="89"/>
      <c r="BB570" s="89"/>
    </row>
    <row r="571" spans="1:54" ht="12.75" customHeight="1" x14ac:dyDescent="0.2">
      <c r="A571" s="77"/>
      <c r="B571" s="77"/>
      <c r="C571" s="77"/>
      <c r="D571" s="50"/>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89"/>
      <c r="AE571" s="89"/>
      <c r="AF571" s="89"/>
      <c r="AG571" s="89"/>
      <c r="AH571" s="89"/>
      <c r="AI571" s="89"/>
      <c r="AJ571" s="89"/>
      <c r="AK571" s="89"/>
      <c r="AL571" s="89"/>
      <c r="AM571" s="89"/>
      <c r="AN571" s="89"/>
      <c r="AO571" s="89"/>
      <c r="AP571" s="89"/>
      <c r="AQ571" s="89"/>
      <c r="AR571" s="89"/>
      <c r="AS571" s="89"/>
      <c r="AT571" s="89"/>
      <c r="AU571" s="89"/>
      <c r="AV571" s="89"/>
      <c r="AW571" s="89"/>
      <c r="AX571" s="89"/>
      <c r="AY571" s="89"/>
      <c r="AZ571" s="89"/>
      <c r="BA571" s="89"/>
      <c r="BB571" s="89"/>
    </row>
    <row r="572" spans="1:54" ht="12.75" customHeight="1" x14ac:dyDescent="0.2">
      <c r="A572" s="77"/>
      <c r="B572" s="77"/>
      <c r="C572" s="77"/>
      <c r="D572" s="50"/>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89"/>
      <c r="BB572" s="89"/>
    </row>
    <row r="573" spans="1:54" ht="12.75" customHeight="1" x14ac:dyDescent="0.2">
      <c r="A573" s="77"/>
      <c r="B573" s="77"/>
      <c r="C573" s="77"/>
      <c r="D573" s="50"/>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89"/>
      <c r="AE573" s="89"/>
      <c r="AF573" s="89"/>
      <c r="AG573" s="89"/>
      <c r="AH573" s="89"/>
      <c r="AI573" s="89"/>
      <c r="AJ573" s="89"/>
      <c r="AK573" s="89"/>
      <c r="AL573" s="89"/>
      <c r="AM573" s="89"/>
      <c r="AN573" s="89"/>
      <c r="AO573" s="89"/>
      <c r="AP573" s="89"/>
      <c r="AQ573" s="89"/>
      <c r="AR573" s="89"/>
      <c r="AS573" s="89"/>
      <c r="AT573" s="89"/>
      <c r="AU573" s="89"/>
      <c r="AV573" s="89"/>
      <c r="AW573" s="89"/>
      <c r="AX573" s="89"/>
      <c r="AY573" s="89"/>
      <c r="AZ573" s="89"/>
      <c r="BA573" s="89"/>
      <c r="BB573" s="89"/>
    </row>
    <row r="574" spans="1:54" ht="12.75" customHeight="1" x14ac:dyDescent="0.2">
      <c r="A574" s="77"/>
      <c r="B574" s="77"/>
      <c r="C574" s="77"/>
      <c r="D574" s="50"/>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89"/>
      <c r="AE574" s="89"/>
      <c r="AF574" s="89"/>
      <c r="AG574" s="89"/>
      <c r="AH574" s="89"/>
      <c r="AI574" s="89"/>
      <c r="AJ574" s="89"/>
      <c r="AK574" s="89"/>
      <c r="AL574" s="89"/>
      <c r="AM574" s="89"/>
      <c r="AN574" s="89"/>
      <c r="AO574" s="89"/>
      <c r="AP574" s="89"/>
      <c r="AQ574" s="89"/>
      <c r="AR574" s="89"/>
      <c r="AS574" s="89"/>
      <c r="AT574" s="89"/>
      <c r="AU574" s="89"/>
      <c r="AV574" s="89"/>
      <c r="AW574" s="89"/>
      <c r="AX574" s="89"/>
      <c r="AY574" s="89"/>
      <c r="AZ574" s="89"/>
      <c r="BA574" s="89"/>
      <c r="BB574" s="89"/>
    </row>
    <row r="575" spans="1:54" ht="12.75" customHeight="1" x14ac:dyDescent="0.2">
      <c r="A575" s="77"/>
      <c r="B575" s="77"/>
      <c r="C575" s="77"/>
      <c r="D575" s="50"/>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89"/>
      <c r="BB575" s="89"/>
    </row>
    <row r="576" spans="1:54" ht="12.75" customHeight="1" x14ac:dyDescent="0.2">
      <c r="A576" s="77"/>
      <c r="B576" s="77"/>
      <c r="C576" s="77"/>
      <c r="D576" s="50"/>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89"/>
      <c r="AE576" s="89"/>
      <c r="AF576" s="89"/>
      <c r="AG576" s="89"/>
      <c r="AH576" s="89"/>
      <c r="AI576" s="89"/>
      <c r="AJ576" s="89"/>
      <c r="AK576" s="89"/>
      <c r="AL576" s="89"/>
      <c r="AM576" s="89"/>
      <c r="AN576" s="89"/>
      <c r="AO576" s="89"/>
      <c r="AP576" s="89"/>
      <c r="AQ576" s="89"/>
      <c r="AR576" s="89"/>
      <c r="AS576" s="89"/>
      <c r="AT576" s="89"/>
      <c r="AU576" s="89"/>
      <c r="AV576" s="89"/>
      <c r="AW576" s="89"/>
      <c r="AX576" s="89"/>
      <c r="AY576" s="89"/>
      <c r="AZ576" s="89"/>
      <c r="BA576" s="89"/>
      <c r="BB576" s="89"/>
    </row>
    <row r="577" spans="1:54" ht="12.75" customHeight="1" x14ac:dyDescent="0.2">
      <c r="A577" s="77"/>
      <c r="B577" s="77"/>
      <c r="C577" s="77"/>
      <c r="D577" s="50"/>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89"/>
      <c r="AE577" s="89"/>
      <c r="AF577" s="89"/>
      <c r="AG577" s="89"/>
      <c r="AH577" s="89"/>
      <c r="AI577" s="89"/>
      <c r="AJ577" s="89"/>
      <c r="AK577" s="89"/>
      <c r="AL577" s="89"/>
      <c r="AM577" s="89"/>
      <c r="AN577" s="89"/>
      <c r="AO577" s="89"/>
      <c r="AP577" s="89"/>
      <c r="AQ577" s="89"/>
      <c r="AR577" s="89"/>
      <c r="AS577" s="89"/>
      <c r="AT577" s="89"/>
      <c r="AU577" s="89"/>
      <c r="AV577" s="89"/>
      <c r="AW577" s="89"/>
      <c r="AX577" s="89"/>
      <c r="AY577" s="89"/>
      <c r="AZ577" s="89"/>
      <c r="BA577" s="89"/>
      <c r="BB577" s="89"/>
    </row>
    <row r="578" spans="1:54" ht="12.75" customHeight="1" x14ac:dyDescent="0.2">
      <c r="A578" s="77"/>
      <c r="B578" s="77"/>
      <c r="C578" s="77"/>
      <c r="D578" s="50"/>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89"/>
      <c r="AE578" s="89"/>
      <c r="AF578" s="89"/>
      <c r="AG578" s="89"/>
      <c r="AH578" s="89"/>
      <c r="AI578" s="89"/>
      <c r="AJ578" s="89"/>
      <c r="AK578" s="89"/>
      <c r="AL578" s="89"/>
      <c r="AM578" s="89"/>
      <c r="AN578" s="89"/>
      <c r="AO578" s="89"/>
      <c r="AP578" s="89"/>
      <c r="AQ578" s="89"/>
      <c r="AR578" s="89"/>
      <c r="AS578" s="89"/>
      <c r="AT578" s="89"/>
      <c r="AU578" s="89"/>
      <c r="AV578" s="89"/>
      <c r="AW578" s="89"/>
      <c r="AX578" s="89"/>
      <c r="AY578" s="89"/>
      <c r="AZ578" s="89"/>
      <c r="BA578" s="89"/>
      <c r="BB578" s="89"/>
    </row>
    <row r="579" spans="1:54" ht="12.75" customHeight="1" x14ac:dyDescent="0.2">
      <c r="A579" s="77"/>
      <c r="B579" s="77"/>
      <c r="C579" s="77"/>
      <c r="D579" s="50"/>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89"/>
      <c r="AE579" s="89"/>
      <c r="AF579" s="89"/>
      <c r="AG579" s="89"/>
      <c r="AH579" s="89"/>
      <c r="AI579" s="89"/>
      <c r="AJ579" s="89"/>
      <c r="AK579" s="89"/>
      <c r="AL579" s="89"/>
      <c r="AM579" s="89"/>
      <c r="AN579" s="89"/>
      <c r="AO579" s="89"/>
      <c r="AP579" s="89"/>
      <c r="AQ579" s="89"/>
      <c r="AR579" s="89"/>
      <c r="AS579" s="89"/>
      <c r="AT579" s="89"/>
      <c r="AU579" s="89"/>
      <c r="AV579" s="89"/>
      <c r="AW579" s="89"/>
      <c r="AX579" s="89"/>
      <c r="AY579" s="89"/>
      <c r="AZ579" s="89"/>
      <c r="BA579" s="89"/>
      <c r="BB579" s="89"/>
    </row>
    <row r="580" spans="1:54" ht="12.75" customHeight="1" x14ac:dyDescent="0.2">
      <c r="A580" s="77"/>
      <c r="B580" s="77"/>
      <c r="C580" s="77"/>
      <c r="D580" s="50"/>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89"/>
      <c r="AE580" s="89"/>
      <c r="AF580" s="89"/>
      <c r="AG580" s="89"/>
      <c r="AH580" s="89"/>
      <c r="AI580" s="89"/>
      <c r="AJ580" s="89"/>
      <c r="AK580" s="89"/>
      <c r="AL580" s="89"/>
      <c r="AM580" s="89"/>
      <c r="AN580" s="89"/>
      <c r="AO580" s="89"/>
      <c r="AP580" s="89"/>
      <c r="AQ580" s="89"/>
      <c r="AR580" s="89"/>
      <c r="AS580" s="89"/>
      <c r="AT580" s="89"/>
      <c r="AU580" s="89"/>
      <c r="AV580" s="89"/>
      <c r="AW580" s="89"/>
      <c r="AX580" s="89"/>
      <c r="AY580" s="89"/>
      <c r="AZ580" s="89"/>
      <c r="BA580" s="89"/>
      <c r="BB580" s="89"/>
    </row>
    <row r="581" spans="1:54" ht="12.75" customHeight="1" x14ac:dyDescent="0.2">
      <c r="A581" s="77"/>
      <c r="B581" s="77"/>
      <c r="C581" s="77"/>
      <c r="D581" s="50"/>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89"/>
      <c r="AE581" s="89"/>
      <c r="AF581" s="89"/>
      <c r="AG581" s="89"/>
      <c r="AH581" s="89"/>
      <c r="AI581" s="89"/>
      <c r="AJ581" s="89"/>
      <c r="AK581" s="89"/>
      <c r="AL581" s="89"/>
      <c r="AM581" s="89"/>
      <c r="AN581" s="89"/>
      <c r="AO581" s="89"/>
      <c r="AP581" s="89"/>
      <c r="AQ581" s="89"/>
      <c r="AR581" s="89"/>
      <c r="AS581" s="89"/>
      <c r="AT581" s="89"/>
      <c r="AU581" s="89"/>
      <c r="AV581" s="89"/>
      <c r="AW581" s="89"/>
      <c r="AX581" s="89"/>
      <c r="AY581" s="89"/>
      <c r="AZ581" s="89"/>
      <c r="BA581" s="89"/>
      <c r="BB581" s="89"/>
    </row>
    <row r="582" spans="1:54" ht="12.75" customHeight="1" x14ac:dyDescent="0.2">
      <c r="A582" s="77"/>
      <c r="B582" s="77"/>
      <c r="C582" s="77"/>
      <c r="D582" s="50"/>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89"/>
      <c r="AE582" s="89"/>
      <c r="AF582" s="89"/>
      <c r="AG582" s="89"/>
      <c r="AH582" s="89"/>
      <c r="AI582" s="89"/>
      <c r="AJ582" s="89"/>
      <c r="AK582" s="89"/>
      <c r="AL582" s="89"/>
      <c r="AM582" s="89"/>
      <c r="AN582" s="89"/>
      <c r="AO582" s="89"/>
      <c r="AP582" s="89"/>
      <c r="AQ582" s="89"/>
      <c r="AR582" s="89"/>
      <c r="AS582" s="89"/>
      <c r="AT582" s="89"/>
      <c r="AU582" s="89"/>
      <c r="AV582" s="89"/>
      <c r="AW582" s="89"/>
      <c r="AX582" s="89"/>
      <c r="AY582" s="89"/>
      <c r="AZ582" s="89"/>
      <c r="BA582" s="89"/>
      <c r="BB582" s="89"/>
    </row>
    <row r="583" spans="1:54" ht="12.75" customHeight="1" x14ac:dyDescent="0.2">
      <c r="A583" s="77"/>
      <c r="B583" s="77"/>
      <c r="C583" s="77"/>
      <c r="D583" s="50"/>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89"/>
      <c r="BB583" s="89"/>
    </row>
    <row r="584" spans="1:54" ht="12.75" customHeight="1" x14ac:dyDescent="0.2">
      <c r="A584" s="77"/>
      <c r="B584" s="77"/>
      <c r="C584" s="77"/>
      <c r="D584" s="50"/>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89"/>
      <c r="BB584" s="89"/>
    </row>
    <row r="585" spans="1:54" ht="12.75" customHeight="1" x14ac:dyDescent="0.2">
      <c r="A585" s="77"/>
      <c r="B585" s="77"/>
      <c r="C585" s="77"/>
      <c r="D585" s="50"/>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89"/>
      <c r="BB585" s="89"/>
    </row>
    <row r="586" spans="1:54" ht="12.75" customHeight="1" x14ac:dyDescent="0.2">
      <c r="A586" s="77"/>
      <c r="B586" s="77"/>
      <c r="C586" s="77"/>
      <c r="D586" s="50"/>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89"/>
      <c r="BB586" s="89"/>
    </row>
    <row r="587" spans="1:54" ht="12.75" customHeight="1" x14ac:dyDescent="0.2">
      <c r="A587" s="77"/>
      <c r="B587" s="77"/>
      <c r="C587" s="77"/>
      <c r="D587" s="50"/>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89"/>
      <c r="BB587" s="89"/>
    </row>
    <row r="588" spans="1:54" ht="12.75" customHeight="1" x14ac:dyDescent="0.2">
      <c r="A588" s="77"/>
      <c r="B588" s="77"/>
      <c r="C588" s="77"/>
      <c r="D588" s="50"/>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89"/>
      <c r="BB588" s="89"/>
    </row>
    <row r="589" spans="1:54" ht="12.75" customHeight="1" x14ac:dyDescent="0.2">
      <c r="A589" s="77"/>
      <c r="B589" s="77"/>
      <c r="C589" s="77"/>
      <c r="D589" s="50"/>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89"/>
      <c r="BB589" s="89"/>
    </row>
    <row r="590" spans="1:54" ht="12.75" customHeight="1" x14ac:dyDescent="0.2">
      <c r="A590" s="77"/>
      <c r="B590" s="77"/>
      <c r="C590" s="77"/>
      <c r="D590" s="50"/>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89"/>
      <c r="BB590" s="89"/>
    </row>
    <row r="591" spans="1:54" ht="12.75" customHeight="1" x14ac:dyDescent="0.2">
      <c r="A591" s="77"/>
      <c r="B591" s="77"/>
      <c r="C591" s="77"/>
      <c r="D591" s="50"/>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row>
    <row r="592" spans="1:54" ht="12.75" customHeight="1" x14ac:dyDescent="0.2">
      <c r="A592" s="77"/>
      <c r="B592" s="77"/>
      <c r="C592" s="77"/>
      <c r="D592" s="50"/>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89"/>
      <c r="AE592" s="89"/>
      <c r="AF592" s="89"/>
      <c r="AG592" s="89"/>
      <c r="AH592" s="89"/>
      <c r="AI592" s="89"/>
      <c r="AJ592" s="89"/>
      <c r="AK592" s="89"/>
      <c r="AL592" s="89"/>
      <c r="AM592" s="89"/>
      <c r="AN592" s="89"/>
      <c r="AO592" s="89"/>
      <c r="AP592" s="89"/>
      <c r="AQ592" s="89"/>
      <c r="AR592" s="89"/>
      <c r="AS592" s="89"/>
      <c r="AT592" s="89"/>
      <c r="AU592" s="89"/>
      <c r="AV592" s="89"/>
      <c r="AW592" s="89"/>
      <c r="AX592" s="89"/>
      <c r="AY592" s="89"/>
      <c r="AZ592" s="89"/>
      <c r="BA592" s="89"/>
      <c r="BB592" s="89"/>
    </row>
    <row r="593" spans="1:54" ht="12.75" customHeight="1" x14ac:dyDescent="0.2">
      <c r="A593" s="77"/>
      <c r="B593" s="77"/>
      <c r="C593" s="77"/>
      <c r="D593" s="50"/>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89"/>
      <c r="AE593" s="89"/>
      <c r="AF593" s="89"/>
      <c r="AG593" s="89"/>
      <c r="AH593" s="89"/>
      <c r="AI593" s="89"/>
      <c r="AJ593" s="89"/>
      <c r="AK593" s="89"/>
      <c r="AL593" s="89"/>
      <c r="AM593" s="89"/>
      <c r="AN593" s="89"/>
      <c r="AO593" s="89"/>
      <c r="AP593" s="89"/>
      <c r="AQ593" s="89"/>
      <c r="AR593" s="89"/>
      <c r="AS593" s="89"/>
      <c r="AT593" s="89"/>
      <c r="AU593" s="89"/>
      <c r="AV593" s="89"/>
      <c r="AW593" s="89"/>
      <c r="AX593" s="89"/>
      <c r="AY593" s="89"/>
      <c r="AZ593" s="89"/>
      <c r="BA593" s="89"/>
      <c r="BB593" s="89"/>
    </row>
    <row r="594" spans="1:54" ht="12.75" customHeight="1" x14ac:dyDescent="0.2">
      <c r="A594" s="77"/>
      <c r="B594" s="77"/>
      <c r="C594" s="77"/>
      <c r="D594" s="50"/>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89"/>
      <c r="AE594" s="89"/>
      <c r="AF594" s="89"/>
      <c r="AG594" s="89"/>
      <c r="AH594" s="89"/>
      <c r="AI594" s="89"/>
      <c r="AJ594" s="89"/>
      <c r="AK594" s="89"/>
      <c r="AL594" s="89"/>
      <c r="AM594" s="89"/>
      <c r="AN594" s="89"/>
      <c r="AO594" s="89"/>
      <c r="AP594" s="89"/>
      <c r="AQ594" s="89"/>
      <c r="AR594" s="89"/>
      <c r="AS594" s="89"/>
      <c r="AT594" s="89"/>
      <c r="AU594" s="89"/>
      <c r="AV594" s="89"/>
      <c r="AW594" s="89"/>
      <c r="AX594" s="89"/>
      <c r="AY594" s="89"/>
      <c r="AZ594" s="89"/>
      <c r="BA594" s="89"/>
      <c r="BB594" s="89"/>
    </row>
    <row r="595" spans="1:54" ht="12.75" customHeight="1" x14ac:dyDescent="0.2">
      <c r="A595" s="77"/>
      <c r="B595" s="77"/>
      <c r="C595" s="77"/>
      <c r="D595" s="50"/>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89"/>
      <c r="AE595" s="89"/>
      <c r="AF595" s="89"/>
      <c r="AG595" s="89"/>
      <c r="AH595" s="89"/>
      <c r="AI595" s="89"/>
      <c r="AJ595" s="89"/>
      <c r="AK595" s="89"/>
      <c r="AL595" s="89"/>
      <c r="AM595" s="89"/>
      <c r="AN595" s="89"/>
      <c r="AO595" s="89"/>
      <c r="AP595" s="89"/>
      <c r="AQ595" s="89"/>
      <c r="AR595" s="89"/>
      <c r="AS595" s="89"/>
      <c r="AT595" s="89"/>
      <c r="AU595" s="89"/>
      <c r="AV595" s="89"/>
      <c r="AW595" s="89"/>
      <c r="AX595" s="89"/>
      <c r="AY595" s="89"/>
      <c r="AZ595" s="89"/>
      <c r="BA595" s="89"/>
      <c r="BB595" s="89"/>
    </row>
    <row r="596" spans="1:54" ht="12.75" customHeight="1" x14ac:dyDescent="0.2">
      <c r="A596" s="77"/>
      <c r="B596" s="77"/>
      <c r="C596" s="77"/>
      <c r="D596" s="50"/>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89"/>
      <c r="AE596" s="89"/>
      <c r="AF596" s="89"/>
      <c r="AG596" s="89"/>
      <c r="AH596" s="89"/>
      <c r="AI596" s="89"/>
      <c r="AJ596" s="89"/>
      <c r="AK596" s="89"/>
      <c r="AL596" s="89"/>
      <c r="AM596" s="89"/>
      <c r="AN596" s="89"/>
      <c r="AO596" s="89"/>
      <c r="AP596" s="89"/>
      <c r="AQ596" s="89"/>
      <c r="AR596" s="89"/>
      <c r="AS596" s="89"/>
      <c r="AT596" s="89"/>
      <c r="AU596" s="89"/>
      <c r="AV596" s="89"/>
      <c r="AW596" s="89"/>
      <c r="AX596" s="89"/>
      <c r="AY596" s="89"/>
      <c r="AZ596" s="89"/>
      <c r="BA596" s="89"/>
      <c r="BB596" s="89"/>
    </row>
    <row r="597" spans="1:54" ht="12.75" customHeight="1" x14ac:dyDescent="0.2">
      <c r="A597" s="77"/>
      <c r="B597" s="77"/>
      <c r="C597" s="77"/>
      <c r="D597" s="50"/>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89"/>
      <c r="BB597" s="89"/>
    </row>
    <row r="598" spans="1:54" ht="12.75" customHeight="1" x14ac:dyDescent="0.2">
      <c r="A598" s="77"/>
      <c r="B598" s="77"/>
      <c r="C598" s="77"/>
      <c r="D598" s="50"/>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89"/>
      <c r="BB598" s="89"/>
    </row>
    <row r="599" spans="1:54" ht="12.75" customHeight="1" x14ac:dyDescent="0.2">
      <c r="A599" s="77"/>
      <c r="B599" s="77"/>
      <c r="C599" s="77"/>
      <c r="D599" s="50"/>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89"/>
      <c r="AE599" s="89"/>
      <c r="AF599" s="89"/>
      <c r="AG599" s="89"/>
      <c r="AH599" s="89"/>
      <c r="AI599" s="89"/>
      <c r="AJ599" s="89"/>
      <c r="AK599" s="89"/>
      <c r="AL599" s="89"/>
      <c r="AM599" s="89"/>
      <c r="AN599" s="89"/>
      <c r="AO599" s="89"/>
      <c r="AP599" s="89"/>
      <c r="AQ599" s="89"/>
      <c r="AR599" s="89"/>
      <c r="AS599" s="89"/>
      <c r="AT599" s="89"/>
      <c r="AU599" s="89"/>
      <c r="AV599" s="89"/>
      <c r="AW599" s="89"/>
      <c r="AX599" s="89"/>
      <c r="AY599" s="89"/>
      <c r="AZ599" s="89"/>
      <c r="BA599" s="89"/>
      <c r="BB599" s="89"/>
    </row>
    <row r="600" spans="1:54" ht="12.75" customHeight="1" x14ac:dyDescent="0.2">
      <c r="A600" s="77"/>
      <c r="B600" s="77"/>
      <c r="C600" s="77"/>
      <c r="D600" s="50"/>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89"/>
      <c r="AE600" s="89"/>
      <c r="AF600" s="89"/>
      <c r="AG600" s="89"/>
      <c r="AH600" s="89"/>
      <c r="AI600" s="89"/>
      <c r="AJ600" s="89"/>
      <c r="AK600" s="89"/>
      <c r="AL600" s="89"/>
      <c r="AM600" s="89"/>
      <c r="AN600" s="89"/>
      <c r="AO600" s="89"/>
      <c r="AP600" s="89"/>
      <c r="AQ600" s="89"/>
      <c r="AR600" s="89"/>
      <c r="AS600" s="89"/>
      <c r="AT600" s="89"/>
      <c r="AU600" s="89"/>
      <c r="AV600" s="89"/>
      <c r="AW600" s="89"/>
      <c r="AX600" s="89"/>
      <c r="AY600" s="89"/>
      <c r="AZ600" s="89"/>
      <c r="BA600" s="89"/>
      <c r="BB600" s="89"/>
    </row>
    <row r="601" spans="1:54" ht="12.75" customHeight="1" x14ac:dyDescent="0.2">
      <c r="A601" s="77"/>
      <c r="B601" s="77"/>
      <c r="C601" s="77"/>
      <c r="D601" s="50"/>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89"/>
      <c r="AE601" s="89"/>
      <c r="AF601" s="89"/>
      <c r="AG601" s="89"/>
      <c r="AH601" s="89"/>
      <c r="AI601" s="89"/>
      <c r="AJ601" s="89"/>
      <c r="AK601" s="89"/>
      <c r="AL601" s="89"/>
      <c r="AM601" s="89"/>
      <c r="AN601" s="89"/>
      <c r="AO601" s="89"/>
      <c r="AP601" s="89"/>
      <c r="AQ601" s="89"/>
      <c r="AR601" s="89"/>
      <c r="AS601" s="89"/>
      <c r="AT601" s="89"/>
      <c r="AU601" s="89"/>
      <c r="AV601" s="89"/>
      <c r="AW601" s="89"/>
      <c r="AX601" s="89"/>
      <c r="AY601" s="89"/>
      <c r="AZ601" s="89"/>
      <c r="BA601" s="89"/>
      <c r="BB601" s="89"/>
    </row>
    <row r="602" spans="1:54" ht="12.75" customHeight="1" x14ac:dyDescent="0.2">
      <c r="A602" s="77"/>
      <c r="B602" s="77"/>
      <c r="C602" s="77"/>
      <c r="D602" s="50"/>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89"/>
      <c r="AE602" s="89"/>
      <c r="AF602" s="89"/>
      <c r="AG602" s="89"/>
      <c r="AH602" s="89"/>
      <c r="AI602" s="89"/>
      <c r="AJ602" s="89"/>
      <c r="AK602" s="89"/>
      <c r="AL602" s="89"/>
      <c r="AM602" s="89"/>
      <c r="AN602" s="89"/>
      <c r="AO602" s="89"/>
      <c r="AP602" s="89"/>
      <c r="AQ602" s="89"/>
      <c r="AR602" s="89"/>
      <c r="AS602" s="89"/>
      <c r="AT602" s="89"/>
      <c r="AU602" s="89"/>
      <c r="AV602" s="89"/>
      <c r="AW602" s="89"/>
      <c r="AX602" s="89"/>
      <c r="AY602" s="89"/>
      <c r="AZ602" s="89"/>
      <c r="BA602" s="89"/>
      <c r="BB602" s="89"/>
    </row>
    <row r="603" spans="1:54" ht="12.75" customHeight="1" x14ac:dyDescent="0.2">
      <c r="A603" s="77"/>
      <c r="B603" s="77"/>
      <c r="C603" s="77"/>
      <c r="D603" s="50"/>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89"/>
      <c r="AE603" s="89"/>
      <c r="AF603" s="89"/>
      <c r="AG603" s="89"/>
      <c r="AH603" s="89"/>
      <c r="AI603" s="89"/>
      <c r="AJ603" s="89"/>
      <c r="AK603" s="89"/>
      <c r="AL603" s="89"/>
      <c r="AM603" s="89"/>
      <c r="AN603" s="89"/>
      <c r="AO603" s="89"/>
      <c r="AP603" s="89"/>
      <c r="AQ603" s="89"/>
      <c r="AR603" s="89"/>
      <c r="AS603" s="89"/>
      <c r="AT603" s="89"/>
      <c r="AU603" s="89"/>
      <c r="AV603" s="89"/>
      <c r="AW603" s="89"/>
      <c r="AX603" s="89"/>
      <c r="AY603" s="89"/>
      <c r="AZ603" s="89"/>
      <c r="BA603" s="89"/>
      <c r="BB603" s="89"/>
    </row>
    <row r="604" spans="1:54" ht="12.75" customHeight="1" x14ac:dyDescent="0.2">
      <c r="A604" s="77"/>
      <c r="B604" s="77"/>
      <c r="C604" s="77"/>
      <c r="D604" s="50"/>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89"/>
      <c r="AE604" s="89"/>
      <c r="AF604" s="89"/>
      <c r="AG604" s="89"/>
      <c r="AH604" s="89"/>
      <c r="AI604" s="89"/>
      <c r="AJ604" s="89"/>
      <c r="AK604" s="89"/>
      <c r="AL604" s="89"/>
      <c r="AM604" s="89"/>
      <c r="AN604" s="89"/>
      <c r="AO604" s="89"/>
      <c r="AP604" s="89"/>
      <c r="AQ604" s="89"/>
      <c r="AR604" s="89"/>
      <c r="AS604" s="89"/>
      <c r="AT604" s="89"/>
      <c r="AU604" s="89"/>
      <c r="AV604" s="89"/>
      <c r="AW604" s="89"/>
      <c r="AX604" s="89"/>
      <c r="AY604" s="89"/>
      <c r="AZ604" s="89"/>
      <c r="BA604" s="89"/>
      <c r="BB604" s="89"/>
    </row>
    <row r="605" spans="1:54" ht="12.75" customHeight="1" x14ac:dyDescent="0.2">
      <c r="A605" s="77"/>
      <c r="B605" s="77"/>
      <c r="C605" s="77"/>
      <c r="D605" s="50"/>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89"/>
      <c r="AE605" s="89"/>
      <c r="AF605" s="89"/>
      <c r="AG605" s="89"/>
      <c r="AH605" s="89"/>
      <c r="AI605" s="89"/>
      <c r="AJ605" s="89"/>
      <c r="AK605" s="89"/>
      <c r="AL605" s="89"/>
      <c r="AM605" s="89"/>
      <c r="AN605" s="89"/>
      <c r="AO605" s="89"/>
      <c r="AP605" s="89"/>
      <c r="AQ605" s="89"/>
      <c r="AR605" s="89"/>
      <c r="AS605" s="89"/>
      <c r="AT605" s="89"/>
      <c r="AU605" s="89"/>
      <c r="AV605" s="89"/>
      <c r="AW605" s="89"/>
      <c r="AX605" s="89"/>
      <c r="AY605" s="89"/>
      <c r="AZ605" s="89"/>
      <c r="BA605" s="89"/>
      <c r="BB605" s="89"/>
    </row>
    <row r="606" spans="1:54" ht="12.75" customHeight="1" x14ac:dyDescent="0.2">
      <c r="A606" s="77"/>
      <c r="B606" s="77"/>
      <c r="C606" s="77"/>
      <c r="D606" s="50"/>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89"/>
      <c r="AE606" s="89"/>
      <c r="AF606" s="89"/>
      <c r="AG606" s="89"/>
      <c r="AH606" s="89"/>
      <c r="AI606" s="89"/>
      <c r="AJ606" s="89"/>
      <c r="AK606" s="89"/>
      <c r="AL606" s="89"/>
      <c r="AM606" s="89"/>
      <c r="AN606" s="89"/>
      <c r="AO606" s="89"/>
      <c r="AP606" s="89"/>
      <c r="AQ606" s="89"/>
      <c r="AR606" s="89"/>
      <c r="AS606" s="89"/>
      <c r="AT606" s="89"/>
      <c r="AU606" s="89"/>
      <c r="AV606" s="89"/>
      <c r="AW606" s="89"/>
      <c r="AX606" s="89"/>
      <c r="AY606" s="89"/>
      <c r="AZ606" s="89"/>
      <c r="BA606" s="89"/>
      <c r="BB606" s="89"/>
    </row>
    <row r="607" spans="1:54" ht="12.75" customHeight="1" x14ac:dyDescent="0.2">
      <c r="A607" s="77"/>
      <c r="B607" s="77"/>
      <c r="C607" s="77"/>
      <c r="D607" s="50"/>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89"/>
      <c r="AE607" s="89"/>
      <c r="AF607" s="89"/>
      <c r="AG607" s="89"/>
      <c r="AH607" s="89"/>
      <c r="AI607" s="89"/>
      <c r="AJ607" s="89"/>
      <c r="AK607" s="89"/>
      <c r="AL607" s="89"/>
      <c r="AM607" s="89"/>
      <c r="AN607" s="89"/>
      <c r="AO607" s="89"/>
      <c r="AP607" s="89"/>
      <c r="AQ607" s="89"/>
      <c r="AR607" s="89"/>
      <c r="AS607" s="89"/>
      <c r="AT607" s="89"/>
      <c r="AU607" s="89"/>
      <c r="AV607" s="89"/>
      <c r="AW607" s="89"/>
      <c r="AX607" s="89"/>
      <c r="AY607" s="89"/>
      <c r="AZ607" s="89"/>
      <c r="BA607" s="89"/>
      <c r="BB607" s="89"/>
    </row>
    <row r="608" spans="1:54" ht="12.75" customHeight="1" x14ac:dyDescent="0.2">
      <c r="A608" s="77"/>
      <c r="B608" s="77"/>
      <c r="C608" s="77"/>
      <c r="D608" s="50"/>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89"/>
      <c r="AE608" s="89"/>
      <c r="AF608" s="89"/>
      <c r="AG608" s="89"/>
      <c r="AH608" s="89"/>
      <c r="AI608" s="89"/>
      <c r="AJ608" s="89"/>
      <c r="AK608" s="89"/>
      <c r="AL608" s="89"/>
      <c r="AM608" s="89"/>
      <c r="AN608" s="89"/>
      <c r="AO608" s="89"/>
      <c r="AP608" s="89"/>
      <c r="AQ608" s="89"/>
      <c r="AR608" s="89"/>
      <c r="AS608" s="89"/>
      <c r="AT608" s="89"/>
      <c r="AU608" s="89"/>
      <c r="AV608" s="89"/>
      <c r="AW608" s="89"/>
      <c r="AX608" s="89"/>
      <c r="AY608" s="89"/>
      <c r="AZ608" s="89"/>
      <c r="BA608" s="89"/>
      <c r="BB608" s="89"/>
    </row>
    <row r="609" spans="1:54" ht="12.75" customHeight="1" x14ac:dyDescent="0.2">
      <c r="A609" s="77"/>
      <c r="B609" s="77"/>
      <c r="C609" s="77"/>
      <c r="D609" s="50"/>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89"/>
      <c r="BB609" s="89"/>
    </row>
    <row r="610" spans="1:54" ht="12.75" customHeight="1" x14ac:dyDescent="0.2">
      <c r="A610" s="77"/>
      <c r="B610" s="77"/>
      <c r="C610" s="77"/>
      <c r="D610" s="50"/>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89"/>
      <c r="BB610" s="89"/>
    </row>
    <row r="611" spans="1:54" ht="12.75" customHeight="1" x14ac:dyDescent="0.2">
      <c r="A611" s="77"/>
      <c r="B611" s="77"/>
      <c r="C611" s="77"/>
      <c r="D611" s="50"/>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row>
    <row r="612" spans="1:54" ht="12.75" customHeight="1" x14ac:dyDescent="0.2">
      <c r="A612" s="77"/>
      <c r="B612" s="77"/>
      <c r="C612" s="77"/>
      <c r="D612" s="50"/>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89"/>
      <c r="AE612" s="89"/>
      <c r="AF612" s="89"/>
      <c r="AG612" s="89"/>
      <c r="AH612" s="89"/>
      <c r="AI612" s="89"/>
      <c r="AJ612" s="89"/>
      <c r="AK612" s="89"/>
      <c r="AL612" s="89"/>
      <c r="AM612" s="89"/>
      <c r="AN612" s="89"/>
      <c r="AO612" s="89"/>
      <c r="AP612" s="89"/>
      <c r="AQ612" s="89"/>
      <c r="AR612" s="89"/>
      <c r="AS612" s="89"/>
      <c r="AT612" s="89"/>
      <c r="AU612" s="89"/>
      <c r="AV612" s="89"/>
      <c r="AW612" s="89"/>
      <c r="AX612" s="89"/>
      <c r="AY612" s="89"/>
      <c r="AZ612" s="89"/>
      <c r="BA612" s="89"/>
      <c r="BB612" s="89"/>
    </row>
    <row r="613" spans="1:54" ht="12.75" customHeight="1" x14ac:dyDescent="0.2">
      <c r="A613" s="77"/>
      <c r="B613" s="77"/>
      <c r="C613" s="77"/>
      <c r="D613" s="50"/>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89"/>
      <c r="AE613" s="89"/>
      <c r="AF613" s="89"/>
      <c r="AG613" s="89"/>
      <c r="AH613" s="89"/>
      <c r="AI613" s="89"/>
      <c r="AJ613" s="89"/>
      <c r="AK613" s="89"/>
      <c r="AL613" s="89"/>
      <c r="AM613" s="89"/>
      <c r="AN613" s="89"/>
      <c r="AO613" s="89"/>
      <c r="AP613" s="89"/>
      <c r="AQ613" s="89"/>
      <c r="AR613" s="89"/>
      <c r="AS613" s="89"/>
      <c r="AT613" s="89"/>
      <c r="AU613" s="89"/>
      <c r="AV613" s="89"/>
      <c r="AW613" s="89"/>
      <c r="AX613" s="89"/>
      <c r="AY613" s="89"/>
      <c r="AZ613" s="89"/>
      <c r="BA613" s="89"/>
      <c r="BB613" s="89"/>
    </row>
    <row r="614" spans="1:54" ht="12.75" customHeight="1" x14ac:dyDescent="0.2">
      <c r="A614" s="77"/>
      <c r="B614" s="77"/>
      <c r="C614" s="77"/>
      <c r="D614" s="50"/>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89"/>
      <c r="AE614" s="89"/>
      <c r="AF614" s="89"/>
      <c r="AG614" s="89"/>
      <c r="AH614" s="89"/>
      <c r="AI614" s="89"/>
      <c r="AJ614" s="89"/>
      <c r="AK614" s="89"/>
      <c r="AL614" s="89"/>
      <c r="AM614" s="89"/>
      <c r="AN614" s="89"/>
      <c r="AO614" s="89"/>
      <c r="AP614" s="89"/>
      <c r="AQ614" s="89"/>
      <c r="AR614" s="89"/>
      <c r="AS614" s="89"/>
      <c r="AT614" s="89"/>
      <c r="AU614" s="89"/>
      <c r="AV614" s="89"/>
      <c r="AW614" s="89"/>
      <c r="AX614" s="89"/>
      <c r="AY614" s="89"/>
      <c r="AZ614" s="89"/>
      <c r="BA614" s="89"/>
      <c r="BB614" s="89"/>
    </row>
    <row r="615" spans="1:54" ht="12.75" customHeight="1" x14ac:dyDescent="0.2">
      <c r="A615" s="77"/>
      <c r="B615" s="77"/>
      <c r="C615" s="77"/>
      <c r="D615" s="50"/>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89"/>
      <c r="AE615" s="89"/>
      <c r="AF615" s="89"/>
      <c r="AG615" s="89"/>
      <c r="AH615" s="89"/>
      <c r="AI615" s="89"/>
      <c r="AJ615" s="89"/>
      <c r="AK615" s="89"/>
      <c r="AL615" s="89"/>
      <c r="AM615" s="89"/>
      <c r="AN615" s="89"/>
      <c r="AO615" s="89"/>
      <c r="AP615" s="89"/>
      <c r="AQ615" s="89"/>
      <c r="AR615" s="89"/>
      <c r="AS615" s="89"/>
      <c r="AT615" s="89"/>
      <c r="AU615" s="89"/>
      <c r="AV615" s="89"/>
      <c r="AW615" s="89"/>
      <c r="AX615" s="89"/>
      <c r="AY615" s="89"/>
      <c r="AZ615" s="89"/>
      <c r="BA615" s="89"/>
      <c r="BB615" s="89"/>
    </row>
    <row r="616" spans="1:54" ht="12.75" customHeight="1" x14ac:dyDescent="0.2">
      <c r="A616" s="77"/>
      <c r="B616" s="77"/>
      <c r="C616" s="77"/>
      <c r="D616" s="50"/>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89"/>
      <c r="AE616" s="89"/>
      <c r="AF616" s="89"/>
      <c r="AG616" s="89"/>
      <c r="AH616" s="89"/>
      <c r="AI616" s="89"/>
      <c r="AJ616" s="89"/>
      <c r="AK616" s="89"/>
      <c r="AL616" s="89"/>
      <c r="AM616" s="89"/>
      <c r="AN616" s="89"/>
      <c r="AO616" s="89"/>
      <c r="AP616" s="89"/>
      <c r="AQ616" s="89"/>
      <c r="AR616" s="89"/>
      <c r="AS616" s="89"/>
      <c r="AT616" s="89"/>
      <c r="AU616" s="89"/>
      <c r="AV616" s="89"/>
      <c r="AW616" s="89"/>
      <c r="AX616" s="89"/>
      <c r="AY616" s="89"/>
      <c r="AZ616" s="89"/>
      <c r="BA616" s="89"/>
      <c r="BB616" s="89"/>
    </row>
    <row r="617" spans="1:54" ht="12.75" customHeight="1" x14ac:dyDescent="0.2">
      <c r="A617" s="77"/>
      <c r="B617" s="77"/>
      <c r="C617" s="77"/>
      <c r="D617" s="50"/>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89"/>
      <c r="AE617" s="89"/>
      <c r="AF617" s="89"/>
      <c r="AG617" s="89"/>
      <c r="AH617" s="89"/>
      <c r="AI617" s="89"/>
      <c r="AJ617" s="89"/>
      <c r="AK617" s="89"/>
      <c r="AL617" s="89"/>
      <c r="AM617" s="89"/>
      <c r="AN617" s="89"/>
      <c r="AO617" s="89"/>
      <c r="AP617" s="89"/>
      <c r="AQ617" s="89"/>
      <c r="AR617" s="89"/>
      <c r="AS617" s="89"/>
      <c r="AT617" s="89"/>
      <c r="AU617" s="89"/>
      <c r="AV617" s="89"/>
      <c r="AW617" s="89"/>
      <c r="AX617" s="89"/>
      <c r="AY617" s="89"/>
      <c r="AZ617" s="89"/>
      <c r="BA617" s="89"/>
      <c r="BB617" s="89"/>
    </row>
    <row r="618" spans="1:54" ht="12.75" customHeight="1" x14ac:dyDescent="0.2">
      <c r="A618" s="77"/>
      <c r="B618" s="77"/>
      <c r="C618" s="77"/>
      <c r="D618" s="50"/>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89"/>
      <c r="AE618" s="89"/>
      <c r="AF618" s="89"/>
      <c r="AG618" s="89"/>
      <c r="AH618" s="89"/>
      <c r="AI618" s="89"/>
      <c r="AJ618" s="89"/>
      <c r="AK618" s="89"/>
      <c r="AL618" s="89"/>
      <c r="AM618" s="89"/>
      <c r="AN618" s="89"/>
      <c r="AO618" s="89"/>
      <c r="AP618" s="89"/>
      <c r="AQ618" s="89"/>
      <c r="AR618" s="89"/>
      <c r="AS618" s="89"/>
      <c r="AT618" s="89"/>
      <c r="AU618" s="89"/>
      <c r="AV618" s="89"/>
      <c r="AW618" s="89"/>
      <c r="AX618" s="89"/>
      <c r="AY618" s="89"/>
      <c r="AZ618" s="89"/>
      <c r="BA618" s="89"/>
      <c r="BB618" s="89"/>
    </row>
    <row r="619" spans="1:54" ht="12.75" customHeight="1" x14ac:dyDescent="0.2">
      <c r="A619" s="77"/>
      <c r="B619" s="77"/>
      <c r="C619" s="77"/>
      <c r="D619" s="50"/>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89"/>
      <c r="AE619" s="89"/>
      <c r="AF619" s="89"/>
      <c r="AG619" s="89"/>
      <c r="AH619" s="89"/>
      <c r="AI619" s="89"/>
      <c r="AJ619" s="89"/>
      <c r="AK619" s="89"/>
      <c r="AL619" s="89"/>
      <c r="AM619" s="89"/>
      <c r="AN619" s="89"/>
      <c r="AO619" s="89"/>
      <c r="AP619" s="89"/>
      <c r="AQ619" s="89"/>
      <c r="AR619" s="89"/>
      <c r="AS619" s="89"/>
      <c r="AT619" s="89"/>
      <c r="AU619" s="89"/>
      <c r="AV619" s="89"/>
      <c r="AW619" s="89"/>
      <c r="AX619" s="89"/>
      <c r="AY619" s="89"/>
      <c r="AZ619" s="89"/>
      <c r="BA619" s="89"/>
      <c r="BB619" s="89"/>
    </row>
    <row r="620" spans="1:54" ht="12.75" customHeight="1" x14ac:dyDescent="0.2">
      <c r="A620" s="77"/>
      <c r="B620" s="77"/>
      <c r="C620" s="77"/>
      <c r="D620" s="50"/>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89"/>
      <c r="AZ620" s="89"/>
      <c r="BA620" s="89"/>
      <c r="BB620" s="89"/>
    </row>
    <row r="621" spans="1:54" ht="12.75" customHeight="1" x14ac:dyDescent="0.2">
      <c r="A621" s="77"/>
      <c r="B621" s="77"/>
      <c r="C621" s="77"/>
      <c r="D621" s="50"/>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89"/>
      <c r="AE621" s="89"/>
      <c r="AF621" s="89"/>
      <c r="AG621" s="89"/>
      <c r="AH621" s="89"/>
      <c r="AI621" s="89"/>
      <c r="AJ621" s="89"/>
      <c r="AK621" s="89"/>
      <c r="AL621" s="89"/>
      <c r="AM621" s="89"/>
      <c r="AN621" s="89"/>
      <c r="AO621" s="89"/>
      <c r="AP621" s="89"/>
      <c r="AQ621" s="89"/>
      <c r="AR621" s="89"/>
      <c r="AS621" s="89"/>
      <c r="AT621" s="89"/>
      <c r="AU621" s="89"/>
      <c r="AV621" s="89"/>
      <c r="AW621" s="89"/>
      <c r="AX621" s="89"/>
      <c r="AY621" s="89"/>
      <c r="AZ621" s="89"/>
      <c r="BA621" s="89"/>
      <c r="BB621" s="89"/>
    </row>
    <row r="622" spans="1:54" ht="12.75" customHeight="1" x14ac:dyDescent="0.2">
      <c r="A622" s="77"/>
      <c r="B622" s="77"/>
      <c r="C622" s="77"/>
      <c r="D622" s="50"/>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89"/>
      <c r="AE622" s="89"/>
      <c r="AF622" s="89"/>
      <c r="AG622" s="89"/>
      <c r="AH622" s="89"/>
      <c r="AI622" s="89"/>
      <c r="AJ622" s="89"/>
      <c r="AK622" s="89"/>
      <c r="AL622" s="89"/>
      <c r="AM622" s="89"/>
      <c r="AN622" s="89"/>
      <c r="AO622" s="89"/>
      <c r="AP622" s="89"/>
      <c r="AQ622" s="89"/>
      <c r="AR622" s="89"/>
      <c r="AS622" s="89"/>
      <c r="AT622" s="89"/>
      <c r="AU622" s="89"/>
      <c r="AV622" s="89"/>
      <c r="AW622" s="89"/>
      <c r="AX622" s="89"/>
      <c r="AY622" s="89"/>
      <c r="AZ622" s="89"/>
      <c r="BA622" s="89"/>
      <c r="BB622" s="89"/>
    </row>
    <row r="623" spans="1:54" ht="12.75" customHeight="1" x14ac:dyDescent="0.2">
      <c r="A623" s="77"/>
      <c r="B623" s="77"/>
      <c r="C623" s="77"/>
      <c r="D623" s="50"/>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89"/>
      <c r="AE623" s="89"/>
      <c r="AF623" s="89"/>
      <c r="AG623" s="89"/>
      <c r="AH623" s="89"/>
      <c r="AI623" s="89"/>
      <c r="AJ623" s="89"/>
      <c r="AK623" s="89"/>
      <c r="AL623" s="89"/>
      <c r="AM623" s="89"/>
      <c r="AN623" s="89"/>
      <c r="AO623" s="89"/>
      <c r="AP623" s="89"/>
      <c r="AQ623" s="89"/>
      <c r="AR623" s="89"/>
      <c r="AS623" s="89"/>
      <c r="AT623" s="89"/>
      <c r="AU623" s="89"/>
      <c r="AV623" s="89"/>
      <c r="AW623" s="89"/>
      <c r="AX623" s="89"/>
      <c r="AY623" s="89"/>
      <c r="AZ623" s="89"/>
      <c r="BA623" s="89"/>
      <c r="BB623" s="89"/>
    </row>
    <row r="624" spans="1:54" ht="12.75" customHeight="1" x14ac:dyDescent="0.2">
      <c r="A624" s="77"/>
      <c r="B624" s="77"/>
      <c r="C624" s="77"/>
      <c r="D624" s="50"/>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89"/>
      <c r="AE624" s="89"/>
      <c r="AF624" s="89"/>
      <c r="AG624" s="89"/>
      <c r="AH624" s="89"/>
      <c r="AI624" s="89"/>
      <c r="AJ624" s="89"/>
      <c r="AK624" s="89"/>
      <c r="AL624" s="89"/>
      <c r="AM624" s="89"/>
      <c r="AN624" s="89"/>
      <c r="AO624" s="89"/>
      <c r="AP624" s="89"/>
      <c r="AQ624" s="89"/>
      <c r="AR624" s="89"/>
      <c r="AS624" s="89"/>
      <c r="AT624" s="89"/>
      <c r="AU624" s="89"/>
      <c r="AV624" s="89"/>
      <c r="AW624" s="89"/>
      <c r="AX624" s="89"/>
      <c r="AY624" s="89"/>
      <c r="AZ624" s="89"/>
      <c r="BA624" s="89"/>
      <c r="BB624" s="89"/>
    </row>
    <row r="625" spans="1:54" ht="12.75" customHeight="1" x14ac:dyDescent="0.2">
      <c r="A625" s="77"/>
      <c r="B625" s="77"/>
      <c r="C625" s="77"/>
      <c r="D625" s="50"/>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89"/>
      <c r="AE625" s="89"/>
      <c r="AF625" s="89"/>
      <c r="AG625" s="89"/>
      <c r="AH625" s="89"/>
      <c r="AI625" s="89"/>
      <c r="AJ625" s="89"/>
      <c r="AK625" s="89"/>
      <c r="AL625" s="89"/>
      <c r="AM625" s="89"/>
      <c r="AN625" s="89"/>
      <c r="AO625" s="89"/>
      <c r="AP625" s="89"/>
      <c r="AQ625" s="89"/>
      <c r="AR625" s="89"/>
      <c r="AS625" s="89"/>
      <c r="AT625" s="89"/>
      <c r="AU625" s="89"/>
      <c r="AV625" s="89"/>
      <c r="AW625" s="89"/>
      <c r="AX625" s="89"/>
      <c r="AY625" s="89"/>
      <c r="AZ625" s="89"/>
      <c r="BA625" s="89"/>
      <c r="BB625" s="89"/>
    </row>
    <row r="626" spans="1:54" ht="12.75" customHeight="1" x14ac:dyDescent="0.2">
      <c r="A626" s="77"/>
      <c r="B626" s="77"/>
      <c r="C626" s="77"/>
      <c r="D626" s="50"/>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89"/>
      <c r="AE626" s="89"/>
      <c r="AF626" s="89"/>
      <c r="AG626" s="89"/>
      <c r="AH626" s="89"/>
      <c r="AI626" s="89"/>
      <c r="AJ626" s="89"/>
      <c r="AK626" s="89"/>
      <c r="AL626" s="89"/>
      <c r="AM626" s="89"/>
      <c r="AN626" s="89"/>
      <c r="AO626" s="89"/>
      <c r="AP626" s="89"/>
      <c r="AQ626" s="89"/>
      <c r="AR626" s="89"/>
      <c r="AS626" s="89"/>
      <c r="AT626" s="89"/>
      <c r="AU626" s="89"/>
      <c r="AV626" s="89"/>
      <c r="AW626" s="89"/>
      <c r="AX626" s="89"/>
      <c r="AY626" s="89"/>
      <c r="AZ626" s="89"/>
      <c r="BA626" s="89"/>
      <c r="BB626" s="89"/>
    </row>
    <row r="627" spans="1:54" ht="12.75" customHeight="1" x14ac:dyDescent="0.2">
      <c r="A627" s="77"/>
      <c r="B627" s="77"/>
      <c r="C627" s="77"/>
      <c r="D627" s="50"/>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89"/>
      <c r="AE627" s="89"/>
      <c r="AF627" s="89"/>
      <c r="AG627" s="89"/>
      <c r="AH627" s="89"/>
      <c r="AI627" s="89"/>
      <c r="AJ627" s="89"/>
      <c r="AK627" s="89"/>
      <c r="AL627" s="89"/>
      <c r="AM627" s="89"/>
      <c r="AN627" s="89"/>
      <c r="AO627" s="89"/>
      <c r="AP627" s="89"/>
      <c r="AQ627" s="89"/>
      <c r="AR627" s="89"/>
      <c r="AS627" s="89"/>
      <c r="AT627" s="89"/>
      <c r="AU627" s="89"/>
      <c r="AV627" s="89"/>
      <c r="AW627" s="89"/>
      <c r="AX627" s="89"/>
      <c r="AY627" s="89"/>
      <c r="AZ627" s="89"/>
      <c r="BA627" s="89"/>
      <c r="BB627" s="89"/>
    </row>
    <row r="628" spans="1:54" ht="12.75" customHeight="1" x14ac:dyDescent="0.2">
      <c r="A628" s="77"/>
      <c r="B628" s="77"/>
      <c r="C628" s="77"/>
      <c r="D628" s="50"/>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89"/>
      <c r="AE628" s="89"/>
      <c r="AF628" s="89"/>
      <c r="AG628" s="89"/>
      <c r="AH628" s="89"/>
      <c r="AI628" s="89"/>
      <c r="AJ628" s="89"/>
      <c r="AK628" s="89"/>
      <c r="AL628" s="89"/>
      <c r="AM628" s="89"/>
      <c r="AN628" s="89"/>
      <c r="AO628" s="89"/>
      <c r="AP628" s="89"/>
      <c r="AQ628" s="89"/>
      <c r="AR628" s="89"/>
      <c r="AS628" s="89"/>
      <c r="AT628" s="89"/>
      <c r="AU628" s="89"/>
      <c r="AV628" s="89"/>
      <c r="AW628" s="89"/>
      <c r="AX628" s="89"/>
      <c r="AY628" s="89"/>
      <c r="AZ628" s="89"/>
      <c r="BA628" s="89"/>
      <c r="BB628" s="89"/>
    </row>
    <row r="629" spans="1:54" ht="12.75" customHeight="1" x14ac:dyDescent="0.2">
      <c r="A629" s="77"/>
      <c r="B629" s="77"/>
      <c r="C629" s="77"/>
      <c r="D629" s="50"/>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89"/>
      <c r="AE629" s="89"/>
      <c r="AF629" s="89"/>
      <c r="AG629" s="89"/>
      <c r="AH629" s="89"/>
      <c r="AI629" s="89"/>
      <c r="AJ629" s="89"/>
      <c r="AK629" s="89"/>
      <c r="AL629" s="89"/>
      <c r="AM629" s="89"/>
      <c r="AN629" s="89"/>
      <c r="AO629" s="89"/>
      <c r="AP629" s="89"/>
      <c r="AQ629" s="89"/>
      <c r="AR629" s="89"/>
      <c r="AS629" s="89"/>
      <c r="AT629" s="89"/>
      <c r="AU629" s="89"/>
      <c r="AV629" s="89"/>
      <c r="AW629" s="89"/>
      <c r="AX629" s="89"/>
      <c r="AY629" s="89"/>
      <c r="AZ629" s="89"/>
      <c r="BA629" s="89"/>
      <c r="BB629" s="89"/>
    </row>
    <row r="630" spans="1:54" ht="12.75" customHeight="1" x14ac:dyDescent="0.2">
      <c r="A630" s="77"/>
      <c r="B630" s="77"/>
      <c r="C630" s="77"/>
      <c r="D630" s="50"/>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89"/>
      <c r="AE630" s="89"/>
      <c r="AF630" s="89"/>
      <c r="AG630" s="89"/>
      <c r="AH630" s="89"/>
      <c r="AI630" s="89"/>
      <c r="AJ630" s="89"/>
      <c r="AK630" s="89"/>
      <c r="AL630" s="89"/>
      <c r="AM630" s="89"/>
      <c r="AN630" s="89"/>
      <c r="AO630" s="89"/>
      <c r="AP630" s="89"/>
      <c r="AQ630" s="89"/>
      <c r="AR630" s="89"/>
      <c r="AS630" s="89"/>
      <c r="AT630" s="89"/>
      <c r="AU630" s="89"/>
      <c r="AV630" s="89"/>
      <c r="AW630" s="89"/>
      <c r="AX630" s="89"/>
      <c r="AY630" s="89"/>
      <c r="AZ630" s="89"/>
      <c r="BA630" s="89"/>
      <c r="BB630" s="89"/>
    </row>
    <row r="631" spans="1:54" ht="12.75" customHeight="1" x14ac:dyDescent="0.2">
      <c r="A631" s="77"/>
      <c r="B631" s="77"/>
      <c r="C631" s="77"/>
      <c r="D631" s="50"/>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89"/>
      <c r="AE631" s="89"/>
      <c r="AF631" s="89"/>
      <c r="AG631" s="89"/>
      <c r="AH631" s="89"/>
      <c r="AI631" s="89"/>
      <c r="AJ631" s="89"/>
      <c r="AK631" s="89"/>
      <c r="AL631" s="89"/>
      <c r="AM631" s="89"/>
      <c r="AN631" s="89"/>
      <c r="AO631" s="89"/>
      <c r="AP631" s="89"/>
      <c r="AQ631" s="89"/>
      <c r="AR631" s="89"/>
      <c r="AS631" s="89"/>
      <c r="AT631" s="89"/>
      <c r="AU631" s="89"/>
      <c r="AV631" s="89"/>
      <c r="AW631" s="89"/>
      <c r="AX631" s="89"/>
      <c r="AY631" s="89"/>
      <c r="AZ631" s="89"/>
      <c r="BA631" s="89"/>
      <c r="BB631" s="89"/>
    </row>
    <row r="632" spans="1:54" ht="12.75" customHeight="1" x14ac:dyDescent="0.2">
      <c r="A632" s="77"/>
      <c r="B632" s="77"/>
      <c r="C632" s="77"/>
      <c r="D632" s="50"/>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89"/>
      <c r="AE632" s="89"/>
      <c r="AF632" s="89"/>
      <c r="AG632" s="89"/>
      <c r="AH632" s="89"/>
      <c r="AI632" s="89"/>
      <c r="AJ632" s="89"/>
      <c r="AK632" s="89"/>
      <c r="AL632" s="89"/>
      <c r="AM632" s="89"/>
      <c r="AN632" s="89"/>
      <c r="AO632" s="89"/>
      <c r="AP632" s="89"/>
      <c r="AQ632" s="89"/>
      <c r="AR632" s="89"/>
      <c r="AS632" s="89"/>
      <c r="AT632" s="89"/>
      <c r="AU632" s="89"/>
      <c r="AV632" s="89"/>
      <c r="AW632" s="89"/>
      <c r="AX632" s="89"/>
      <c r="AY632" s="89"/>
      <c r="AZ632" s="89"/>
      <c r="BA632" s="89"/>
      <c r="BB632" s="89"/>
    </row>
    <row r="633" spans="1:54" ht="12.75" customHeight="1" x14ac:dyDescent="0.2">
      <c r="A633" s="77"/>
      <c r="B633" s="77"/>
      <c r="C633" s="77"/>
      <c r="D633" s="50"/>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89"/>
      <c r="AE633" s="89"/>
      <c r="AF633" s="89"/>
      <c r="AG633" s="89"/>
      <c r="AH633" s="89"/>
      <c r="AI633" s="89"/>
      <c r="AJ633" s="89"/>
      <c r="AK633" s="89"/>
      <c r="AL633" s="89"/>
      <c r="AM633" s="89"/>
      <c r="AN633" s="89"/>
      <c r="AO633" s="89"/>
      <c r="AP633" s="89"/>
      <c r="AQ633" s="89"/>
      <c r="AR633" s="89"/>
      <c r="AS633" s="89"/>
      <c r="AT633" s="89"/>
      <c r="AU633" s="89"/>
      <c r="AV633" s="89"/>
      <c r="AW633" s="89"/>
      <c r="AX633" s="89"/>
      <c r="AY633" s="89"/>
      <c r="AZ633" s="89"/>
      <c r="BA633" s="89"/>
      <c r="BB633" s="89"/>
    </row>
    <row r="634" spans="1:54" ht="12.75" customHeight="1" x14ac:dyDescent="0.2">
      <c r="A634" s="77"/>
      <c r="B634" s="77"/>
      <c r="C634" s="77"/>
      <c r="D634" s="50"/>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89"/>
      <c r="AE634" s="89"/>
      <c r="AF634" s="89"/>
      <c r="AG634" s="89"/>
      <c r="AH634" s="89"/>
      <c r="AI634" s="89"/>
      <c r="AJ634" s="89"/>
      <c r="AK634" s="89"/>
      <c r="AL634" s="89"/>
      <c r="AM634" s="89"/>
      <c r="AN634" s="89"/>
      <c r="AO634" s="89"/>
      <c r="AP634" s="89"/>
      <c r="AQ634" s="89"/>
      <c r="AR634" s="89"/>
      <c r="AS634" s="89"/>
      <c r="AT634" s="89"/>
      <c r="AU634" s="89"/>
      <c r="AV634" s="89"/>
      <c r="AW634" s="89"/>
      <c r="AX634" s="89"/>
      <c r="AY634" s="89"/>
      <c r="AZ634" s="89"/>
      <c r="BA634" s="89"/>
      <c r="BB634" s="89"/>
    </row>
    <row r="635" spans="1:54" ht="12.75" customHeight="1" x14ac:dyDescent="0.2">
      <c r="A635" s="77"/>
      <c r="B635" s="77"/>
      <c r="C635" s="77"/>
      <c r="D635" s="50"/>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89"/>
      <c r="AE635" s="89"/>
      <c r="AF635" s="89"/>
      <c r="AG635" s="89"/>
      <c r="AH635" s="89"/>
      <c r="AI635" s="89"/>
      <c r="AJ635" s="89"/>
      <c r="AK635" s="89"/>
      <c r="AL635" s="89"/>
      <c r="AM635" s="89"/>
      <c r="AN635" s="89"/>
      <c r="AO635" s="89"/>
      <c r="AP635" s="89"/>
      <c r="AQ635" s="89"/>
      <c r="AR635" s="89"/>
      <c r="AS635" s="89"/>
      <c r="AT635" s="89"/>
      <c r="AU635" s="89"/>
      <c r="AV635" s="89"/>
      <c r="AW635" s="89"/>
      <c r="AX635" s="89"/>
      <c r="AY635" s="89"/>
      <c r="AZ635" s="89"/>
      <c r="BA635" s="89"/>
      <c r="BB635" s="89"/>
    </row>
    <row r="636" spans="1:54" ht="12.75" customHeight="1" x14ac:dyDescent="0.2">
      <c r="A636" s="77"/>
      <c r="B636" s="77"/>
      <c r="C636" s="77"/>
      <c r="D636" s="50"/>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89"/>
      <c r="AE636" s="89"/>
      <c r="AF636" s="89"/>
      <c r="AG636" s="89"/>
      <c r="AH636" s="89"/>
      <c r="AI636" s="89"/>
      <c r="AJ636" s="89"/>
      <c r="AK636" s="89"/>
      <c r="AL636" s="89"/>
      <c r="AM636" s="89"/>
      <c r="AN636" s="89"/>
      <c r="AO636" s="89"/>
      <c r="AP636" s="89"/>
      <c r="AQ636" s="89"/>
      <c r="AR636" s="89"/>
      <c r="AS636" s="89"/>
      <c r="AT636" s="89"/>
      <c r="AU636" s="89"/>
      <c r="AV636" s="89"/>
      <c r="AW636" s="89"/>
      <c r="AX636" s="89"/>
      <c r="AY636" s="89"/>
      <c r="AZ636" s="89"/>
      <c r="BA636" s="89"/>
      <c r="BB636" s="89"/>
    </row>
    <row r="637" spans="1:54" ht="12.75" customHeight="1" x14ac:dyDescent="0.2">
      <c r="A637" s="77"/>
      <c r="B637" s="77"/>
      <c r="C637" s="77"/>
      <c r="D637" s="50"/>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89"/>
      <c r="AE637" s="89"/>
      <c r="AF637" s="89"/>
      <c r="AG637" s="89"/>
      <c r="AH637" s="89"/>
      <c r="AI637" s="89"/>
      <c r="AJ637" s="89"/>
      <c r="AK637" s="89"/>
      <c r="AL637" s="89"/>
      <c r="AM637" s="89"/>
      <c r="AN637" s="89"/>
      <c r="AO637" s="89"/>
      <c r="AP637" s="89"/>
      <c r="AQ637" s="89"/>
      <c r="AR637" s="89"/>
      <c r="AS637" s="89"/>
      <c r="AT637" s="89"/>
      <c r="AU637" s="89"/>
      <c r="AV637" s="89"/>
      <c r="AW637" s="89"/>
      <c r="AX637" s="89"/>
      <c r="AY637" s="89"/>
      <c r="AZ637" s="89"/>
      <c r="BA637" s="89"/>
      <c r="BB637" s="89"/>
    </row>
    <row r="638" spans="1:54" ht="12.75" customHeight="1" x14ac:dyDescent="0.2">
      <c r="A638" s="77"/>
      <c r="B638" s="77"/>
      <c r="C638" s="77"/>
      <c r="D638" s="50"/>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89"/>
      <c r="AE638" s="89"/>
      <c r="AF638" s="89"/>
      <c r="AG638" s="89"/>
      <c r="AH638" s="89"/>
      <c r="AI638" s="89"/>
      <c r="AJ638" s="89"/>
      <c r="AK638" s="89"/>
      <c r="AL638" s="89"/>
      <c r="AM638" s="89"/>
      <c r="AN638" s="89"/>
      <c r="AO638" s="89"/>
      <c r="AP638" s="89"/>
      <c r="AQ638" s="89"/>
      <c r="AR638" s="89"/>
      <c r="AS638" s="89"/>
      <c r="AT638" s="89"/>
      <c r="AU638" s="89"/>
      <c r="AV638" s="89"/>
      <c r="AW638" s="89"/>
      <c r="AX638" s="89"/>
      <c r="AY638" s="89"/>
      <c r="AZ638" s="89"/>
      <c r="BA638" s="89"/>
      <c r="BB638" s="89"/>
    </row>
    <row r="639" spans="1:54" ht="12.75" customHeight="1" x14ac:dyDescent="0.2">
      <c r="A639" s="77"/>
      <c r="B639" s="77"/>
      <c r="C639" s="77"/>
      <c r="D639" s="50"/>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89"/>
      <c r="AE639" s="89"/>
      <c r="AF639" s="89"/>
      <c r="AG639" s="89"/>
      <c r="AH639" s="89"/>
      <c r="AI639" s="89"/>
      <c r="AJ639" s="89"/>
      <c r="AK639" s="89"/>
      <c r="AL639" s="89"/>
      <c r="AM639" s="89"/>
      <c r="AN639" s="89"/>
      <c r="AO639" s="89"/>
      <c r="AP639" s="89"/>
      <c r="AQ639" s="89"/>
      <c r="AR639" s="89"/>
      <c r="AS639" s="89"/>
      <c r="AT639" s="89"/>
      <c r="AU639" s="89"/>
      <c r="AV639" s="89"/>
      <c r="AW639" s="89"/>
      <c r="AX639" s="89"/>
      <c r="AY639" s="89"/>
      <c r="AZ639" s="89"/>
      <c r="BA639" s="89"/>
      <c r="BB639" s="89"/>
    </row>
    <row r="640" spans="1:54" ht="12.75" customHeight="1" x14ac:dyDescent="0.2">
      <c r="A640" s="77"/>
      <c r="B640" s="77"/>
      <c r="C640" s="77"/>
      <c r="D640" s="50"/>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89"/>
      <c r="AE640" s="89"/>
      <c r="AF640" s="89"/>
      <c r="AG640" s="89"/>
      <c r="AH640" s="89"/>
      <c r="AI640" s="89"/>
      <c r="AJ640" s="89"/>
      <c r="AK640" s="89"/>
      <c r="AL640" s="89"/>
      <c r="AM640" s="89"/>
      <c r="AN640" s="89"/>
      <c r="AO640" s="89"/>
      <c r="AP640" s="89"/>
      <c r="AQ640" s="89"/>
      <c r="AR640" s="89"/>
      <c r="AS640" s="89"/>
      <c r="AT640" s="89"/>
      <c r="AU640" s="89"/>
      <c r="AV640" s="89"/>
      <c r="AW640" s="89"/>
      <c r="AX640" s="89"/>
      <c r="AY640" s="89"/>
      <c r="AZ640" s="89"/>
      <c r="BA640" s="89"/>
      <c r="BB640" s="89"/>
    </row>
    <row r="641" spans="1:54" ht="12.75" customHeight="1" x14ac:dyDescent="0.2">
      <c r="A641" s="77"/>
      <c r="B641" s="77"/>
      <c r="C641" s="77"/>
      <c r="D641" s="50"/>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89"/>
      <c r="AE641" s="89"/>
      <c r="AF641" s="89"/>
      <c r="AG641" s="89"/>
      <c r="AH641" s="89"/>
      <c r="AI641" s="89"/>
      <c r="AJ641" s="89"/>
      <c r="AK641" s="89"/>
      <c r="AL641" s="89"/>
      <c r="AM641" s="89"/>
      <c r="AN641" s="89"/>
      <c r="AO641" s="89"/>
      <c r="AP641" s="89"/>
      <c r="AQ641" s="89"/>
      <c r="AR641" s="89"/>
      <c r="AS641" s="89"/>
      <c r="AT641" s="89"/>
      <c r="AU641" s="89"/>
      <c r="AV641" s="89"/>
      <c r="AW641" s="89"/>
      <c r="AX641" s="89"/>
      <c r="AY641" s="89"/>
      <c r="AZ641" s="89"/>
      <c r="BA641" s="89"/>
      <c r="BB641" s="89"/>
    </row>
    <row r="642" spans="1:54" ht="12.75" customHeight="1" x14ac:dyDescent="0.2">
      <c r="A642" s="77"/>
      <c r="B642" s="77"/>
      <c r="C642" s="77"/>
      <c r="D642" s="50"/>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89"/>
      <c r="AE642" s="89"/>
      <c r="AF642" s="89"/>
      <c r="AG642" s="89"/>
      <c r="AH642" s="89"/>
      <c r="AI642" s="89"/>
      <c r="AJ642" s="89"/>
      <c r="AK642" s="89"/>
      <c r="AL642" s="89"/>
      <c r="AM642" s="89"/>
      <c r="AN642" s="89"/>
      <c r="AO642" s="89"/>
      <c r="AP642" s="89"/>
      <c r="AQ642" s="89"/>
      <c r="AR642" s="89"/>
      <c r="AS642" s="89"/>
      <c r="AT642" s="89"/>
      <c r="AU642" s="89"/>
      <c r="AV642" s="89"/>
      <c r="AW642" s="89"/>
      <c r="AX642" s="89"/>
      <c r="AY642" s="89"/>
      <c r="AZ642" s="89"/>
      <c r="BA642" s="89"/>
      <c r="BB642" s="89"/>
    </row>
    <row r="643" spans="1:54" ht="12.75" customHeight="1" x14ac:dyDescent="0.2">
      <c r="A643" s="77"/>
      <c r="B643" s="77"/>
      <c r="C643" s="77"/>
      <c r="D643" s="50"/>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89"/>
      <c r="AE643" s="89"/>
      <c r="AF643" s="89"/>
      <c r="AG643" s="89"/>
      <c r="AH643" s="89"/>
      <c r="AI643" s="89"/>
      <c r="AJ643" s="89"/>
      <c r="AK643" s="89"/>
      <c r="AL643" s="89"/>
      <c r="AM643" s="89"/>
      <c r="AN643" s="89"/>
      <c r="AO643" s="89"/>
      <c r="AP643" s="89"/>
      <c r="AQ643" s="89"/>
      <c r="AR643" s="89"/>
      <c r="AS643" s="89"/>
      <c r="AT643" s="89"/>
      <c r="AU643" s="89"/>
      <c r="AV643" s="89"/>
      <c r="AW643" s="89"/>
      <c r="AX643" s="89"/>
      <c r="AY643" s="89"/>
      <c r="AZ643" s="89"/>
      <c r="BA643" s="89"/>
      <c r="BB643" s="89"/>
    </row>
    <row r="644" spans="1:54" ht="12.75" customHeight="1" x14ac:dyDescent="0.2">
      <c r="A644" s="77"/>
      <c r="B644" s="77"/>
      <c r="C644" s="77"/>
      <c r="D644" s="50"/>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89"/>
      <c r="AE644" s="89"/>
      <c r="AF644" s="89"/>
      <c r="AG644" s="89"/>
      <c r="AH644" s="89"/>
      <c r="AI644" s="89"/>
      <c r="AJ644" s="89"/>
      <c r="AK644" s="89"/>
      <c r="AL644" s="89"/>
      <c r="AM644" s="89"/>
      <c r="AN644" s="89"/>
      <c r="AO644" s="89"/>
      <c r="AP644" s="89"/>
      <c r="AQ644" s="89"/>
      <c r="AR644" s="89"/>
      <c r="AS644" s="89"/>
      <c r="AT644" s="89"/>
      <c r="AU644" s="89"/>
      <c r="AV644" s="89"/>
      <c r="AW644" s="89"/>
      <c r="AX644" s="89"/>
      <c r="AY644" s="89"/>
      <c r="AZ644" s="89"/>
      <c r="BA644" s="89"/>
      <c r="BB644" s="89"/>
    </row>
    <row r="645" spans="1:54" ht="12.75" customHeight="1" x14ac:dyDescent="0.2">
      <c r="A645" s="77"/>
      <c r="B645" s="77"/>
      <c r="C645" s="77"/>
      <c r="D645" s="50"/>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89"/>
      <c r="AE645" s="89"/>
      <c r="AF645" s="89"/>
      <c r="AG645" s="89"/>
      <c r="AH645" s="89"/>
      <c r="AI645" s="89"/>
      <c r="AJ645" s="89"/>
      <c r="AK645" s="89"/>
      <c r="AL645" s="89"/>
      <c r="AM645" s="89"/>
      <c r="AN645" s="89"/>
      <c r="AO645" s="89"/>
      <c r="AP645" s="89"/>
      <c r="AQ645" s="89"/>
      <c r="AR645" s="89"/>
      <c r="AS645" s="89"/>
      <c r="AT645" s="89"/>
      <c r="AU645" s="89"/>
      <c r="AV645" s="89"/>
      <c r="AW645" s="89"/>
      <c r="AX645" s="89"/>
      <c r="AY645" s="89"/>
      <c r="AZ645" s="89"/>
      <c r="BA645" s="89"/>
      <c r="BB645" s="89"/>
    </row>
    <row r="646" spans="1:54" ht="12.75" customHeight="1" x14ac:dyDescent="0.2">
      <c r="A646" s="77"/>
      <c r="B646" s="77"/>
      <c r="C646" s="77"/>
      <c r="D646" s="50"/>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89"/>
      <c r="AE646" s="89"/>
      <c r="AF646" s="89"/>
      <c r="AG646" s="89"/>
      <c r="AH646" s="89"/>
      <c r="AI646" s="89"/>
      <c r="AJ646" s="89"/>
      <c r="AK646" s="89"/>
      <c r="AL646" s="89"/>
      <c r="AM646" s="89"/>
      <c r="AN646" s="89"/>
      <c r="AO646" s="89"/>
      <c r="AP646" s="89"/>
      <c r="AQ646" s="89"/>
      <c r="AR646" s="89"/>
      <c r="AS646" s="89"/>
      <c r="AT646" s="89"/>
      <c r="AU646" s="89"/>
      <c r="AV646" s="89"/>
      <c r="AW646" s="89"/>
      <c r="AX646" s="89"/>
      <c r="AY646" s="89"/>
      <c r="AZ646" s="89"/>
      <c r="BA646" s="89"/>
      <c r="BB646" s="89"/>
    </row>
    <row r="647" spans="1:54" ht="12.75" customHeight="1" x14ac:dyDescent="0.2">
      <c r="A647" s="77"/>
      <c r="B647" s="77"/>
      <c r="C647" s="77"/>
      <c r="D647" s="50"/>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89"/>
      <c r="AE647" s="89"/>
      <c r="AF647" s="89"/>
      <c r="AG647" s="89"/>
      <c r="AH647" s="89"/>
      <c r="AI647" s="89"/>
      <c r="AJ647" s="89"/>
      <c r="AK647" s="89"/>
      <c r="AL647" s="89"/>
      <c r="AM647" s="89"/>
      <c r="AN647" s="89"/>
      <c r="AO647" s="89"/>
      <c r="AP647" s="89"/>
      <c r="AQ647" s="89"/>
      <c r="AR647" s="89"/>
      <c r="AS647" s="89"/>
      <c r="AT647" s="89"/>
      <c r="AU647" s="89"/>
      <c r="AV647" s="89"/>
      <c r="AW647" s="89"/>
      <c r="AX647" s="89"/>
      <c r="AY647" s="89"/>
      <c r="AZ647" s="89"/>
      <c r="BA647" s="89"/>
      <c r="BB647" s="89"/>
    </row>
    <row r="648" spans="1:54" ht="12.75" customHeight="1" x14ac:dyDescent="0.2">
      <c r="A648" s="77"/>
      <c r="B648" s="77"/>
      <c r="C648" s="77"/>
      <c r="D648" s="50"/>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89"/>
      <c r="AE648" s="89"/>
      <c r="AF648" s="89"/>
      <c r="AG648" s="89"/>
      <c r="AH648" s="89"/>
      <c r="AI648" s="89"/>
      <c r="AJ648" s="89"/>
      <c r="AK648" s="89"/>
      <c r="AL648" s="89"/>
      <c r="AM648" s="89"/>
      <c r="AN648" s="89"/>
      <c r="AO648" s="89"/>
      <c r="AP648" s="89"/>
      <c r="AQ648" s="89"/>
      <c r="AR648" s="89"/>
      <c r="AS648" s="89"/>
      <c r="AT648" s="89"/>
      <c r="AU648" s="89"/>
      <c r="AV648" s="89"/>
      <c r="AW648" s="89"/>
      <c r="AX648" s="89"/>
      <c r="AY648" s="89"/>
      <c r="AZ648" s="89"/>
      <c r="BA648" s="89"/>
      <c r="BB648" s="89"/>
    </row>
    <row r="649" spans="1:54" ht="12.75" customHeight="1" x14ac:dyDescent="0.2">
      <c r="A649" s="77"/>
      <c r="B649" s="77"/>
      <c r="C649" s="77"/>
      <c r="D649" s="50"/>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89"/>
      <c r="AE649" s="89"/>
      <c r="AF649" s="89"/>
      <c r="AG649" s="89"/>
      <c r="AH649" s="89"/>
      <c r="AI649" s="89"/>
      <c r="AJ649" s="89"/>
      <c r="AK649" s="89"/>
      <c r="AL649" s="89"/>
      <c r="AM649" s="89"/>
      <c r="AN649" s="89"/>
      <c r="AO649" s="89"/>
      <c r="AP649" s="89"/>
      <c r="AQ649" s="89"/>
      <c r="AR649" s="89"/>
      <c r="AS649" s="89"/>
      <c r="AT649" s="89"/>
      <c r="AU649" s="89"/>
      <c r="AV649" s="89"/>
      <c r="AW649" s="89"/>
      <c r="AX649" s="89"/>
      <c r="AY649" s="89"/>
      <c r="AZ649" s="89"/>
      <c r="BA649" s="89"/>
      <c r="BB649" s="89"/>
    </row>
    <row r="650" spans="1:54" ht="12.75" customHeight="1" x14ac:dyDescent="0.2">
      <c r="A650" s="77"/>
      <c r="B650" s="77"/>
      <c r="C650" s="77"/>
      <c r="D650" s="50"/>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89"/>
      <c r="AE650" s="89"/>
      <c r="AF650" s="89"/>
      <c r="AG650" s="89"/>
      <c r="AH650" s="89"/>
      <c r="AI650" s="89"/>
      <c r="AJ650" s="89"/>
      <c r="AK650" s="89"/>
      <c r="AL650" s="89"/>
      <c r="AM650" s="89"/>
      <c r="AN650" s="89"/>
      <c r="AO650" s="89"/>
      <c r="AP650" s="89"/>
      <c r="AQ650" s="89"/>
      <c r="AR650" s="89"/>
      <c r="AS650" s="89"/>
      <c r="AT650" s="89"/>
      <c r="AU650" s="89"/>
      <c r="AV650" s="89"/>
      <c r="AW650" s="89"/>
      <c r="AX650" s="89"/>
      <c r="AY650" s="89"/>
      <c r="AZ650" s="89"/>
      <c r="BA650" s="89"/>
      <c r="BB650" s="89"/>
    </row>
    <row r="651" spans="1:54" ht="12.75" customHeight="1" x14ac:dyDescent="0.2">
      <c r="A651" s="77"/>
      <c r="B651" s="77"/>
      <c r="C651" s="77"/>
      <c r="D651" s="50"/>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89"/>
      <c r="AE651" s="89"/>
      <c r="AF651" s="89"/>
      <c r="AG651" s="89"/>
      <c r="AH651" s="89"/>
      <c r="AI651" s="89"/>
      <c r="AJ651" s="89"/>
      <c r="AK651" s="89"/>
      <c r="AL651" s="89"/>
      <c r="AM651" s="89"/>
      <c r="AN651" s="89"/>
      <c r="AO651" s="89"/>
      <c r="AP651" s="89"/>
      <c r="AQ651" s="89"/>
      <c r="AR651" s="89"/>
      <c r="AS651" s="89"/>
      <c r="AT651" s="89"/>
      <c r="AU651" s="89"/>
      <c r="AV651" s="89"/>
      <c r="AW651" s="89"/>
      <c r="AX651" s="89"/>
      <c r="AY651" s="89"/>
      <c r="AZ651" s="89"/>
      <c r="BA651" s="89"/>
      <c r="BB651" s="89"/>
    </row>
    <row r="652" spans="1:54" ht="12.75" customHeight="1" x14ac:dyDescent="0.2">
      <c r="A652" s="77"/>
      <c r="B652" s="77"/>
      <c r="C652" s="77"/>
      <c r="D652" s="50"/>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89"/>
      <c r="AE652" s="89"/>
      <c r="AF652" s="89"/>
      <c r="AG652" s="89"/>
      <c r="AH652" s="89"/>
      <c r="AI652" s="89"/>
      <c r="AJ652" s="89"/>
      <c r="AK652" s="89"/>
      <c r="AL652" s="89"/>
      <c r="AM652" s="89"/>
      <c r="AN652" s="89"/>
      <c r="AO652" s="89"/>
      <c r="AP652" s="89"/>
      <c r="AQ652" s="89"/>
      <c r="AR652" s="89"/>
      <c r="AS652" s="89"/>
      <c r="AT652" s="89"/>
      <c r="AU652" s="89"/>
      <c r="AV652" s="89"/>
      <c r="AW652" s="89"/>
      <c r="AX652" s="89"/>
      <c r="AY652" s="89"/>
      <c r="AZ652" s="89"/>
      <c r="BA652" s="89"/>
      <c r="BB652" s="89"/>
    </row>
    <row r="653" spans="1:54" ht="12.75" customHeight="1" x14ac:dyDescent="0.2">
      <c r="A653" s="77"/>
      <c r="B653" s="77"/>
      <c r="C653" s="77"/>
      <c r="D653" s="50"/>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89"/>
      <c r="AE653" s="89"/>
      <c r="AF653" s="89"/>
      <c r="AG653" s="89"/>
      <c r="AH653" s="89"/>
      <c r="AI653" s="89"/>
      <c r="AJ653" s="89"/>
      <c r="AK653" s="89"/>
      <c r="AL653" s="89"/>
      <c r="AM653" s="89"/>
      <c r="AN653" s="89"/>
      <c r="AO653" s="89"/>
      <c r="AP653" s="89"/>
      <c r="AQ653" s="89"/>
      <c r="AR653" s="89"/>
      <c r="AS653" s="89"/>
      <c r="AT653" s="89"/>
      <c r="AU653" s="89"/>
      <c r="AV653" s="89"/>
      <c r="AW653" s="89"/>
      <c r="AX653" s="89"/>
      <c r="AY653" s="89"/>
      <c r="AZ653" s="89"/>
      <c r="BA653" s="89"/>
      <c r="BB653" s="89"/>
    </row>
    <row r="654" spans="1:54" ht="12.75" customHeight="1" x14ac:dyDescent="0.2">
      <c r="A654" s="77"/>
      <c r="B654" s="77"/>
      <c r="C654" s="77"/>
      <c r="D654" s="50"/>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89"/>
      <c r="AE654" s="89"/>
      <c r="AF654" s="89"/>
      <c r="AG654" s="89"/>
      <c r="AH654" s="89"/>
      <c r="AI654" s="89"/>
      <c r="AJ654" s="89"/>
      <c r="AK654" s="89"/>
      <c r="AL654" s="89"/>
      <c r="AM654" s="89"/>
      <c r="AN654" s="89"/>
      <c r="AO654" s="89"/>
      <c r="AP654" s="89"/>
      <c r="AQ654" s="89"/>
      <c r="AR654" s="89"/>
      <c r="AS654" s="89"/>
      <c r="AT654" s="89"/>
      <c r="AU654" s="89"/>
      <c r="AV654" s="89"/>
      <c r="AW654" s="89"/>
      <c r="AX654" s="89"/>
      <c r="AY654" s="89"/>
      <c r="AZ654" s="89"/>
      <c r="BA654" s="89"/>
      <c r="BB654" s="89"/>
    </row>
    <row r="655" spans="1:54" ht="12.75" customHeight="1" x14ac:dyDescent="0.2">
      <c r="A655" s="77"/>
      <c r="B655" s="77"/>
      <c r="C655" s="77"/>
      <c r="D655" s="50"/>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89"/>
      <c r="AE655" s="89"/>
      <c r="AF655" s="89"/>
      <c r="AG655" s="89"/>
      <c r="AH655" s="89"/>
      <c r="AI655" s="89"/>
      <c r="AJ655" s="89"/>
      <c r="AK655" s="89"/>
      <c r="AL655" s="89"/>
      <c r="AM655" s="89"/>
      <c r="AN655" s="89"/>
      <c r="AO655" s="89"/>
      <c r="AP655" s="89"/>
      <c r="AQ655" s="89"/>
      <c r="AR655" s="89"/>
      <c r="AS655" s="89"/>
      <c r="AT655" s="89"/>
      <c r="AU655" s="89"/>
      <c r="AV655" s="89"/>
      <c r="AW655" s="89"/>
      <c r="AX655" s="89"/>
      <c r="AY655" s="89"/>
      <c r="AZ655" s="89"/>
      <c r="BA655" s="89"/>
      <c r="BB655" s="89"/>
    </row>
    <row r="656" spans="1:54" ht="12.75" customHeight="1" x14ac:dyDescent="0.2">
      <c r="A656" s="77"/>
      <c r="B656" s="77"/>
      <c r="C656" s="77"/>
      <c r="D656" s="50"/>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89"/>
      <c r="AE656" s="89"/>
      <c r="AF656" s="89"/>
      <c r="AG656" s="89"/>
      <c r="AH656" s="89"/>
      <c r="AI656" s="89"/>
      <c r="AJ656" s="89"/>
      <c r="AK656" s="89"/>
      <c r="AL656" s="89"/>
      <c r="AM656" s="89"/>
      <c r="AN656" s="89"/>
      <c r="AO656" s="89"/>
      <c r="AP656" s="89"/>
      <c r="AQ656" s="89"/>
      <c r="AR656" s="89"/>
      <c r="AS656" s="89"/>
      <c r="AT656" s="89"/>
      <c r="AU656" s="89"/>
      <c r="AV656" s="89"/>
      <c r="AW656" s="89"/>
      <c r="AX656" s="89"/>
      <c r="AY656" s="89"/>
      <c r="AZ656" s="89"/>
      <c r="BA656" s="89"/>
      <c r="BB656" s="89"/>
    </row>
    <row r="657" spans="1:54" ht="12.75" customHeight="1" x14ac:dyDescent="0.2">
      <c r="A657" s="77"/>
      <c r="B657" s="77"/>
      <c r="C657" s="77"/>
      <c r="D657" s="50"/>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89"/>
      <c r="AE657" s="89"/>
      <c r="AF657" s="89"/>
      <c r="AG657" s="89"/>
      <c r="AH657" s="89"/>
      <c r="AI657" s="89"/>
      <c r="AJ657" s="89"/>
      <c r="AK657" s="89"/>
      <c r="AL657" s="89"/>
      <c r="AM657" s="89"/>
      <c r="AN657" s="89"/>
      <c r="AO657" s="89"/>
      <c r="AP657" s="89"/>
      <c r="AQ657" s="89"/>
      <c r="AR657" s="89"/>
      <c r="AS657" s="89"/>
      <c r="AT657" s="89"/>
      <c r="AU657" s="89"/>
      <c r="AV657" s="89"/>
      <c r="AW657" s="89"/>
      <c r="AX657" s="89"/>
      <c r="AY657" s="89"/>
      <c r="AZ657" s="89"/>
      <c r="BA657" s="89"/>
      <c r="BB657" s="89"/>
    </row>
    <row r="658" spans="1:54" ht="12.75" customHeight="1" x14ac:dyDescent="0.2">
      <c r="A658" s="77"/>
      <c r="B658" s="77"/>
      <c r="C658" s="77"/>
      <c r="D658" s="50"/>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89"/>
      <c r="AE658" s="89"/>
      <c r="AF658" s="89"/>
      <c r="AG658" s="89"/>
      <c r="AH658" s="89"/>
      <c r="AI658" s="89"/>
      <c r="AJ658" s="89"/>
      <c r="AK658" s="89"/>
      <c r="AL658" s="89"/>
      <c r="AM658" s="89"/>
      <c r="AN658" s="89"/>
      <c r="AO658" s="89"/>
      <c r="AP658" s="89"/>
      <c r="AQ658" s="89"/>
      <c r="AR658" s="89"/>
      <c r="AS658" s="89"/>
      <c r="AT658" s="89"/>
      <c r="AU658" s="89"/>
      <c r="AV658" s="89"/>
      <c r="AW658" s="89"/>
      <c r="AX658" s="89"/>
      <c r="AY658" s="89"/>
      <c r="AZ658" s="89"/>
      <c r="BA658" s="89"/>
      <c r="BB658" s="89"/>
    </row>
    <row r="659" spans="1:54" ht="12.75" customHeight="1" x14ac:dyDescent="0.2">
      <c r="A659" s="77"/>
      <c r="B659" s="77"/>
      <c r="C659" s="77"/>
      <c r="D659" s="50"/>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89"/>
      <c r="AE659" s="89"/>
      <c r="AF659" s="89"/>
      <c r="AG659" s="89"/>
      <c r="AH659" s="89"/>
      <c r="AI659" s="89"/>
      <c r="AJ659" s="89"/>
      <c r="AK659" s="89"/>
      <c r="AL659" s="89"/>
      <c r="AM659" s="89"/>
      <c r="AN659" s="89"/>
      <c r="AO659" s="89"/>
      <c r="AP659" s="89"/>
      <c r="AQ659" s="89"/>
      <c r="AR659" s="89"/>
      <c r="AS659" s="89"/>
      <c r="AT659" s="89"/>
      <c r="AU659" s="89"/>
      <c r="AV659" s="89"/>
      <c r="AW659" s="89"/>
      <c r="AX659" s="89"/>
      <c r="AY659" s="89"/>
      <c r="AZ659" s="89"/>
      <c r="BA659" s="89"/>
      <c r="BB659" s="89"/>
    </row>
    <row r="660" spans="1:54" ht="12.75" customHeight="1" x14ac:dyDescent="0.2">
      <c r="A660" s="77"/>
      <c r="B660" s="77"/>
      <c r="C660" s="77"/>
      <c r="D660" s="50"/>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89"/>
      <c r="AE660" s="89"/>
      <c r="AF660" s="89"/>
      <c r="AG660" s="89"/>
      <c r="AH660" s="89"/>
      <c r="AI660" s="89"/>
      <c r="AJ660" s="89"/>
      <c r="AK660" s="89"/>
      <c r="AL660" s="89"/>
      <c r="AM660" s="89"/>
      <c r="AN660" s="89"/>
      <c r="AO660" s="89"/>
      <c r="AP660" s="89"/>
      <c r="AQ660" s="89"/>
      <c r="AR660" s="89"/>
      <c r="AS660" s="89"/>
      <c r="AT660" s="89"/>
      <c r="AU660" s="89"/>
      <c r="AV660" s="89"/>
      <c r="AW660" s="89"/>
      <c r="AX660" s="89"/>
      <c r="AY660" s="89"/>
      <c r="AZ660" s="89"/>
      <c r="BA660" s="89"/>
      <c r="BB660" s="89"/>
    </row>
    <row r="661" spans="1:54" ht="12.75" customHeight="1" x14ac:dyDescent="0.2">
      <c r="A661" s="77"/>
      <c r="B661" s="77"/>
      <c r="C661" s="77"/>
      <c r="D661" s="50"/>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89"/>
      <c r="AE661" s="89"/>
      <c r="AF661" s="89"/>
      <c r="AG661" s="89"/>
      <c r="AH661" s="89"/>
      <c r="AI661" s="89"/>
      <c r="AJ661" s="89"/>
      <c r="AK661" s="89"/>
      <c r="AL661" s="89"/>
      <c r="AM661" s="89"/>
      <c r="AN661" s="89"/>
      <c r="AO661" s="89"/>
      <c r="AP661" s="89"/>
      <c r="AQ661" s="89"/>
      <c r="AR661" s="89"/>
      <c r="AS661" s="89"/>
      <c r="AT661" s="89"/>
      <c r="AU661" s="89"/>
      <c r="AV661" s="89"/>
      <c r="AW661" s="89"/>
      <c r="AX661" s="89"/>
      <c r="AY661" s="89"/>
      <c r="AZ661" s="89"/>
      <c r="BA661" s="89"/>
      <c r="BB661" s="89"/>
    </row>
    <row r="662" spans="1:54" ht="12.75" customHeight="1" x14ac:dyDescent="0.2">
      <c r="A662" s="77"/>
      <c r="B662" s="77"/>
      <c r="C662" s="77"/>
      <c r="D662" s="50"/>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89"/>
      <c r="AE662" s="89"/>
      <c r="AF662" s="89"/>
      <c r="AG662" s="89"/>
      <c r="AH662" s="89"/>
      <c r="AI662" s="89"/>
      <c r="AJ662" s="89"/>
      <c r="AK662" s="89"/>
      <c r="AL662" s="89"/>
      <c r="AM662" s="89"/>
      <c r="AN662" s="89"/>
      <c r="AO662" s="89"/>
      <c r="AP662" s="89"/>
      <c r="AQ662" s="89"/>
      <c r="AR662" s="89"/>
      <c r="AS662" s="89"/>
      <c r="AT662" s="89"/>
      <c r="AU662" s="89"/>
      <c r="AV662" s="89"/>
      <c r="AW662" s="89"/>
      <c r="AX662" s="89"/>
      <c r="AY662" s="89"/>
      <c r="AZ662" s="89"/>
      <c r="BA662" s="89"/>
      <c r="BB662" s="89"/>
    </row>
    <row r="663" spans="1:54" ht="12.75" customHeight="1" x14ac:dyDescent="0.2">
      <c r="A663" s="77"/>
      <c r="B663" s="77"/>
      <c r="C663" s="77"/>
      <c r="D663" s="50"/>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89"/>
      <c r="AE663" s="89"/>
      <c r="AF663" s="89"/>
      <c r="AG663" s="89"/>
      <c r="AH663" s="89"/>
      <c r="AI663" s="89"/>
      <c r="AJ663" s="89"/>
      <c r="AK663" s="89"/>
      <c r="AL663" s="89"/>
      <c r="AM663" s="89"/>
      <c r="AN663" s="89"/>
      <c r="AO663" s="89"/>
      <c r="AP663" s="89"/>
      <c r="AQ663" s="89"/>
      <c r="AR663" s="89"/>
      <c r="AS663" s="89"/>
      <c r="AT663" s="89"/>
      <c r="AU663" s="89"/>
      <c r="AV663" s="89"/>
      <c r="AW663" s="89"/>
      <c r="AX663" s="89"/>
      <c r="AY663" s="89"/>
      <c r="AZ663" s="89"/>
      <c r="BA663" s="89"/>
      <c r="BB663" s="89"/>
    </row>
    <row r="664" spans="1:54" ht="12.75" customHeight="1" x14ac:dyDescent="0.2">
      <c r="A664" s="77"/>
      <c r="B664" s="77"/>
      <c r="C664" s="77"/>
      <c r="D664" s="50"/>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89"/>
      <c r="AE664" s="89"/>
      <c r="AF664" s="89"/>
      <c r="AG664" s="89"/>
      <c r="AH664" s="89"/>
      <c r="AI664" s="89"/>
      <c r="AJ664" s="89"/>
      <c r="AK664" s="89"/>
      <c r="AL664" s="89"/>
      <c r="AM664" s="89"/>
      <c r="AN664" s="89"/>
      <c r="AO664" s="89"/>
      <c r="AP664" s="89"/>
      <c r="AQ664" s="89"/>
      <c r="AR664" s="89"/>
      <c r="AS664" s="89"/>
      <c r="AT664" s="89"/>
      <c r="AU664" s="89"/>
      <c r="AV664" s="89"/>
      <c r="AW664" s="89"/>
      <c r="AX664" s="89"/>
      <c r="AY664" s="89"/>
      <c r="AZ664" s="89"/>
      <c r="BA664" s="89"/>
      <c r="BB664" s="89"/>
    </row>
    <row r="665" spans="1:54" ht="12.75" customHeight="1" x14ac:dyDescent="0.2">
      <c r="A665" s="77"/>
      <c r="B665" s="77"/>
      <c r="C665" s="77"/>
      <c r="D665" s="50"/>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89"/>
      <c r="AE665" s="89"/>
      <c r="AF665" s="89"/>
      <c r="AG665" s="89"/>
      <c r="AH665" s="89"/>
      <c r="AI665" s="89"/>
      <c r="AJ665" s="89"/>
      <c r="AK665" s="89"/>
      <c r="AL665" s="89"/>
      <c r="AM665" s="89"/>
      <c r="AN665" s="89"/>
      <c r="AO665" s="89"/>
      <c r="AP665" s="89"/>
      <c r="AQ665" s="89"/>
      <c r="AR665" s="89"/>
      <c r="AS665" s="89"/>
      <c r="AT665" s="89"/>
      <c r="AU665" s="89"/>
      <c r="AV665" s="89"/>
      <c r="AW665" s="89"/>
      <c r="AX665" s="89"/>
      <c r="AY665" s="89"/>
      <c r="AZ665" s="89"/>
      <c r="BA665" s="89"/>
      <c r="BB665" s="89"/>
    </row>
    <row r="666" spans="1:54" ht="12.75" customHeight="1" x14ac:dyDescent="0.2">
      <c r="A666" s="77"/>
      <c r="B666" s="77"/>
      <c r="C666" s="77"/>
      <c r="D666" s="50"/>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89"/>
      <c r="AE666" s="89"/>
      <c r="AF666" s="89"/>
      <c r="AG666" s="89"/>
      <c r="AH666" s="89"/>
      <c r="AI666" s="89"/>
      <c r="AJ666" s="89"/>
      <c r="AK666" s="89"/>
      <c r="AL666" s="89"/>
      <c r="AM666" s="89"/>
      <c r="AN666" s="89"/>
      <c r="AO666" s="89"/>
      <c r="AP666" s="89"/>
      <c r="AQ666" s="89"/>
      <c r="AR666" s="89"/>
      <c r="AS666" s="89"/>
      <c r="AT666" s="89"/>
      <c r="AU666" s="89"/>
      <c r="AV666" s="89"/>
      <c r="AW666" s="89"/>
      <c r="AX666" s="89"/>
      <c r="AY666" s="89"/>
      <c r="AZ666" s="89"/>
      <c r="BA666" s="89"/>
      <c r="BB666" s="89"/>
    </row>
    <row r="667" spans="1:54" ht="12.75" customHeight="1" x14ac:dyDescent="0.2">
      <c r="A667" s="77"/>
      <c r="B667" s="77"/>
      <c r="C667" s="77"/>
      <c r="D667" s="50"/>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89"/>
      <c r="AE667" s="89"/>
      <c r="AF667" s="89"/>
      <c r="AG667" s="89"/>
      <c r="AH667" s="89"/>
      <c r="AI667" s="89"/>
      <c r="AJ667" s="89"/>
      <c r="AK667" s="89"/>
      <c r="AL667" s="89"/>
      <c r="AM667" s="89"/>
      <c r="AN667" s="89"/>
      <c r="AO667" s="89"/>
      <c r="AP667" s="89"/>
      <c r="AQ667" s="89"/>
      <c r="AR667" s="89"/>
      <c r="AS667" s="89"/>
      <c r="AT667" s="89"/>
      <c r="AU667" s="89"/>
      <c r="AV667" s="89"/>
      <c r="AW667" s="89"/>
      <c r="AX667" s="89"/>
      <c r="AY667" s="89"/>
      <c r="AZ667" s="89"/>
      <c r="BA667" s="89"/>
      <c r="BB667" s="89"/>
    </row>
    <row r="668" spans="1:54" ht="12.75" customHeight="1" x14ac:dyDescent="0.2">
      <c r="A668" s="77"/>
      <c r="B668" s="77"/>
      <c r="C668" s="77"/>
      <c r="D668" s="50"/>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89"/>
      <c r="AE668" s="89"/>
      <c r="AF668" s="89"/>
      <c r="AG668" s="89"/>
      <c r="AH668" s="89"/>
      <c r="AI668" s="89"/>
      <c r="AJ668" s="89"/>
      <c r="AK668" s="89"/>
      <c r="AL668" s="89"/>
      <c r="AM668" s="89"/>
      <c r="AN668" s="89"/>
      <c r="AO668" s="89"/>
      <c r="AP668" s="89"/>
      <c r="AQ668" s="89"/>
      <c r="AR668" s="89"/>
      <c r="AS668" s="89"/>
      <c r="AT668" s="89"/>
      <c r="AU668" s="89"/>
      <c r="AV668" s="89"/>
      <c r="AW668" s="89"/>
      <c r="AX668" s="89"/>
      <c r="AY668" s="89"/>
      <c r="AZ668" s="89"/>
      <c r="BA668" s="89"/>
      <c r="BB668" s="89"/>
    </row>
    <row r="669" spans="1:54" ht="12.75" customHeight="1" x14ac:dyDescent="0.2">
      <c r="A669" s="77"/>
      <c r="B669" s="77"/>
      <c r="C669" s="77"/>
      <c r="D669" s="50"/>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89"/>
      <c r="AE669" s="89"/>
      <c r="AF669" s="89"/>
      <c r="AG669" s="89"/>
      <c r="AH669" s="89"/>
      <c r="AI669" s="89"/>
      <c r="AJ669" s="89"/>
      <c r="AK669" s="89"/>
      <c r="AL669" s="89"/>
      <c r="AM669" s="89"/>
      <c r="AN669" s="89"/>
      <c r="AO669" s="89"/>
      <c r="AP669" s="89"/>
      <c r="AQ669" s="89"/>
      <c r="AR669" s="89"/>
      <c r="AS669" s="89"/>
      <c r="AT669" s="89"/>
      <c r="AU669" s="89"/>
      <c r="AV669" s="89"/>
      <c r="AW669" s="89"/>
      <c r="AX669" s="89"/>
      <c r="AY669" s="89"/>
      <c r="AZ669" s="89"/>
      <c r="BA669" s="89"/>
      <c r="BB669" s="89"/>
    </row>
    <row r="670" spans="1:54" ht="12.75" customHeight="1" x14ac:dyDescent="0.2">
      <c r="A670" s="77"/>
      <c r="B670" s="77"/>
      <c r="C670" s="77"/>
      <c r="D670" s="50"/>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89"/>
      <c r="AE670" s="89"/>
      <c r="AF670" s="89"/>
      <c r="AG670" s="89"/>
      <c r="AH670" s="89"/>
      <c r="AI670" s="89"/>
      <c r="AJ670" s="89"/>
      <c r="AK670" s="89"/>
      <c r="AL670" s="89"/>
      <c r="AM670" s="89"/>
      <c r="AN670" s="89"/>
      <c r="AO670" s="89"/>
      <c r="AP670" s="89"/>
      <c r="AQ670" s="89"/>
      <c r="AR670" s="89"/>
      <c r="AS670" s="89"/>
      <c r="AT670" s="89"/>
      <c r="AU670" s="89"/>
      <c r="AV670" s="89"/>
      <c r="AW670" s="89"/>
      <c r="AX670" s="89"/>
      <c r="AY670" s="89"/>
      <c r="AZ670" s="89"/>
      <c r="BA670" s="89"/>
      <c r="BB670" s="89"/>
    </row>
    <row r="671" spans="1:54" ht="12.75" customHeight="1" x14ac:dyDescent="0.2">
      <c r="A671" s="77"/>
      <c r="B671" s="77"/>
      <c r="C671" s="77"/>
      <c r="D671" s="50"/>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89"/>
      <c r="AE671" s="89"/>
      <c r="AF671" s="89"/>
      <c r="AG671" s="89"/>
      <c r="AH671" s="89"/>
      <c r="AI671" s="89"/>
      <c r="AJ671" s="89"/>
      <c r="AK671" s="89"/>
      <c r="AL671" s="89"/>
      <c r="AM671" s="89"/>
      <c r="AN671" s="89"/>
      <c r="AO671" s="89"/>
      <c r="AP671" s="89"/>
      <c r="AQ671" s="89"/>
      <c r="AR671" s="89"/>
      <c r="AS671" s="89"/>
      <c r="AT671" s="89"/>
      <c r="AU671" s="89"/>
      <c r="AV671" s="89"/>
      <c r="AW671" s="89"/>
      <c r="AX671" s="89"/>
      <c r="AY671" s="89"/>
      <c r="AZ671" s="89"/>
      <c r="BA671" s="89"/>
      <c r="BB671" s="89"/>
    </row>
    <row r="672" spans="1:54" ht="12.75" customHeight="1" x14ac:dyDescent="0.2">
      <c r="A672" s="77"/>
      <c r="B672" s="77"/>
      <c r="C672" s="77"/>
      <c r="D672" s="50"/>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89"/>
      <c r="AE672" s="89"/>
      <c r="AF672" s="89"/>
      <c r="AG672" s="89"/>
      <c r="AH672" s="89"/>
      <c r="AI672" s="89"/>
      <c r="AJ672" s="89"/>
      <c r="AK672" s="89"/>
      <c r="AL672" s="89"/>
      <c r="AM672" s="89"/>
      <c r="AN672" s="89"/>
      <c r="AO672" s="89"/>
      <c r="AP672" s="89"/>
      <c r="AQ672" s="89"/>
      <c r="AR672" s="89"/>
      <c r="AS672" s="89"/>
      <c r="AT672" s="89"/>
      <c r="AU672" s="89"/>
      <c r="AV672" s="89"/>
      <c r="AW672" s="89"/>
      <c r="AX672" s="89"/>
      <c r="AY672" s="89"/>
      <c r="AZ672" s="89"/>
      <c r="BA672" s="89"/>
      <c r="BB672" s="89"/>
    </row>
    <row r="673" spans="1:54" ht="12.75" customHeight="1" x14ac:dyDescent="0.2">
      <c r="A673" s="77"/>
      <c r="B673" s="77"/>
      <c r="C673" s="77"/>
      <c r="D673" s="50"/>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89"/>
      <c r="BB673" s="89"/>
    </row>
    <row r="674" spans="1:54" ht="12.75" customHeight="1" x14ac:dyDescent="0.2">
      <c r="A674" s="77"/>
      <c r="B674" s="77"/>
      <c r="C674" s="77"/>
      <c r="D674" s="50"/>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89"/>
      <c r="AE674" s="89"/>
      <c r="AF674" s="89"/>
      <c r="AG674" s="89"/>
      <c r="AH674" s="89"/>
      <c r="AI674" s="89"/>
      <c r="AJ674" s="89"/>
      <c r="AK674" s="89"/>
      <c r="AL674" s="89"/>
      <c r="AM674" s="89"/>
      <c r="AN674" s="89"/>
      <c r="AO674" s="89"/>
      <c r="AP674" s="89"/>
      <c r="AQ674" s="89"/>
      <c r="AR674" s="89"/>
      <c r="AS674" s="89"/>
      <c r="AT674" s="89"/>
      <c r="AU674" s="89"/>
      <c r="AV674" s="89"/>
      <c r="AW674" s="89"/>
      <c r="AX674" s="89"/>
      <c r="AY674" s="89"/>
      <c r="AZ674" s="89"/>
      <c r="BA674" s="89"/>
      <c r="BB674" s="89"/>
    </row>
    <row r="675" spans="1:54" ht="12.75" customHeight="1" x14ac:dyDescent="0.2">
      <c r="A675" s="77"/>
      <c r="B675" s="77"/>
      <c r="C675" s="77"/>
      <c r="D675" s="50"/>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89"/>
      <c r="AE675" s="89"/>
      <c r="AF675" s="89"/>
      <c r="AG675" s="89"/>
      <c r="AH675" s="89"/>
      <c r="AI675" s="89"/>
      <c r="AJ675" s="89"/>
      <c r="AK675" s="89"/>
      <c r="AL675" s="89"/>
      <c r="AM675" s="89"/>
      <c r="AN675" s="89"/>
      <c r="AO675" s="89"/>
      <c r="AP675" s="89"/>
      <c r="AQ675" s="89"/>
      <c r="AR675" s="89"/>
      <c r="AS675" s="89"/>
      <c r="AT675" s="89"/>
      <c r="AU675" s="89"/>
      <c r="AV675" s="89"/>
      <c r="AW675" s="89"/>
      <c r="AX675" s="89"/>
      <c r="AY675" s="89"/>
      <c r="AZ675" s="89"/>
      <c r="BA675" s="89"/>
      <c r="BB675" s="89"/>
    </row>
    <row r="676" spans="1:54" ht="12.75" customHeight="1" x14ac:dyDescent="0.2">
      <c r="A676" s="77"/>
      <c r="B676" s="77"/>
      <c r="C676" s="77"/>
      <c r="D676" s="50"/>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89"/>
      <c r="AZ676" s="89"/>
      <c r="BA676" s="89"/>
      <c r="BB676" s="89"/>
    </row>
    <row r="677" spans="1:54" ht="12.75" customHeight="1" x14ac:dyDescent="0.2">
      <c r="A677" s="77"/>
      <c r="B677" s="77"/>
      <c r="C677" s="77"/>
      <c r="D677" s="50"/>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89"/>
      <c r="AE677" s="89"/>
      <c r="AF677" s="89"/>
      <c r="AG677" s="89"/>
      <c r="AH677" s="89"/>
      <c r="AI677" s="89"/>
      <c r="AJ677" s="89"/>
      <c r="AK677" s="89"/>
      <c r="AL677" s="89"/>
      <c r="AM677" s="89"/>
      <c r="AN677" s="89"/>
      <c r="AO677" s="89"/>
      <c r="AP677" s="89"/>
      <c r="AQ677" s="89"/>
      <c r="AR677" s="89"/>
      <c r="AS677" s="89"/>
      <c r="AT677" s="89"/>
      <c r="AU677" s="89"/>
      <c r="AV677" s="89"/>
      <c r="AW677" s="89"/>
      <c r="AX677" s="89"/>
      <c r="AY677" s="89"/>
      <c r="AZ677" s="89"/>
      <c r="BA677" s="89"/>
      <c r="BB677" s="89"/>
    </row>
    <row r="678" spans="1:54" ht="12.75" customHeight="1" x14ac:dyDescent="0.2">
      <c r="A678" s="77"/>
      <c r="B678" s="77"/>
      <c r="C678" s="77"/>
      <c r="D678" s="50"/>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89"/>
      <c r="BB678" s="89"/>
    </row>
    <row r="679" spans="1:54" ht="12.75" customHeight="1" x14ac:dyDescent="0.2">
      <c r="A679" s="77"/>
      <c r="B679" s="77"/>
      <c r="C679" s="77"/>
      <c r="D679" s="50"/>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89"/>
      <c r="AE679" s="89"/>
      <c r="AF679" s="89"/>
      <c r="AG679" s="89"/>
      <c r="AH679" s="89"/>
      <c r="AI679" s="89"/>
      <c r="AJ679" s="89"/>
      <c r="AK679" s="89"/>
      <c r="AL679" s="89"/>
      <c r="AM679" s="89"/>
      <c r="AN679" s="89"/>
      <c r="AO679" s="89"/>
      <c r="AP679" s="89"/>
      <c r="AQ679" s="89"/>
      <c r="AR679" s="89"/>
      <c r="AS679" s="89"/>
      <c r="AT679" s="89"/>
      <c r="AU679" s="89"/>
      <c r="AV679" s="89"/>
      <c r="AW679" s="89"/>
      <c r="AX679" s="89"/>
      <c r="AY679" s="89"/>
      <c r="AZ679" s="89"/>
      <c r="BA679" s="89"/>
      <c r="BB679" s="89"/>
    </row>
    <row r="680" spans="1:54" ht="12.75" customHeight="1" x14ac:dyDescent="0.2">
      <c r="A680" s="77"/>
      <c r="B680" s="77"/>
      <c r="C680" s="77"/>
      <c r="D680" s="50"/>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89"/>
      <c r="AE680" s="89"/>
      <c r="AF680" s="89"/>
      <c r="AG680" s="89"/>
      <c r="AH680" s="89"/>
      <c r="AI680" s="89"/>
      <c r="AJ680" s="89"/>
      <c r="AK680" s="89"/>
      <c r="AL680" s="89"/>
      <c r="AM680" s="89"/>
      <c r="AN680" s="89"/>
      <c r="AO680" s="89"/>
      <c r="AP680" s="89"/>
      <c r="AQ680" s="89"/>
      <c r="AR680" s="89"/>
      <c r="AS680" s="89"/>
      <c r="AT680" s="89"/>
      <c r="AU680" s="89"/>
      <c r="AV680" s="89"/>
      <c r="AW680" s="89"/>
      <c r="AX680" s="89"/>
      <c r="AY680" s="89"/>
      <c r="AZ680" s="89"/>
      <c r="BA680" s="89"/>
      <c r="BB680" s="89"/>
    </row>
    <row r="681" spans="1:54" ht="12.75" customHeight="1" x14ac:dyDescent="0.2">
      <c r="A681" s="77"/>
      <c r="B681" s="77"/>
      <c r="C681" s="77"/>
      <c r="D681" s="50"/>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89"/>
      <c r="AE681" s="89"/>
      <c r="AF681" s="89"/>
      <c r="AG681" s="89"/>
      <c r="AH681" s="89"/>
      <c r="AI681" s="89"/>
      <c r="AJ681" s="89"/>
      <c r="AK681" s="89"/>
      <c r="AL681" s="89"/>
      <c r="AM681" s="89"/>
      <c r="AN681" s="89"/>
      <c r="AO681" s="89"/>
      <c r="AP681" s="89"/>
      <c r="AQ681" s="89"/>
      <c r="AR681" s="89"/>
      <c r="AS681" s="89"/>
      <c r="AT681" s="89"/>
      <c r="AU681" s="89"/>
      <c r="AV681" s="89"/>
      <c r="AW681" s="89"/>
      <c r="AX681" s="89"/>
      <c r="AY681" s="89"/>
      <c r="AZ681" s="89"/>
      <c r="BA681" s="89"/>
      <c r="BB681" s="89"/>
    </row>
    <row r="682" spans="1:54" ht="12.75" customHeight="1" x14ac:dyDescent="0.2">
      <c r="A682" s="77"/>
      <c r="B682" s="77"/>
      <c r="C682" s="77"/>
      <c r="D682" s="50"/>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89"/>
      <c r="AE682" s="89"/>
      <c r="AF682" s="89"/>
      <c r="AG682" s="89"/>
      <c r="AH682" s="89"/>
      <c r="AI682" s="89"/>
      <c r="AJ682" s="89"/>
      <c r="AK682" s="89"/>
      <c r="AL682" s="89"/>
      <c r="AM682" s="89"/>
      <c r="AN682" s="89"/>
      <c r="AO682" s="89"/>
      <c r="AP682" s="89"/>
      <c r="AQ682" s="89"/>
      <c r="AR682" s="89"/>
      <c r="AS682" s="89"/>
      <c r="AT682" s="89"/>
      <c r="AU682" s="89"/>
      <c r="AV682" s="89"/>
      <c r="AW682" s="89"/>
      <c r="AX682" s="89"/>
      <c r="AY682" s="89"/>
      <c r="AZ682" s="89"/>
      <c r="BA682" s="89"/>
      <c r="BB682" s="89"/>
    </row>
    <row r="683" spans="1:54" ht="12.75" customHeight="1" x14ac:dyDescent="0.2">
      <c r="A683" s="77"/>
      <c r="B683" s="77"/>
      <c r="C683" s="77"/>
      <c r="D683" s="50"/>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89"/>
      <c r="AE683" s="89"/>
      <c r="AF683" s="89"/>
      <c r="AG683" s="89"/>
      <c r="AH683" s="89"/>
      <c r="AI683" s="89"/>
      <c r="AJ683" s="89"/>
      <c r="AK683" s="89"/>
      <c r="AL683" s="89"/>
      <c r="AM683" s="89"/>
      <c r="AN683" s="89"/>
      <c r="AO683" s="89"/>
      <c r="AP683" s="89"/>
      <c r="AQ683" s="89"/>
      <c r="AR683" s="89"/>
      <c r="AS683" s="89"/>
      <c r="AT683" s="89"/>
      <c r="AU683" s="89"/>
      <c r="AV683" s="89"/>
      <c r="AW683" s="89"/>
      <c r="AX683" s="89"/>
      <c r="AY683" s="89"/>
      <c r="AZ683" s="89"/>
      <c r="BA683" s="89"/>
      <c r="BB683" s="89"/>
    </row>
    <row r="684" spans="1:54" ht="12.75" customHeight="1" x14ac:dyDescent="0.2">
      <c r="A684" s="77"/>
      <c r="B684" s="77"/>
      <c r="C684" s="77"/>
      <c r="D684" s="50"/>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89"/>
      <c r="AE684" s="89"/>
      <c r="AF684" s="89"/>
      <c r="AG684" s="89"/>
      <c r="AH684" s="89"/>
      <c r="AI684" s="89"/>
      <c r="AJ684" s="89"/>
      <c r="AK684" s="89"/>
      <c r="AL684" s="89"/>
      <c r="AM684" s="89"/>
      <c r="AN684" s="89"/>
      <c r="AO684" s="89"/>
      <c r="AP684" s="89"/>
      <c r="AQ684" s="89"/>
      <c r="AR684" s="89"/>
      <c r="AS684" s="89"/>
      <c r="AT684" s="89"/>
      <c r="AU684" s="89"/>
      <c r="AV684" s="89"/>
      <c r="AW684" s="89"/>
      <c r="AX684" s="89"/>
      <c r="AY684" s="89"/>
      <c r="AZ684" s="89"/>
      <c r="BA684" s="89"/>
      <c r="BB684" s="89"/>
    </row>
    <row r="685" spans="1:54" ht="12.75" customHeight="1" x14ac:dyDescent="0.2">
      <c r="A685" s="77"/>
      <c r="B685" s="77"/>
      <c r="C685" s="77"/>
      <c r="D685" s="50"/>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89"/>
      <c r="AE685" s="89"/>
      <c r="AF685" s="89"/>
      <c r="AG685" s="89"/>
      <c r="AH685" s="89"/>
      <c r="AI685" s="89"/>
      <c r="AJ685" s="89"/>
      <c r="AK685" s="89"/>
      <c r="AL685" s="89"/>
      <c r="AM685" s="89"/>
      <c r="AN685" s="89"/>
      <c r="AO685" s="89"/>
      <c r="AP685" s="89"/>
      <c r="AQ685" s="89"/>
      <c r="AR685" s="89"/>
      <c r="AS685" s="89"/>
      <c r="AT685" s="89"/>
      <c r="AU685" s="89"/>
      <c r="AV685" s="89"/>
      <c r="AW685" s="89"/>
      <c r="AX685" s="89"/>
      <c r="AY685" s="89"/>
      <c r="AZ685" s="89"/>
      <c r="BA685" s="89"/>
      <c r="BB685" s="89"/>
    </row>
    <row r="686" spans="1:54" ht="12.75" customHeight="1" x14ac:dyDescent="0.2">
      <c r="A686" s="77"/>
      <c r="B686" s="77"/>
      <c r="C686" s="77"/>
      <c r="D686" s="50"/>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89"/>
      <c r="AE686" s="89"/>
      <c r="AF686" s="89"/>
      <c r="AG686" s="89"/>
      <c r="AH686" s="89"/>
      <c r="AI686" s="89"/>
      <c r="AJ686" s="89"/>
      <c r="AK686" s="89"/>
      <c r="AL686" s="89"/>
      <c r="AM686" s="89"/>
      <c r="AN686" s="89"/>
      <c r="AO686" s="89"/>
      <c r="AP686" s="89"/>
      <c r="AQ686" s="89"/>
      <c r="AR686" s="89"/>
      <c r="AS686" s="89"/>
      <c r="AT686" s="89"/>
      <c r="AU686" s="89"/>
      <c r="AV686" s="89"/>
      <c r="AW686" s="89"/>
      <c r="AX686" s="89"/>
      <c r="AY686" s="89"/>
      <c r="AZ686" s="89"/>
      <c r="BA686" s="89"/>
      <c r="BB686" s="89"/>
    </row>
    <row r="687" spans="1:54" ht="12.75" customHeight="1" x14ac:dyDescent="0.2">
      <c r="A687" s="77"/>
      <c r="B687" s="77"/>
      <c r="C687" s="77"/>
      <c r="D687" s="50"/>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89"/>
      <c r="AE687" s="89"/>
      <c r="AF687" s="89"/>
      <c r="AG687" s="89"/>
      <c r="AH687" s="89"/>
      <c r="AI687" s="89"/>
      <c r="AJ687" s="89"/>
      <c r="AK687" s="89"/>
      <c r="AL687" s="89"/>
      <c r="AM687" s="89"/>
      <c r="AN687" s="89"/>
      <c r="AO687" s="89"/>
      <c r="AP687" s="89"/>
      <c r="AQ687" s="89"/>
      <c r="AR687" s="89"/>
      <c r="AS687" s="89"/>
      <c r="AT687" s="89"/>
      <c r="AU687" s="89"/>
      <c r="AV687" s="89"/>
      <c r="AW687" s="89"/>
      <c r="AX687" s="89"/>
      <c r="AY687" s="89"/>
      <c r="AZ687" s="89"/>
      <c r="BA687" s="89"/>
      <c r="BB687" s="89"/>
    </row>
    <row r="688" spans="1:54" ht="12.75" customHeight="1" x14ac:dyDescent="0.2">
      <c r="A688" s="77"/>
      <c r="B688" s="77"/>
      <c r="C688" s="77"/>
      <c r="D688" s="50"/>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89"/>
      <c r="AE688" s="89"/>
      <c r="AF688" s="89"/>
      <c r="AG688" s="89"/>
      <c r="AH688" s="89"/>
      <c r="AI688" s="89"/>
      <c r="AJ688" s="89"/>
      <c r="AK688" s="89"/>
      <c r="AL688" s="89"/>
      <c r="AM688" s="89"/>
      <c r="AN688" s="89"/>
      <c r="AO688" s="89"/>
      <c r="AP688" s="89"/>
      <c r="AQ688" s="89"/>
      <c r="AR688" s="89"/>
      <c r="AS688" s="89"/>
      <c r="AT688" s="89"/>
      <c r="AU688" s="89"/>
      <c r="AV688" s="89"/>
      <c r="AW688" s="89"/>
      <c r="AX688" s="89"/>
      <c r="AY688" s="89"/>
      <c r="AZ688" s="89"/>
      <c r="BA688" s="89"/>
      <c r="BB688" s="89"/>
    </row>
    <row r="689" spans="1:54" ht="12.75" customHeight="1" x14ac:dyDescent="0.2">
      <c r="A689" s="77"/>
      <c r="B689" s="77"/>
      <c r="C689" s="77"/>
      <c r="D689" s="50"/>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89"/>
      <c r="AE689" s="89"/>
      <c r="AF689" s="89"/>
      <c r="AG689" s="89"/>
      <c r="AH689" s="89"/>
      <c r="AI689" s="89"/>
      <c r="AJ689" s="89"/>
      <c r="AK689" s="89"/>
      <c r="AL689" s="89"/>
      <c r="AM689" s="89"/>
      <c r="AN689" s="89"/>
      <c r="AO689" s="89"/>
      <c r="AP689" s="89"/>
      <c r="AQ689" s="89"/>
      <c r="AR689" s="89"/>
      <c r="AS689" s="89"/>
      <c r="AT689" s="89"/>
      <c r="AU689" s="89"/>
      <c r="AV689" s="89"/>
      <c r="AW689" s="89"/>
      <c r="AX689" s="89"/>
      <c r="AY689" s="89"/>
      <c r="AZ689" s="89"/>
      <c r="BA689" s="89"/>
      <c r="BB689" s="89"/>
    </row>
    <row r="690" spans="1:54" ht="12.75" customHeight="1" x14ac:dyDescent="0.2">
      <c r="A690" s="77"/>
      <c r="B690" s="77"/>
      <c r="C690" s="77"/>
      <c r="D690" s="50"/>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89"/>
      <c r="AE690" s="89"/>
      <c r="AF690" s="89"/>
      <c r="AG690" s="89"/>
      <c r="AH690" s="89"/>
      <c r="AI690" s="89"/>
      <c r="AJ690" s="89"/>
      <c r="AK690" s="89"/>
      <c r="AL690" s="89"/>
      <c r="AM690" s="89"/>
      <c r="AN690" s="89"/>
      <c r="AO690" s="89"/>
      <c r="AP690" s="89"/>
      <c r="AQ690" s="89"/>
      <c r="AR690" s="89"/>
      <c r="AS690" s="89"/>
      <c r="AT690" s="89"/>
      <c r="AU690" s="89"/>
      <c r="AV690" s="89"/>
      <c r="AW690" s="89"/>
      <c r="AX690" s="89"/>
      <c r="AY690" s="89"/>
      <c r="AZ690" s="89"/>
      <c r="BA690" s="89"/>
      <c r="BB690" s="89"/>
    </row>
    <row r="691" spans="1:54" ht="12.75" customHeight="1" x14ac:dyDescent="0.2">
      <c r="A691" s="77"/>
      <c r="B691" s="77"/>
      <c r="C691" s="77"/>
      <c r="D691" s="50"/>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89"/>
      <c r="AE691" s="89"/>
      <c r="AF691" s="89"/>
      <c r="AG691" s="89"/>
      <c r="AH691" s="89"/>
      <c r="AI691" s="89"/>
      <c r="AJ691" s="89"/>
      <c r="AK691" s="89"/>
      <c r="AL691" s="89"/>
      <c r="AM691" s="89"/>
      <c r="AN691" s="89"/>
      <c r="AO691" s="89"/>
      <c r="AP691" s="89"/>
      <c r="AQ691" s="89"/>
      <c r="AR691" s="89"/>
      <c r="AS691" s="89"/>
      <c r="AT691" s="89"/>
      <c r="AU691" s="89"/>
      <c r="AV691" s="89"/>
      <c r="AW691" s="89"/>
      <c r="AX691" s="89"/>
      <c r="AY691" s="89"/>
      <c r="AZ691" s="89"/>
      <c r="BA691" s="89"/>
      <c r="BB691" s="89"/>
    </row>
    <row r="692" spans="1:54" ht="12.75" customHeight="1" x14ac:dyDescent="0.2">
      <c r="A692" s="77"/>
      <c r="B692" s="77"/>
      <c r="C692" s="77"/>
      <c r="D692" s="50"/>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89"/>
      <c r="AE692" s="89"/>
      <c r="AF692" s="89"/>
      <c r="AG692" s="89"/>
      <c r="AH692" s="89"/>
      <c r="AI692" s="89"/>
      <c r="AJ692" s="89"/>
      <c r="AK692" s="89"/>
      <c r="AL692" s="89"/>
      <c r="AM692" s="89"/>
      <c r="AN692" s="89"/>
      <c r="AO692" s="89"/>
      <c r="AP692" s="89"/>
      <c r="AQ692" s="89"/>
      <c r="AR692" s="89"/>
      <c r="AS692" s="89"/>
      <c r="AT692" s="89"/>
      <c r="AU692" s="89"/>
      <c r="AV692" s="89"/>
      <c r="AW692" s="89"/>
      <c r="AX692" s="89"/>
      <c r="AY692" s="89"/>
      <c r="AZ692" s="89"/>
      <c r="BA692" s="89"/>
      <c r="BB692" s="89"/>
    </row>
    <row r="693" spans="1:54" ht="12.75" customHeight="1" x14ac:dyDescent="0.2">
      <c r="A693" s="77"/>
      <c r="B693" s="77"/>
      <c r="C693" s="77"/>
      <c r="D693" s="50"/>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89"/>
      <c r="AE693" s="89"/>
      <c r="AF693" s="89"/>
      <c r="AG693" s="89"/>
      <c r="AH693" s="89"/>
      <c r="AI693" s="89"/>
      <c r="AJ693" s="89"/>
      <c r="AK693" s="89"/>
      <c r="AL693" s="89"/>
      <c r="AM693" s="89"/>
      <c r="AN693" s="89"/>
      <c r="AO693" s="89"/>
      <c r="AP693" s="89"/>
      <c r="AQ693" s="89"/>
      <c r="AR693" s="89"/>
      <c r="AS693" s="89"/>
      <c r="AT693" s="89"/>
      <c r="AU693" s="89"/>
      <c r="AV693" s="89"/>
      <c r="AW693" s="89"/>
      <c r="AX693" s="89"/>
      <c r="AY693" s="89"/>
      <c r="AZ693" s="89"/>
      <c r="BA693" s="89"/>
      <c r="BB693" s="89"/>
    </row>
    <row r="694" spans="1:54" ht="12.75" customHeight="1" x14ac:dyDescent="0.2">
      <c r="A694" s="77"/>
      <c r="B694" s="77"/>
      <c r="C694" s="77"/>
      <c r="D694" s="50"/>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89"/>
      <c r="AE694" s="89"/>
      <c r="AF694" s="89"/>
      <c r="AG694" s="89"/>
      <c r="AH694" s="89"/>
      <c r="AI694" s="89"/>
      <c r="AJ694" s="89"/>
      <c r="AK694" s="89"/>
      <c r="AL694" s="89"/>
      <c r="AM694" s="89"/>
      <c r="AN694" s="89"/>
      <c r="AO694" s="89"/>
      <c r="AP694" s="89"/>
      <c r="AQ694" s="89"/>
      <c r="AR694" s="89"/>
      <c r="AS694" s="89"/>
      <c r="AT694" s="89"/>
      <c r="AU694" s="89"/>
      <c r="AV694" s="89"/>
      <c r="AW694" s="89"/>
      <c r="AX694" s="89"/>
      <c r="AY694" s="89"/>
      <c r="AZ694" s="89"/>
      <c r="BA694" s="89"/>
      <c r="BB694" s="89"/>
    </row>
    <row r="695" spans="1:54" ht="12.75" customHeight="1" x14ac:dyDescent="0.2">
      <c r="A695" s="77"/>
      <c r="B695" s="77"/>
      <c r="C695" s="77"/>
      <c r="D695" s="50"/>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89"/>
      <c r="AE695" s="89"/>
      <c r="AF695" s="89"/>
      <c r="AG695" s="89"/>
      <c r="AH695" s="89"/>
      <c r="AI695" s="89"/>
      <c r="AJ695" s="89"/>
      <c r="AK695" s="89"/>
      <c r="AL695" s="89"/>
      <c r="AM695" s="89"/>
      <c r="AN695" s="89"/>
      <c r="AO695" s="89"/>
      <c r="AP695" s="89"/>
      <c r="AQ695" s="89"/>
      <c r="AR695" s="89"/>
      <c r="AS695" s="89"/>
      <c r="AT695" s="89"/>
      <c r="AU695" s="89"/>
      <c r="AV695" s="89"/>
      <c r="AW695" s="89"/>
      <c r="AX695" s="89"/>
      <c r="AY695" s="89"/>
      <c r="AZ695" s="89"/>
      <c r="BA695" s="89"/>
      <c r="BB695" s="89"/>
    </row>
    <row r="696" spans="1:54" ht="12.75" customHeight="1" x14ac:dyDescent="0.2">
      <c r="A696" s="77"/>
      <c r="B696" s="77"/>
      <c r="C696" s="77"/>
      <c r="D696" s="50"/>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89"/>
      <c r="AE696" s="89"/>
      <c r="AF696" s="89"/>
      <c r="AG696" s="89"/>
      <c r="AH696" s="89"/>
      <c r="AI696" s="89"/>
      <c r="AJ696" s="89"/>
      <c r="AK696" s="89"/>
      <c r="AL696" s="89"/>
      <c r="AM696" s="89"/>
      <c r="AN696" s="89"/>
      <c r="AO696" s="89"/>
      <c r="AP696" s="89"/>
      <c r="AQ696" s="89"/>
      <c r="AR696" s="89"/>
      <c r="AS696" s="89"/>
      <c r="AT696" s="89"/>
      <c r="AU696" s="89"/>
      <c r="AV696" s="89"/>
      <c r="AW696" s="89"/>
      <c r="AX696" s="89"/>
      <c r="AY696" s="89"/>
      <c r="AZ696" s="89"/>
      <c r="BA696" s="89"/>
      <c r="BB696" s="89"/>
    </row>
    <row r="697" spans="1:54" ht="12.75" customHeight="1" x14ac:dyDescent="0.2">
      <c r="A697" s="77"/>
      <c r="B697" s="77"/>
      <c r="C697" s="77"/>
      <c r="D697" s="50"/>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89"/>
      <c r="AE697" s="89"/>
      <c r="AF697" s="89"/>
      <c r="AG697" s="89"/>
      <c r="AH697" s="89"/>
      <c r="AI697" s="89"/>
      <c r="AJ697" s="89"/>
      <c r="AK697" s="89"/>
      <c r="AL697" s="89"/>
      <c r="AM697" s="89"/>
      <c r="AN697" s="89"/>
      <c r="AO697" s="89"/>
      <c r="AP697" s="89"/>
      <c r="AQ697" s="89"/>
      <c r="AR697" s="89"/>
      <c r="AS697" s="89"/>
      <c r="AT697" s="89"/>
      <c r="AU697" s="89"/>
      <c r="AV697" s="89"/>
      <c r="AW697" s="89"/>
      <c r="AX697" s="89"/>
      <c r="AY697" s="89"/>
      <c r="AZ697" s="89"/>
      <c r="BA697" s="89"/>
      <c r="BB697" s="89"/>
    </row>
    <row r="698" spans="1:54" ht="12.75" customHeight="1" x14ac:dyDescent="0.2">
      <c r="A698" s="77"/>
      <c r="B698" s="77"/>
      <c r="C698" s="77"/>
      <c r="D698" s="50"/>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89"/>
      <c r="AE698" s="89"/>
      <c r="AF698" s="89"/>
      <c r="AG698" s="89"/>
      <c r="AH698" s="89"/>
      <c r="AI698" s="89"/>
      <c r="AJ698" s="89"/>
      <c r="AK698" s="89"/>
      <c r="AL698" s="89"/>
      <c r="AM698" s="89"/>
      <c r="AN698" s="89"/>
      <c r="AO698" s="89"/>
      <c r="AP698" s="89"/>
      <c r="AQ698" s="89"/>
      <c r="AR698" s="89"/>
      <c r="AS698" s="89"/>
      <c r="AT698" s="89"/>
      <c r="AU698" s="89"/>
      <c r="AV698" s="89"/>
      <c r="AW698" s="89"/>
      <c r="AX698" s="89"/>
      <c r="AY698" s="89"/>
      <c r="AZ698" s="89"/>
      <c r="BA698" s="89"/>
      <c r="BB698" s="89"/>
    </row>
    <row r="699" spans="1:54" ht="12.75" customHeight="1" x14ac:dyDescent="0.2">
      <c r="A699" s="77"/>
      <c r="B699" s="77"/>
      <c r="C699" s="77"/>
      <c r="D699" s="50"/>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89"/>
      <c r="AE699" s="89"/>
      <c r="AF699" s="89"/>
      <c r="AG699" s="89"/>
      <c r="AH699" s="89"/>
      <c r="AI699" s="89"/>
      <c r="AJ699" s="89"/>
      <c r="AK699" s="89"/>
      <c r="AL699" s="89"/>
      <c r="AM699" s="89"/>
      <c r="AN699" s="89"/>
      <c r="AO699" s="89"/>
      <c r="AP699" s="89"/>
      <c r="AQ699" s="89"/>
      <c r="AR699" s="89"/>
      <c r="AS699" s="89"/>
      <c r="AT699" s="89"/>
      <c r="AU699" s="89"/>
      <c r="AV699" s="89"/>
      <c r="AW699" s="89"/>
      <c r="AX699" s="89"/>
      <c r="AY699" s="89"/>
      <c r="AZ699" s="89"/>
      <c r="BA699" s="89"/>
      <c r="BB699" s="89"/>
    </row>
    <row r="700" spans="1:54" ht="12.75" customHeight="1" x14ac:dyDescent="0.2">
      <c r="A700" s="77"/>
      <c r="B700" s="77"/>
      <c r="C700" s="77"/>
      <c r="D700" s="50"/>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89"/>
      <c r="AE700" s="89"/>
      <c r="AF700" s="89"/>
      <c r="AG700" s="89"/>
      <c r="AH700" s="89"/>
      <c r="AI700" s="89"/>
      <c r="AJ700" s="89"/>
      <c r="AK700" s="89"/>
      <c r="AL700" s="89"/>
      <c r="AM700" s="89"/>
      <c r="AN700" s="89"/>
      <c r="AO700" s="89"/>
      <c r="AP700" s="89"/>
      <c r="AQ700" s="89"/>
      <c r="AR700" s="89"/>
      <c r="AS700" s="89"/>
      <c r="AT700" s="89"/>
      <c r="AU700" s="89"/>
      <c r="AV700" s="89"/>
      <c r="AW700" s="89"/>
      <c r="AX700" s="89"/>
      <c r="AY700" s="89"/>
      <c r="AZ700" s="89"/>
      <c r="BA700" s="89"/>
      <c r="BB700" s="89"/>
    </row>
    <row r="701" spans="1:54" ht="12.75" customHeight="1" x14ac:dyDescent="0.2">
      <c r="A701" s="77"/>
      <c r="B701" s="77"/>
      <c r="C701" s="77"/>
      <c r="D701" s="50"/>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89"/>
      <c r="AE701" s="89"/>
      <c r="AF701" s="89"/>
      <c r="AG701" s="89"/>
      <c r="AH701" s="89"/>
      <c r="AI701" s="89"/>
      <c r="AJ701" s="89"/>
      <c r="AK701" s="89"/>
      <c r="AL701" s="89"/>
      <c r="AM701" s="89"/>
      <c r="AN701" s="89"/>
      <c r="AO701" s="89"/>
      <c r="AP701" s="89"/>
      <c r="AQ701" s="89"/>
      <c r="AR701" s="89"/>
      <c r="AS701" s="89"/>
      <c r="AT701" s="89"/>
      <c r="AU701" s="89"/>
      <c r="AV701" s="89"/>
      <c r="AW701" s="89"/>
      <c r="AX701" s="89"/>
      <c r="AY701" s="89"/>
      <c r="AZ701" s="89"/>
      <c r="BA701" s="89"/>
      <c r="BB701" s="89"/>
    </row>
    <row r="702" spans="1:54" ht="12.75" customHeight="1" x14ac:dyDescent="0.2">
      <c r="A702" s="77"/>
      <c r="B702" s="77"/>
      <c r="C702" s="77"/>
      <c r="D702" s="50"/>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89"/>
      <c r="AE702" s="89"/>
      <c r="AF702" s="89"/>
      <c r="AG702" s="89"/>
      <c r="AH702" s="89"/>
      <c r="AI702" s="89"/>
      <c r="AJ702" s="89"/>
      <c r="AK702" s="89"/>
      <c r="AL702" s="89"/>
      <c r="AM702" s="89"/>
      <c r="AN702" s="89"/>
      <c r="AO702" s="89"/>
      <c r="AP702" s="89"/>
      <c r="AQ702" s="89"/>
      <c r="AR702" s="89"/>
      <c r="AS702" s="89"/>
      <c r="AT702" s="89"/>
      <c r="AU702" s="89"/>
      <c r="AV702" s="89"/>
      <c r="AW702" s="89"/>
      <c r="AX702" s="89"/>
      <c r="AY702" s="89"/>
      <c r="AZ702" s="89"/>
      <c r="BA702" s="89"/>
      <c r="BB702" s="89"/>
    </row>
    <row r="703" spans="1:54" ht="12.75" customHeight="1" x14ac:dyDescent="0.2">
      <c r="A703" s="77"/>
      <c r="B703" s="77"/>
      <c r="C703" s="77"/>
      <c r="D703" s="50"/>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89"/>
      <c r="AE703" s="89"/>
      <c r="AF703" s="89"/>
      <c r="AG703" s="89"/>
      <c r="AH703" s="89"/>
      <c r="AI703" s="89"/>
      <c r="AJ703" s="89"/>
      <c r="AK703" s="89"/>
      <c r="AL703" s="89"/>
      <c r="AM703" s="89"/>
      <c r="AN703" s="89"/>
      <c r="AO703" s="89"/>
      <c r="AP703" s="89"/>
      <c r="AQ703" s="89"/>
      <c r="AR703" s="89"/>
      <c r="AS703" s="89"/>
      <c r="AT703" s="89"/>
      <c r="AU703" s="89"/>
      <c r="AV703" s="89"/>
      <c r="AW703" s="89"/>
      <c r="AX703" s="89"/>
      <c r="AY703" s="89"/>
      <c r="AZ703" s="89"/>
      <c r="BA703" s="89"/>
      <c r="BB703" s="89"/>
    </row>
    <row r="704" spans="1:54" ht="12.75" customHeight="1" x14ac:dyDescent="0.2">
      <c r="A704" s="77"/>
      <c r="B704" s="77"/>
      <c r="C704" s="77"/>
      <c r="D704" s="50"/>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89"/>
      <c r="AE704" s="89"/>
      <c r="AF704" s="89"/>
      <c r="AG704" s="89"/>
      <c r="AH704" s="89"/>
      <c r="AI704" s="89"/>
      <c r="AJ704" s="89"/>
      <c r="AK704" s="89"/>
      <c r="AL704" s="89"/>
      <c r="AM704" s="89"/>
      <c r="AN704" s="89"/>
      <c r="AO704" s="89"/>
      <c r="AP704" s="89"/>
      <c r="AQ704" s="89"/>
      <c r="AR704" s="89"/>
      <c r="AS704" s="89"/>
      <c r="AT704" s="89"/>
      <c r="AU704" s="89"/>
      <c r="AV704" s="89"/>
      <c r="AW704" s="89"/>
      <c r="AX704" s="89"/>
      <c r="AY704" s="89"/>
      <c r="AZ704" s="89"/>
      <c r="BA704" s="89"/>
      <c r="BB704" s="89"/>
    </row>
    <row r="705" spans="1:54" ht="12.75" customHeight="1" x14ac:dyDescent="0.2">
      <c r="A705" s="77"/>
      <c r="B705" s="77"/>
      <c r="C705" s="77"/>
      <c r="D705" s="50"/>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89"/>
      <c r="AE705" s="89"/>
      <c r="AF705" s="89"/>
      <c r="AG705" s="89"/>
      <c r="AH705" s="89"/>
      <c r="AI705" s="89"/>
      <c r="AJ705" s="89"/>
      <c r="AK705" s="89"/>
      <c r="AL705" s="89"/>
      <c r="AM705" s="89"/>
      <c r="AN705" s="89"/>
      <c r="AO705" s="89"/>
      <c r="AP705" s="89"/>
      <c r="AQ705" s="89"/>
      <c r="AR705" s="89"/>
      <c r="AS705" s="89"/>
      <c r="AT705" s="89"/>
      <c r="AU705" s="89"/>
      <c r="AV705" s="89"/>
      <c r="AW705" s="89"/>
      <c r="AX705" s="89"/>
      <c r="AY705" s="89"/>
      <c r="AZ705" s="89"/>
      <c r="BA705" s="89"/>
      <c r="BB705" s="89"/>
    </row>
    <row r="706" spans="1:54" ht="12.75" customHeight="1" x14ac:dyDescent="0.2">
      <c r="A706" s="77"/>
      <c r="B706" s="77"/>
      <c r="C706" s="77"/>
      <c r="D706" s="50"/>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89"/>
      <c r="AE706" s="89"/>
      <c r="AF706" s="89"/>
      <c r="AG706" s="89"/>
      <c r="AH706" s="89"/>
      <c r="AI706" s="89"/>
      <c r="AJ706" s="89"/>
      <c r="AK706" s="89"/>
      <c r="AL706" s="89"/>
      <c r="AM706" s="89"/>
      <c r="AN706" s="89"/>
      <c r="AO706" s="89"/>
      <c r="AP706" s="89"/>
      <c r="AQ706" s="89"/>
      <c r="AR706" s="89"/>
      <c r="AS706" s="89"/>
      <c r="AT706" s="89"/>
      <c r="AU706" s="89"/>
      <c r="AV706" s="89"/>
      <c r="AW706" s="89"/>
      <c r="AX706" s="89"/>
      <c r="AY706" s="89"/>
      <c r="AZ706" s="89"/>
      <c r="BA706" s="89"/>
      <c r="BB706" s="89"/>
    </row>
    <row r="707" spans="1:54" ht="12.75" customHeight="1" x14ac:dyDescent="0.2">
      <c r="A707" s="77"/>
      <c r="B707" s="77"/>
      <c r="C707" s="77"/>
      <c r="D707" s="50"/>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89"/>
      <c r="AE707" s="89"/>
      <c r="AF707" s="89"/>
      <c r="AG707" s="89"/>
      <c r="AH707" s="89"/>
      <c r="AI707" s="89"/>
      <c r="AJ707" s="89"/>
      <c r="AK707" s="89"/>
      <c r="AL707" s="89"/>
      <c r="AM707" s="89"/>
      <c r="AN707" s="89"/>
      <c r="AO707" s="89"/>
      <c r="AP707" s="89"/>
      <c r="AQ707" s="89"/>
      <c r="AR707" s="89"/>
      <c r="AS707" s="89"/>
      <c r="AT707" s="89"/>
      <c r="AU707" s="89"/>
      <c r="AV707" s="89"/>
      <c r="AW707" s="89"/>
      <c r="AX707" s="89"/>
      <c r="AY707" s="89"/>
      <c r="AZ707" s="89"/>
      <c r="BA707" s="89"/>
      <c r="BB707" s="89"/>
    </row>
    <row r="708" spans="1:54" ht="12.75" customHeight="1" x14ac:dyDescent="0.2">
      <c r="A708" s="77"/>
      <c r="B708" s="77"/>
      <c r="C708" s="77"/>
      <c r="D708" s="50"/>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89"/>
      <c r="AE708" s="89"/>
      <c r="AF708" s="89"/>
      <c r="AG708" s="89"/>
      <c r="AH708" s="89"/>
      <c r="AI708" s="89"/>
      <c r="AJ708" s="89"/>
      <c r="AK708" s="89"/>
      <c r="AL708" s="89"/>
      <c r="AM708" s="89"/>
      <c r="AN708" s="89"/>
      <c r="AO708" s="89"/>
      <c r="AP708" s="89"/>
      <c r="AQ708" s="89"/>
      <c r="AR708" s="89"/>
      <c r="AS708" s="89"/>
      <c r="AT708" s="89"/>
      <c r="AU708" s="89"/>
      <c r="AV708" s="89"/>
      <c r="AW708" s="89"/>
      <c r="AX708" s="89"/>
      <c r="AY708" s="89"/>
      <c r="AZ708" s="89"/>
      <c r="BA708" s="89"/>
      <c r="BB708" s="89"/>
    </row>
    <row r="709" spans="1:54" ht="12.75" customHeight="1" x14ac:dyDescent="0.2">
      <c r="A709" s="77"/>
      <c r="B709" s="77"/>
      <c r="C709" s="77"/>
      <c r="D709" s="50"/>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89"/>
      <c r="AE709" s="89"/>
      <c r="AF709" s="89"/>
      <c r="AG709" s="89"/>
      <c r="AH709" s="89"/>
      <c r="AI709" s="89"/>
      <c r="AJ709" s="89"/>
      <c r="AK709" s="89"/>
      <c r="AL709" s="89"/>
      <c r="AM709" s="89"/>
      <c r="AN709" s="89"/>
      <c r="AO709" s="89"/>
      <c r="AP709" s="89"/>
      <c r="AQ709" s="89"/>
      <c r="AR709" s="89"/>
      <c r="AS709" s="89"/>
      <c r="AT709" s="89"/>
      <c r="AU709" s="89"/>
      <c r="AV709" s="89"/>
      <c r="AW709" s="89"/>
      <c r="AX709" s="89"/>
      <c r="AY709" s="89"/>
      <c r="AZ709" s="89"/>
      <c r="BA709" s="89"/>
      <c r="BB709" s="89"/>
    </row>
    <row r="710" spans="1:54" ht="12.75" customHeight="1" x14ac:dyDescent="0.2">
      <c r="A710" s="77"/>
      <c r="B710" s="77"/>
      <c r="C710" s="77"/>
      <c r="D710" s="50"/>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89"/>
      <c r="AE710" s="89"/>
      <c r="AF710" s="89"/>
      <c r="AG710" s="89"/>
      <c r="AH710" s="89"/>
      <c r="AI710" s="89"/>
      <c r="AJ710" s="89"/>
      <c r="AK710" s="89"/>
      <c r="AL710" s="89"/>
      <c r="AM710" s="89"/>
      <c r="AN710" s="89"/>
      <c r="AO710" s="89"/>
      <c r="AP710" s="89"/>
      <c r="AQ710" s="89"/>
      <c r="AR710" s="89"/>
      <c r="AS710" s="89"/>
      <c r="AT710" s="89"/>
      <c r="AU710" s="89"/>
      <c r="AV710" s="89"/>
      <c r="AW710" s="89"/>
      <c r="AX710" s="89"/>
      <c r="AY710" s="89"/>
      <c r="AZ710" s="89"/>
      <c r="BA710" s="89"/>
      <c r="BB710" s="89"/>
    </row>
    <row r="711" spans="1:54" ht="12.75" customHeight="1" x14ac:dyDescent="0.2">
      <c r="A711" s="77"/>
      <c r="B711" s="77"/>
      <c r="C711" s="77"/>
      <c r="D711" s="50"/>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89"/>
      <c r="AE711" s="89"/>
      <c r="AF711" s="89"/>
      <c r="AG711" s="89"/>
      <c r="AH711" s="89"/>
      <c r="AI711" s="89"/>
      <c r="AJ711" s="89"/>
      <c r="AK711" s="89"/>
      <c r="AL711" s="89"/>
      <c r="AM711" s="89"/>
      <c r="AN711" s="89"/>
      <c r="AO711" s="89"/>
      <c r="AP711" s="89"/>
      <c r="AQ711" s="89"/>
      <c r="AR711" s="89"/>
      <c r="AS711" s="89"/>
      <c r="AT711" s="89"/>
      <c r="AU711" s="89"/>
      <c r="AV711" s="89"/>
      <c r="AW711" s="89"/>
      <c r="AX711" s="89"/>
      <c r="AY711" s="89"/>
      <c r="AZ711" s="89"/>
      <c r="BA711" s="89"/>
      <c r="BB711" s="89"/>
    </row>
    <row r="712" spans="1:54" ht="12.75" customHeight="1" x14ac:dyDescent="0.2">
      <c r="A712" s="77"/>
      <c r="B712" s="77"/>
      <c r="C712" s="77"/>
      <c r="D712" s="50"/>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89"/>
      <c r="AE712" s="89"/>
      <c r="AF712" s="89"/>
      <c r="AG712" s="89"/>
      <c r="AH712" s="89"/>
      <c r="AI712" s="89"/>
      <c r="AJ712" s="89"/>
      <c r="AK712" s="89"/>
      <c r="AL712" s="89"/>
      <c r="AM712" s="89"/>
      <c r="AN712" s="89"/>
      <c r="AO712" s="89"/>
      <c r="AP712" s="89"/>
      <c r="AQ712" s="89"/>
      <c r="AR712" s="89"/>
      <c r="AS712" s="89"/>
      <c r="AT712" s="89"/>
      <c r="AU712" s="89"/>
      <c r="AV712" s="89"/>
      <c r="AW712" s="89"/>
      <c r="AX712" s="89"/>
      <c r="AY712" s="89"/>
      <c r="AZ712" s="89"/>
      <c r="BA712" s="89"/>
      <c r="BB712" s="89"/>
    </row>
    <row r="713" spans="1:54" ht="12.75" customHeight="1" x14ac:dyDescent="0.2">
      <c r="A713" s="77"/>
      <c r="B713" s="77"/>
      <c r="C713" s="77"/>
      <c r="D713" s="50"/>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89"/>
      <c r="AE713" s="89"/>
      <c r="AF713" s="89"/>
      <c r="AG713" s="89"/>
      <c r="AH713" s="89"/>
      <c r="AI713" s="89"/>
      <c r="AJ713" s="89"/>
      <c r="AK713" s="89"/>
      <c r="AL713" s="89"/>
      <c r="AM713" s="89"/>
      <c r="AN713" s="89"/>
      <c r="AO713" s="89"/>
      <c r="AP713" s="89"/>
      <c r="AQ713" s="89"/>
      <c r="AR713" s="89"/>
      <c r="AS713" s="89"/>
      <c r="AT713" s="89"/>
      <c r="AU713" s="89"/>
      <c r="AV713" s="89"/>
      <c r="AW713" s="89"/>
      <c r="AX713" s="89"/>
      <c r="AY713" s="89"/>
      <c r="AZ713" s="89"/>
      <c r="BA713" s="89"/>
      <c r="BB713" s="89"/>
    </row>
    <row r="714" spans="1:54" ht="12.75" customHeight="1" x14ac:dyDescent="0.2">
      <c r="A714" s="77"/>
      <c r="B714" s="77"/>
      <c r="C714" s="77"/>
      <c r="D714" s="50"/>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89"/>
      <c r="AE714" s="89"/>
      <c r="AF714" s="89"/>
      <c r="AG714" s="89"/>
      <c r="AH714" s="89"/>
      <c r="AI714" s="89"/>
      <c r="AJ714" s="89"/>
      <c r="AK714" s="89"/>
      <c r="AL714" s="89"/>
      <c r="AM714" s="89"/>
      <c r="AN714" s="89"/>
      <c r="AO714" s="89"/>
      <c r="AP714" s="89"/>
      <c r="AQ714" s="89"/>
      <c r="AR714" s="89"/>
      <c r="AS714" s="89"/>
      <c r="AT714" s="89"/>
      <c r="AU714" s="89"/>
      <c r="AV714" s="89"/>
      <c r="AW714" s="89"/>
      <c r="AX714" s="89"/>
      <c r="AY714" s="89"/>
      <c r="AZ714" s="89"/>
      <c r="BA714" s="89"/>
      <c r="BB714" s="89"/>
    </row>
    <row r="715" spans="1:54" ht="12.75" customHeight="1" x14ac:dyDescent="0.2">
      <c r="A715" s="77"/>
      <c r="B715" s="77"/>
      <c r="C715" s="77"/>
      <c r="D715" s="50"/>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89"/>
      <c r="AE715" s="89"/>
      <c r="AF715" s="89"/>
      <c r="AG715" s="89"/>
      <c r="AH715" s="89"/>
      <c r="AI715" s="89"/>
      <c r="AJ715" s="89"/>
      <c r="AK715" s="89"/>
      <c r="AL715" s="89"/>
      <c r="AM715" s="89"/>
      <c r="AN715" s="89"/>
      <c r="AO715" s="89"/>
      <c r="AP715" s="89"/>
      <c r="AQ715" s="89"/>
      <c r="AR715" s="89"/>
      <c r="AS715" s="89"/>
      <c r="AT715" s="89"/>
      <c r="AU715" s="89"/>
      <c r="AV715" s="89"/>
      <c r="AW715" s="89"/>
      <c r="AX715" s="89"/>
      <c r="AY715" s="89"/>
      <c r="AZ715" s="89"/>
      <c r="BA715" s="89"/>
      <c r="BB715" s="89"/>
    </row>
    <row r="716" spans="1:54" ht="12.75" customHeight="1" x14ac:dyDescent="0.2">
      <c r="A716" s="77"/>
      <c r="B716" s="77"/>
      <c r="C716" s="77"/>
      <c r="D716" s="50"/>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89"/>
      <c r="AE716" s="89"/>
      <c r="AF716" s="89"/>
      <c r="AG716" s="89"/>
      <c r="AH716" s="89"/>
      <c r="AI716" s="89"/>
      <c r="AJ716" s="89"/>
      <c r="AK716" s="89"/>
      <c r="AL716" s="89"/>
      <c r="AM716" s="89"/>
      <c r="AN716" s="89"/>
      <c r="AO716" s="89"/>
      <c r="AP716" s="89"/>
      <c r="AQ716" s="89"/>
      <c r="AR716" s="89"/>
      <c r="AS716" s="89"/>
      <c r="AT716" s="89"/>
      <c r="AU716" s="89"/>
      <c r="AV716" s="89"/>
      <c r="AW716" s="89"/>
      <c r="AX716" s="89"/>
      <c r="AY716" s="89"/>
      <c r="AZ716" s="89"/>
      <c r="BA716" s="89"/>
      <c r="BB716" s="89"/>
    </row>
    <row r="717" spans="1:54" ht="12.75" customHeight="1" x14ac:dyDescent="0.2">
      <c r="A717" s="77"/>
      <c r="B717" s="77"/>
      <c r="C717" s="77"/>
      <c r="D717" s="50"/>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89"/>
      <c r="AE717" s="89"/>
      <c r="AF717" s="89"/>
      <c r="AG717" s="89"/>
      <c r="AH717" s="89"/>
      <c r="AI717" s="89"/>
      <c r="AJ717" s="89"/>
      <c r="AK717" s="89"/>
      <c r="AL717" s="89"/>
      <c r="AM717" s="89"/>
      <c r="AN717" s="89"/>
      <c r="AO717" s="89"/>
      <c r="AP717" s="89"/>
      <c r="AQ717" s="89"/>
      <c r="AR717" s="89"/>
      <c r="AS717" s="89"/>
      <c r="AT717" s="89"/>
      <c r="AU717" s="89"/>
      <c r="AV717" s="89"/>
      <c r="AW717" s="89"/>
      <c r="AX717" s="89"/>
      <c r="AY717" s="89"/>
      <c r="AZ717" s="89"/>
      <c r="BA717" s="89"/>
      <c r="BB717" s="89"/>
    </row>
    <row r="718" spans="1:54" ht="12.75" customHeight="1" x14ac:dyDescent="0.2">
      <c r="A718" s="77"/>
      <c r="B718" s="77"/>
      <c r="C718" s="77"/>
      <c r="D718" s="50"/>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89"/>
      <c r="AE718" s="89"/>
      <c r="AF718" s="89"/>
      <c r="AG718" s="89"/>
      <c r="AH718" s="89"/>
      <c r="AI718" s="89"/>
      <c r="AJ718" s="89"/>
      <c r="AK718" s="89"/>
      <c r="AL718" s="89"/>
      <c r="AM718" s="89"/>
      <c r="AN718" s="89"/>
      <c r="AO718" s="89"/>
      <c r="AP718" s="89"/>
      <c r="AQ718" s="89"/>
      <c r="AR718" s="89"/>
      <c r="AS718" s="89"/>
      <c r="AT718" s="89"/>
      <c r="AU718" s="89"/>
      <c r="AV718" s="89"/>
      <c r="AW718" s="89"/>
      <c r="AX718" s="89"/>
      <c r="AY718" s="89"/>
      <c r="AZ718" s="89"/>
      <c r="BA718" s="89"/>
      <c r="BB718" s="89"/>
    </row>
    <row r="719" spans="1:54" ht="12.75" customHeight="1" x14ac:dyDescent="0.2">
      <c r="A719" s="77"/>
      <c r="B719" s="77"/>
      <c r="C719" s="77"/>
      <c r="D719" s="50"/>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89"/>
      <c r="AE719" s="89"/>
      <c r="AF719" s="89"/>
      <c r="AG719" s="89"/>
      <c r="AH719" s="89"/>
      <c r="AI719" s="89"/>
      <c r="AJ719" s="89"/>
      <c r="AK719" s="89"/>
      <c r="AL719" s="89"/>
      <c r="AM719" s="89"/>
      <c r="AN719" s="89"/>
      <c r="AO719" s="89"/>
      <c r="AP719" s="89"/>
      <c r="AQ719" s="89"/>
      <c r="AR719" s="89"/>
      <c r="AS719" s="89"/>
      <c r="AT719" s="89"/>
      <c r="AU719" s="89"/>
      <c r="AV719" s="89"/>
      <c r="AW719" s="89"/>
      <c r="AX719" s="89"/>
      <c r="AY719" s="89"/>
      <c r="AZ719" s="89"/>
      <c r="BA719" s="89"/>
      <c r="BB719" s="89"/>
    </row>
    <row r="720" spans="1:54" ht="12.75" customHeight="1" x14ac:dyDescent="0.2">
      <c r="A720" s="77"/>
      <c r="B720" s="77"/>
      <c r="C720" s="77"/>
      <c r="D720" s="50"/>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89"/>
      <c r="AE720" s="89"/>
      <c r="AF720" s="89"/>
      <c r="AG720" s="89"/>
      <c r="AH720" s="89"/>
      <c r="AI720" s="89"/>
      <c r="AJ720" s="89"/>
      <c r="AK720" s="89"/>
      <c r="AL720" s="89"/>
      <c r="AM720" s="89"/>
      <c r="AN720" s="89"/>
      <c r="AO720" s="89"/>
      <c r="AP720" s="89"/>
      <c r="AQ720" s="89"/>
      <c r="AR720" s="89"/>
      <c r="AS720" s="89"/>
      <c r="AT720" s="89"/>
      <c r="AU720" s="89"/>
      <c r="AV720" s="89"/>
      <c r="AW720" s="89"/>
      <c r="AX720" s="89"/>
      <c r="AY720" s="89"/>
      <c r="AZ720" s="89"/>
      <c r="BA720" s="89"/>
      <c r="BB720" s="89"/>
    </row>
    <row r="721" spans="1:54" ht="12.75" customHeight="1" x14ac:dyDescent="0.2">
      <c r="A721" s="77"/>
      <c r="B721" s="77"/>
      <c r="C721" s="77"/>
      <c r="D721" s="50"/>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89"/>
      <c r="AE721" s="89"/>
      <c r="AF721" s="89"/>
      <c r="AG721" s="89"/>
      <c r="AH721" s="89"/>
      <c r="AI721" s="89"/>
      <c r="AJ721" s="89"/>
      <c r="AK721" s="89"/>
      <c r="AL721" s="89"/>
      <c r="AM721" s="89"/>
      <c r="AN721" s="89"/>
      <c r="AO721" s="89"/>
      <c r="AP721" s="89"/>
      <c r="AQ721" s="89"/>
      <c r="AR721" s="89"/>
      <c r="AS721" s="89"/>
      <c r="AT721" s="89"/>
      <c r="AU721" s="89"/>
      <c r="AV721" s="89"/>
      <c r="AW721" s="89"/>
      <c r="AX721" s="89"/>
      <c r="AY721" s="89"/>
      <c r="AZ721" s="89"/>
      <c r="BA721" s="89"/>
      <c r="BB721" s="89"/>
    </row>
    <row r="722" spans="1:54" ht="12.75" customHeight="1" x14ac:dyDescent="0.2">
      <c r="A722" s="77"/>
      <c r="B722" s="77"/>
      <c r="C722" s="77"/>
      <c r="D722" s="50"/>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89"/>
      <c r="AE722" s="89"/>
      <c r="AF722" s="89"/>
      <c r="AG722" s="89"/>
      <c r="AH722" s="89"/>
      <c r="AI722" s="89"/>
      <c r="AJ722" s="89"/>
      <c r="AK722" s="89"/>
      <c r="AL722" s="89"/>
      <c r="AM722" s="89"/>
      <c r="AN722" s="89"/>
      <c r="AO722" s="89"/>
      <c r="AP722" s="89"/>
      <c r="AQ722" s="89"/>
      <c r="AR722" s="89"/>
      <c r="AS722" s="89"/>
      <c r="AT722" s="89"/>
      <c r="AU722" s="89"/>
      <c r="AV722" s="89"/>
      <c r="AW722" s="89"/>
      <c r="AX722" s="89"/>
      <c r="AY722" s="89"/>
      <c r="AZ722" s="89"/>
      <c r="BA722" s="89"/>
      <c r="BB722" s="89"/>
    </row>
    <row r="723" spans="1:54" ht="12.75" customHeight="1" x14ac:dyDescent="0.2">
      <c r="A723" s="77"/>
      <c r="B723" s="77"/>
      <c r="C723" s="77"/>
      <c r="D723" s="50"/>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89"/>
      <c r="AE723" s="89"/>
      <c r="AF723" s="89"/>
      <c r="AG723" s="89"/>
      <c r="AH723" s="89"/>
      <c r="AI723" s="89"/>
      <c r="AJ723" s="89"/>
      <c r="AK723" s="89"/>
      <c r="AL723" s="89"/>
      <c r="AM723" s="89"/>
      <c r="AN723" s="89"/>
      <c r="AO723" s="89"/>
      <c r="AP723" s="89"/>
      <c r="AQ723" s="89"/>
      <c r="AR723" s="89"/>
      <c r="AS723" s="89"/>
      <c r="AT723" s="89"/>
      <c r="AU723" s="89"/>
      <c r="AV723" s="89"/>
      <c r="AW723" s="89"/>
      <c r="AX723" s="89"/>
      <c r="AY723" s="89"/>
      <c r="AZ723" s="89"/>
      <c r="BA723" s="89"/>
      <c r="BB723" s="89"/>
    </row>
    <row r="724" spans="1:54" ht="12.75" customHeight="1" x14ac:dyDescent="0.2">
      <c r="A724" s="77"/>
      <c r="B724" s="77"/>
      <c r="C724" s="77"/>
      <c r="D724" s="50"/>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89"/>
      <c r="AE724" s="89"/>
      <c r="AF724" s="89"/>
      <c r="AG724" s="89"/>
      <c r="AH724" s="89"/>
      <c r="AI724" s="89"/>
      <c r="AJ724" s="89"/>
      <c r="AK724" s="89"/>
      <c r="AL724" s="89"/>
      <c r="AM724" s="89"/>
      <c r="AN724" s="89"/>
      <c r="AO724" s="89"/>
      <c r="AP724" s="89"/>
      <c r="AQ724" s="89"/>
      <c r="AR724" s="89"/>
      <c r="AS724" s="89"/>
      <c r="AT724" s="89"/>
      <c r="AU724" s="89"/>
      <c r="AV724" s="89"/>
      <c r="AW724" s="89"/>
      <c r="AX724" s="89"/>
      <c r="AY724" s="89"/>
      <c r="AZ724" s="89"/>
      <c r="BA724" s="89"/>
      <c r="BB724" s="89"/>
    </row>
    <row r="725" spans="1:54" ht="12.75" customHeight="1" x14ac:dyDescent="0.2">
      <c r="A725" s="77"/>
      <c r="B725" s="77"/>
      <c r="C725" s="77"/>
      <c r="D725" s="50"/>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89"/>
      <c r="AE725" s="89"/>
      <c r="AF725" s="89"/>
      <c r="AG725" s="89"/>
      <c r="AH725" s="89"/>
      <c r="AI725" s="89"/>
      <c r="AJ725" s="89"/>
      <c r="AK725" s="89"/>
      <c r="AL725" s="89"/>
      <c r="AM725" s="89"/>
      <c r="AN725" s="89"/>
      <c r="AO725" s="89"/>
      <c r="AP725" s="89"/>
      <c r="AQ725" s="89"/>
      <c r="AR725" s="89"/>
      <c r="AS725" s="89"/>
      <c r="AT725" s="89"/>
      <c r="AU725" s="89"/>
      <c r="AV725" s="89"/>
      <c r="AW725" s="89"/>
      <c r="AX725" s="89"/>
      <c r="AY725" s="89"/>
      <c r="AZ725" s="89"/>
      <c r="BA725" s="89"/>
      <c r="BB725" s="89"/>
    </row>
    <row r="726" spans="1:54" ht="12.75" customHeight="1" x14ac:dyDescent="0.2">
      <c r="A726" s="77"/>
      <c r="B726" s="77"/>
      <c r="C726" s="77"/>
      <c r="D726" s="50"/>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89"/>
      <c r="AZ726" s="89"/>
      <c r="BA726" s="89"/>
      <c r="BB726" s="89"/>
    </row>
    <row r="727" spans="1:54" ht="12.75" customHeight="1" x14ac:dyDescent="0.2">
      <c r="A727" s="77"/>
      <c r="B727" s="77"/>
      <c r="C727" s="77"/>
      <c r="D727" s="50"/>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89"/>
      <c r="AE727" s="89"/>
      <c r="AF727" s="89"/>
      <c r="AG727" s="89"/>
      <c r="AH727" s="89"/>
      <c r="AI727" s="89"/>
      <c r="AJ727" s="89"/>
      <c r="AK727" s="89"/>
      <c r="AL727" s="89"/>
      <c r="AM727" s="89"/>
      <c r="AN727" s="89"/>
      <c r="AO727" s="89"/>
      <c r="AP727" s="89"/>
      <c r="AQ727" s="89"/>
      <c r="AR727" s="89"/>
      <c r="AS727" s="89"/>
      <c r="AT727" s="89"/>
      <c r="AU727" s="89"/>
      <c r="AV727" s="89"/>
      <c r="AW727" s="89"/>
      <c r="AX727" s="89"/>
      <c r="AY727" s="89"/>
      <c r="AZ727" s="89"/>
      <c r="BA727" s="89"/>
      <c r="BB727" s="89"/>
    </row>
    <row r="728" spans="1:54" ht="12.75" customHeight="1" x14ac:dyDescent="0.2">
      <c r="A728" s="77"/>
      <c r="B728" s="77"/>
      <c r="C728" s="77"/>
      <c r="D728" s="50"/>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89"/>
      <c r="AE728" s="89"/>
      <c r="AF728" s="89"/>
      <c r="AG728" s="89"/>
      <c r="AH728" s="89"/>
      <c r="AI728" s="89"/>
      <c r="AJ728" s="89"/>
      <c r="AK728" s="89"/>
      <c r="AL728" s="89"/>
      <c r="AM728" s="89"/>
      <c r="AN728" s="89"/>
      <c r="AO728" s="89"/>
      <c r="AP728" s="89"/>
      <c r="AQ728" s="89"/>
      <c r="AR728" s="89"/>
      <c r="AS728" s="89"/>
      <c r="AT728" s="89"/>
      <c r="AU728" s="89"/>
      <c r="AV728" s="89"/>
      <c r="AW728" s="89"/>
      <c r="AX728" s="89"/>
      <c r="AY728" s="89"/>
      <c r="AZ728" s="89"/>
      <c r="BA728" s="89"/>
      <c r="BB728" s="89"/>
    </row>
    <row r="729" spans="1:54" ht="12.75" customHeight="1" x14ac:dyDescent="0.2">
      <c r="A729" s="77"/>
      <c r="B729" s="77"/>
      <c r="C729" s="77"/>
      <c r="D729" s="50"/>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89"/>
      <c r="AE729" s="89"/>
      <c r="AF729" s="89"/>
      <c r="AG729" s="89"/>
      <c r="AH729" s="89"/>
      <c r="AI729" s="89"/>
      <c r="AJ729" s="89"/>
      <c r="AK729" s="89"/>
      <c r="AL729" s="89"/>
      <c r="AM729" s="89"/>
      <c r="AN729" s="89"/>
      <c r="AO729" s="89"/>
      <c r="AP729" s="89"/>
      <c r="AQ729" s="89"/>
      <c r="AR729" s="89"/>
      <c r="AS729" s="89"/>
      <c r="AT729" s="89"/>
      <c r="AU729" s="89"/>
      <c r="AV729" s="89"/>
      <c r="AW729" s="89"/>
      <c r="AX729" s="89"/>
      <c r="AY729" s="89"/>
      <c r="AZ729" s="89"/>
      <c r="BA729" s="89"/>
      <c r="BB729" s="89"/>
    </row>
    <row r="730" spans="1:54" ht="12.75" customHeight="1" x14ac:dyDescent="0.2">
      <c r="A730" s="77"/>
      <c r="B730" s="77"/>
      <c r="C730" s="77"/>
      <c r="D730" s="50"/>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89"/>
      <c r="AE730" s="89"/>
      <c r="AF730" s="89"/>
      <c r="AG730" s="89"/>
      <c r="AH730" s="89"/>
      <c r="AI730" s="89"/>
      <c r="AJ730" s="89"/>
      <c r="AK730" s="89"/>
      <c r="AL730" s="89"/>
      <c r="AM730" s="89"/>
      <c r="AN730" s="89"/>
      <c r="AO730" s="89"/>
      <c r="AP730" s="89"/>
      <c r="AQ730" s="89"/>
      <c r="AR730" s="89"/>
      <c r="AS730" s="89"/>
      <c r="AT730" s="89"/>
      <c r="AU730" s="89"/>
      <c r="AV730" s="89"/>
      <c r="AW730" s="89"/>
      <c r="AX730" s="89"/>
      <c r="AY730" s="89"/>
      <c r="AZ730" s="89"/>
      <c r="BA730" s="89"/>
      <c r="BB730" s="89"/>
    </row>
    <row r="731" spans="1:54" ht="12.75" customHeight="1" x14ac:dyDescent="0.2">
      <c r="A731" s="77"/>
      <c r="B731" s="77"/>
      <c r="C731" s="77"/>
      <c r="D731" s="50"/>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89"/>
      <c r="AE731" s="89"/>
      <c r="AF731" s="89"/>
      <c r="AG731" s="89"/>
      <c r="AH731" s="89"/>
      <c r="AI731" s="89"/>
      <c r="AJ731" s="89"/>
      <c r="AK731" s="89"/>
      <c r="AL731" s="89"/>
      <c r="AM731" s="89"/>
      <c r="AN731" s="89"/>
      <c r="AO731" s="89"/>
      <c r="AP731" s="89"/>
      <c r="AQ731" s="89"/>
      <c r="AR731" s="89"/>
      <c r="AS731" s="89"/>
      <c r="AT731" s="89"/>
      <c r="AU731" s="89"/>
      <c r="AV731" s="89"/>
      <c r="AW731" s="89"/>
      <c r="AX731" s="89"/>
      <c r="AY731" s="89"/>
      <c r="AZ731" s="89"/>
      <c r="BA731" s="89"/>
      <c r="BB731" s="89"/>
    </row>
    <row r="732" spans="1:54" ht="12.75" customHeight="1" x14ac:dyDescent="0.2">
      <c r="A732" s="77"/>
      <c r="B732" s="77"/>
      <c r="C732" s="77"/>
      <c r="D732" s="50"/>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89"/>
      <c r="AE732" s="89"/>
      <c r="AF732" s="89"/>
      <c r="AG732" s="89"/>
      <c r="AH732" s="89"/>
      <c r="AI732" s="89"/>
      <c r="AJ732" s="89"/>
      <c r="AK732" s="89"/>
      <c r="AL732" s="89"/>
      <c r="AM732" s="89"/>
      <c r="AN732" s="89"/>
      <c r="AO732" s="89"/>
      <c r="AP732" s="89"/>
      <c r="AQ732" s="89"/>
      <c r="AR732" s="89"/>
      <c r="AS732" s="89"/>
      <c r="AT732" s="89"/>
      <c r="AU732" s="89"/>
      <c r="AV732" s="89"/>
      <c r="AW732" s="89"/>
      <c r="AX732" s="89"/>
      <c r="AY732" s="89"/>
      <c r="AZ732" s="89"/>
      <c r="BA732" s="89"/>
      <c r="BB732" s="89"/>
    </row>
    <row r="733" spans="1:54" ht="12.75" customHeight="1" x14ac:dyDescent="0.2">
      <c r="A733" s="77"/>
      <c r="B733" s="77"/>
      <c r="C733" s="77"/>
      <c r="D733" s="50"/>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89"/>
      <c r="AE733" s="89"/>
      <c r="AF733" s="89"/>
      <c r="AG733" s="89"/>
      <c r="AH733" s="89"/>
      <c r="AI733" s="89"/>
      <c r="AJ733" s="89"/>
      <c r="AK733" s="89"/>
      <c r="AL733" s="89"/>
      <c r="AM733" s="89"/>
      <c r="AN733" s="89"/>
      <c r="AO733" s="89"/>
      <c r="AP733" s="89"/>
      <c r="AQ733" s="89"/>
      <c r="AR733" s="89"/>
      <c r="AS733" s="89"/>
      <c r="AT733" s="89"/>
      <c r="AU733" s="89"/>
      <c r="AV733" s="89"/>
      <c r="AW733" s="89"/>
      <c r="AX733" s="89"/>
      <c r="AY733" s="89"/>
      <c r="AZ733" s="89"/>
      <c r="BA733" s="89"/>
      <c r="BB733" s="89"/>
    </row>
    <row r="734" spans="1:54" ht="12.75" customHeight="1" x14ac:dyDescent="0.2">
      <c r="A734" s="77"/>
      <c r="B734" s="77"/>
      <c r="C734" s="77"/>
      <c r="D734" s="50"/>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89"/>
      <c r="AE734" s="89"/>
      <c r="AF734" s="89"/>
      <c r="AG734" s="89"/>
      <c r="AH734" s="89"/>
      <c r="AI734" s="89"/>
      <c r="AJ734" s="89"/>
      <c r="AK734" s="89"/>
      <c r="AL734" s="89"/>
      <c r="AM734" s="89"/>
      <c r="AN734" s="89"/>
      <c r="AO734" s="89"/>
      <c r="AP734" s="89"/>
      <c r="AQ734" s="89"/>
      <c r="AR734" s="89"/>
      <c r="AS734" s="89"/>
      <c r="AT734" s="89"/>
      <c r="AU734" s="89"/>
      <c r="AV734" s="89"/>
      <c r="AW734" s="89"/>
      <c r="AX734" s="89"/>
      <c r="AY734" s="89"/>
      <c r="AZ734" s="89"/>
      <c r="BA734" s="89"/>
      <c r="BB734" s="89"/>
    </row>
    <row r="735" spans="1:54" ht="12.75" customHeight="1" x14ac:dyDescent="0.2">
      <c r="A735" s="77"/>
      <c r="B735" s="77"/>
      <c r="C735" s="77"/>
      <c r="D735" s="50"/>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89"/>
      <c r="AE735" s="89"/>
      <c r="AF735" s="89"/>
      <c r="AG735" s="89"/>
      <c r="AH735" s="89"/>
      <c r="AI735" s="89"/>
      <c r="AJ735" s="89"/>
      <c r="AK735" s="89"/>
      <c r="AL735" s="89"/>
      <c r="AM735" s="89"/>
      <c r="AN735" s="89"/>
      <c r="AO735" s="89"/>
      <c r="AP735" s="89"/>
      <c r="AQ735" s="89"/>
      <c r="AR735" s="89"/>
      <c r="AS735" s="89"/>
      <c r="AT735" s="89"/>
      <c r="AU735" s="89"/>
      <c r="AV735" s="89"/>
      <c r="AW735" s="89"/>
      <c r="AX735" s="89"/>
      <c r="AY735" s="89"/>
      <c r="AZ735" s="89"/>
      <c r="BA735" s="89"/>
      <c r="BB735" s="89"/>
    </row>
    <row r="736" spans="1:54" ht="12.75" customHeight="1" x14ac:dyDescent="0.2">
      <c r="A736" s="77"/>
      <c r="B736" s="77"/>
      <c r="C736" s="77"/>
      <c r="D736" s="50"/>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89"/>
      <c r="AE736" s="89"/>
      <c r="AF736" s="89"/>
      <c r="AG736" s="89"/>
      <c r="AH736" s="89"/>
      <c r="AI736" s="89"/>
      <c r="AJ736" s="89"/>
      <c r="AK736" s="89"/>
      <c r="AL736" s="89"/>
      <c r="AM736" s="89"/>
      <c r="AN736" s="89"/>
      <c r="AO736" s="89"/>
      <c r="AP736" s="89"/>
      <c r="AQ736" s="89"/>
      <c r="AR736" s="89"/>
      <c r="AS736" s="89"/>
      <c r="AT736" s="89"/>
      <c r="AU736" s="89"/>
      <c r="AV736" s="89"/>
      <c r="AW736" s="89"/>
      <c r="AX736" s="89"/>
      <c r="AY736" s="89"/>
      <c r="AZ736" s="89"/>
      <c r="BA736" s="89"/>
      <c r="BB736" s="89"/>
    </row>
    <row r="737" spans="1:54" ht="12.75" customHeight="1" x14ac:dyDescent="0.2">
      <c r="A737" s="77"/>
      <c r="B737" s="77"/>
      <c r="C737" s="77"/>
      <c r="D737" s="50"/>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89"/>
      <c r="AE737" s="89"/>
      <c r="AF737" s="89"/>
      <c r="AG737" s="89"/>
      <c r="AH737" s="89"/>
      <c r="AI737" s="89"/>
      <c r="AJ737" s="89"/>
      <c r="AK737" s="89"/>
      <c r="AL737" s="89"/>
      <c r="AM737" s="89"/>
      <c r="AN737" s="89"/>
      <c r="AO737" s="89"/>
      <c r="AP737" s="89"/>
      <c r="AQ737" s="89"/>
      <c r="AR737" s="89"/>
      <c r="AS737" s="89"/>
      <c r="AT737" s="89"/>
      <c r="AU737" s="89"/>
      <c r="AV737" s="89"/>
      <c r="AW737" s="89"/>
      <c r="AX737" s="89"/>
      <c r="AY737" s="89"/>
      <c r="AZ737" s="89"/>
      <c r="BA737" s="89"/>
      <c r="BB737" s="89"/>
    </row>
    <row r="738" spans="1:54" ht="12.75" customHeight="1" x14ac:dyDescent="0.2">
      <c r="A738" s="77"/>
      <c r="B738" s="77"/>
      <c r="C738" s="77"/>
      <c r="D738" s="50"/>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89"/>
      <c r="AE738" s="89"/>
      <c r="AF738" s="89"/>
      <c r="AG738" s="89"/>
      <c r="AH738" s="89"/>
      <c r="AI738" s="89"/>
      <c r="AJ738" s="89"/>
      <c r="AK738" s="89"/>
      <c r="AL738" s="89"/>
      <c r="AM738" s="89"/>
      <c r="AN738" s="89"/>
      <c r="AO738" s="89"/>
      <c r="AP738" s="89"/>
      <c r="AQ738" s="89"/>
      <c r="AR738" s="89"/>
      <c r="AS738" s="89"/>
      <c r="AT738" s="89"/>
      <c r="AU738" s="89"/>
      <c r="AV738" s="89"/>
      <c r="AW738" s="89"/>
      <c r="AX738" s="89"/>
      <c r="AY738" s="89"/>
      <c r="AZ738" s="89"/>
      <c r="BA738" s="89"/>
      <c r="BB738" s="89"/>
    </row>
    <row r="739" spans="1:54" ht="12.75" customHeight="1" x14ac:dyDescent="0.2">
      <c r="A739" s="77"/>
      <c r="B739" s="77"/>
      <c r="C739" s="77"/>
      <c r="D739" s="50"/>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89"/>
      <c r="AE739" s="89"/>
      <c r="AF739" s="89"/>
      <c r="AG739" s="89"/>
      <c r="AH739" s="89"/>
      <c r="AI739" s="89"/>
      <c r="AJ739" s="89"/>
      <c r="AK739" s="89"/>
      <c r="AL739" s="89"/>
      <c r="AM739" s="89"/>
      <c r="AN739" s="89"/>
      <c r="AO739" s="89"/>
      <c r="AP739" s="89"/>
      <c r="AQ739" s="89"/>
      <c r="AR739" s="89"/>
      <c r="AS739" s="89"/>
      <c r="AT739" s="89"/>
      <c r="AU739" s="89"/>
      <c r="AV739" s="89"/>
      <c r="AW739" s="89"/>
      <c r="AX739" s="89"/>
      <c r="AY739" s="89"/>
      <c r="AZ739" s="89"/>
      <c r="BA739" s="89"/>
      <c r="BB739" s="89"/>
    </row>
    <row r="740" spans="1:54" ht="12.75" customHeight="1" x14ac:dyDescent="0.2">
      <c r="A740" s="77"/>
      <c r="B740" s="77"/>
      <c r="C740" s="77"/>
      <c r="D740" s="50"/>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89"/>
      <c r="AE740" s="89"/>
      <c r="AF740" s="89"/>
      <c r="AG740" s="89"/>
      <c r="AH740" s="89"/>
      <c r="AI740" s="89"/>
      <c r="AJ740" s="89"/>
      <c r="AK740" s="89"/>
      <c r="AL740" s="89"/>
      <c r="AM740" s="89"/>
      <c r="AN740" s="89"/>
      <c r="AO740" s="89"/>
      <c r="AP740" s="89"/>
      <c r="AQ740" s="89"/>
      <c r="AR740" s="89"/>
      <c r="AS740" s="89"/>
      <c r="AT740" s="89"/>
      <c r="AU740" s="89"/>
      <c r="AV740" s="89"/>
      <c r="AW740" s="89"/>
      <c r="AX740" s="89"/>
      <c r="AY740" s="89"/>
      <c r="AZ740" s="89"/>
      <c r="BA740" s="89"/>
      <c r="BB740" s="89"/>
    </row>
    <row r="741" spans="1:54" ht="12.75" customHeight="1" x14ac:dyDescent="0.2">
      <c r="A741" s="77"/>
      <c r="B741" s="77"/>
      <c r="C741" s="77"/>
      <c r="D741" s="50"/>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89"/>
      <c r="AE741" s="89"/>
      <c r="AF741" s="89"/>
      <c r="AG741" s="89"/>
      <c r="AH741" s="89"/>
      <c r="AI741" s="89"/>
      <c r="AJ741" s="89"/>
      <c r="AK741" s="89"/>
      <c r="AL741" s="89"/>
      <c r="AM741" s="89"/>
      <c r="AN741" s="89"/>
      <c r="AO741" s="89"/>
      <c r="AP741" s="89"/>
      <c r="AQ741" s="89"/>
      <c r="AR741" s="89"/>
      <c r="AS741" s="89"/>
      <c r="AT741" s="89"/>
      <c r="AU741" s="89"/>
      <c r="AV741" s="89"/>
      <c r="AW741" s="89"/>
      <c r="AX741" s="89"/>
      <c r="AY741" s="89"/>
      <c r="AZ741" s="89"/>
      <c r="BA741" s="89"/>
      <c r="BB741" s="89"/>
    </row>
    <row r="742" spans="1:54" ht="12.75" customHeight="1" x14ac:dyDescent="0.2">
      <c r="A742" s="77"/>
      <c r="B742" s="77"/>
      <c r="C742" s="77"/>
      <c r="D742" s="50"/>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89"/>
      <c r="AE742" s="89"/>
      <c r="AF742" s="89"/>
      <c r="AG742" s="89"/>
      <c r="AH742" s="89"/>
      <c r="AI742" s="89"/>
      <c r="AJ742" s="89"/>
      <c r="AK742" s="89"/>
      <c r="AL742" s="89"/>
      <c r="AM742" s="89"/>
      <c r="AN742" s="89"/>
      <c r="AO742" s="89"/>
      <c r="AP742" s="89"/>
      <c r="AQ742" s="89"/>
      <c r="AR742" s="89"/>
      <c r="AS742" s="89"/>
      <c r="AT742" s="89"/>
      <c r="AU742" s="89"/>
      <c r="AV742" s="89"/>
      <c r="AW742" s="89"/>
      <c r="AX742" s="89"/>
      <c r="AY742" s="89"/>
      <c r="AZ742" s="89"/>
      <c r="BA742" s="89"/>
      <c r="BB742" s="89"/>
    </row>
    <row r="743" spans="1:54" ht="12.75" customHeight="1" x14ac:dyDescent="0.2">
      <c r="A743" s="77"/>
      <c r="B743" s="77"/>
      <c r="C743" s="77"/>
      <c r="D743" s="50"/>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89"/>
      <c r="AE743" s="89"/>
      <c r="AF743" s="89"/>
      <c r="AG743" s="89"/>
      <c r="AH743" s="89"/>
      <c r="AI743" s="89"/>
      <c r="AJ743" s="89"/>
      <c r="AK743" s="89"/>
      <c r="AL743" s="89"/>
      <c r="AM743" s="89"/>
      <c r="AN743" s="89"/>
      <c r="AO743" s="89"/>
      <c r="AP743" s="89"/>
      <c r="AQ743" s="89"/>
      <c r="AR743" s="89"/>
      <c r="AS743" s="89"/>
      <c r="AT743" s="89"/>
      <c r="AU743" s="89"/>
      <c r="AV743" s="89"/>
      <c r="AW743" s="89"/>
      <c r="AX743" s="89"/>
      <c r="AY743" s="89"/>
      <c r="AZ743" s="89"/>
      <c r="BA743" s="89"/>
      <c r="BB743" s="89"/>
    </row>
    <row r="744" spans="1:54" ht="12.75" customHeight="1" x14ac:dyDescent="0.2">
      <c r="A744" s="77"/>
      <c r="B744" s="77"/>
      <c r="C744" s="77"/>
      <c r="D744" s="50"/>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89"/>
      <c r="AE744" s="89"/>
      <c r="AF744" s="89"/>
      <c r="AG744" s="89"/>
      <c r="AH744" s="89"/>
      <c r="AI744" s="89"/>
      <c r="AJ744" s="89"/>
      <c r="AK744" s="89"/>
      <c r="AL744" s="89"/>
      <c r="AM744" s="89"/>
      <c r="AN744" s="89"/>
      <c r="AO744" s="89"/>
      <c r="AP744" s="89"/>
      <c r="AQ744" s="89"/>
      <c r="AR744" s="89"/>
      <c r="AS744" s="89"/>
      <c r="AT744" s="89"/>
      <c r="AU744" s="89"/>
      <c r="AV744" s="89"/>
      <c r="AW744" s="89"/>
      <c r="AX744" s="89"/>
      <c r="AY744" s="89"/>
      <c r="AZ744" s="89"/>
      <c r="BA744" s="89"/>
      <c r="BB744" s="89"/>
    </row>
    <row r="745" spans="1:54" ht="12.75" customHeight="1" x14ac:dyDescent="0.2">
      <c r="A745" s="77"/>
      <c r="B745" s="77"/>
      <c r="C745" s="77"/>
      <c r="D745" s="50"/>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89"/>
      <c r="AE745" s="89"/>
      <c r="AF745" s="89"/>
      <c r="AG745" s="89"/>
      <c r="AH745" s="89"/>
      <c r="AI745" s="89"/>
      <c r="AJ745" s="89"/>
      <c r="AK745" s="89"/>
      <c r="AL745" s="89"/>
      <c r="AM745" s="89"/>
      <c r="AN745" s="89"/>
      <c r="AO745" s="89"/>
      <c r="AP745" s="89"/>
      <c r="AQ745" s="89"/>
      <c r="AR745" s="89"/>
      <c r="AS745" s="89"/>
      <c r="AT745" s="89"/>
      <c r="AU745" s="89"/>
      <c r="AV745" s="89"/>
      <c r="AW745" s="89"/>
      <c r="AX745" s="89"/>
      <c r="AY745" s="89"/>
      <c r="AZ745" s="89"/>
      <c r="BA745" s="89"/>
      <c r="BB745" s="89"/>
    </row>
    <row r="746" spans="1:54" ht="12.75" customHeight="1" x14ac:dyDescent="0.2">
      <c r="A746" s="77"/>
      <c r="B746" s="77"/>
      <c r="C746" s="77"/>
      <c r="D746" s="50"/>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89"/>
      <c r="AE746" s="89"/>
      <c r="AF746" s="89"/>
      <c r="AG746" s="89"/>
      <c r="AH746" s="89"/>
      <c r="AI746" s="89"/>
      <c r="AJ746" s="89"/>
      <c r="AK746" s="89"/>
      <c r="AL746" s="89"/>
      <c r="AM746" s="89"/>
      <c r="AN746" s="89"/>
      <c r="AO746" s="89"/>
      <c r="AP746" s="89"/>
      <c r="AQ746" s="89"/>
      <c r="AR746" s="89"/>
      <c r="AS746" s="89"/>
      <c r="AT746" s="89"/>
      <c r="AU746" s="89"/>
      <c r="AV746" s="89"/>
      <c r="AW746" s="89"/>
      <c r="AX746" s="89"/>
      <c r="AY746" s="89"/>
      <c r="AZ746" s="89"/>
      <c r="BA746" s="89"/>
      <c r="BB746" s="89"/>
    </row>
    <row r="747" spans="1:54" ht="12.75" customHeight="1" x14ac:dyDescent="0.2">
      <c r="A747" s="77"/>
      <c r="B747" s="77"/>
      <c r="C747" s="77"/>
      <c r="D747" s="50"/>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89"/>
      <c r="AE747" s="89"/>
      <c r="AF747" s="89"/>
      <c r="AG747" s="89"/>
      <c r="AH747" s="89"/>
      <c r="AI747" s="89"/>
      <c r="AJ747" s="89"/>
      <c r="AK747" s="89"/>
      <c r="AL747" s="89"/>
      <c r="AM747" s="89"/>
      <c r="AN747" s="89"/>
      <c r="AO747" s="89"/>
      <c r="AP747" s="89"/>
      <c r="AQ747" s="89"/>
      <c r="AR747" s="89"/>
      <c r="AS747" s="89"/>
      <c r="AT747" s="89"/>
      <c r="AU747" s="89"/>
      <c r="AV747" s="89"/>
      <c r="AW747" s="89"/>
      <c r="AX747" s="89"/>
      <c r="AY747" s="89"/>
      <c r="AZ747" s="89"/>
      <c r="BA747" s="89"/>
      <c r="BB747" s="89"/>
    </row>
    <row r="748" spans="1:54" ht="12.75" customHeight="1" x14ac:dyDescent="0.2">
      <c r="A748" s="77"/>
      <c r="B748" s="77"/>
      <c r="C748" s="77"/>
      <c r="D748" s="50"/>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89"/>
      <c r="AE748" s="89"/>
      <c r="AF748" s="89"/>
      <c r="AG748" s="89"/>
      <c r="AH748" s="89"/>
      <c r="AI748" s="89"/>
      <c r="AJ748" s="89"/>
      <c r="AK748" s="89"/>
      <c r="AL748" s="89"/>
      <c r="AM748" s="89"/>
      <c r="AN748" s="89"/>
      <c r="AO748" s="89"/>
      <c r="AP748" s="89"/>
      <c r="AQ748" s="89"/>
      <c r="AR748" s="89"/>
      <c r="AS748" s="89"/>
      <c r="AT748" s="89"/>
      <c r="AU748" s="89"/>
      <c r="AV748" s="89"/>
      <c r="AW748" s="89"/>
      <c r="AX748" s="89"/>
      <c r="AY748" s="89"/>
      <c r="AZ748" s="89"/>
      <c r="BA748" s="89"/>
      <c r="BB748" s="89"/>
    </row>
    <row r="749" spans="1:54" ht="12.75" customHeight="1" x14ac:dyDescent="0.2">
      <c r="A749" s="77"/>
      <c r="B749" s="77"/>
      <c r="C749" s="77"/>
      <c r="D749" s="50"/>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89"/>
      <c r="AE749" s="89"/>
      <c r="AF749" s="89"/>
      <c r="AG749" s="89"/>
      <c r="AH749" s="89"/>
      <c r="AI749" s="89"/>
      <c r="AJ749" s="89"/>
      <c r="AK749" s="89"/>
      <c r="AL749" s="89"/>
      <c r="AM749" s="89"/>
      <c r="AN749" s="89"/>
      <c r="AO749" s="89"/>
      <c r="AP749" s="89"/>
      <c r="AQ749" s="89"/>
      <c r="AR749" s="89"/>
      <c r="AS749" s="89"/>
      <c r="AT749" s="89"/>
      <c r="AU749" s="89"/>
      <c r="AV749" s="89"/>
      <c r="AW749" s="89"/>
      <c r="AX749" s="89"/>
      <c r="AY749" s="89"/>
      <c r="AZ749" s="89"/>
      <c r="BA749" s="89"/>
      <c r="BB749" s="89"/>
    </row>
    <row r="750" spans="1:54" ht="12.75" customHeight="1" x14ac:dyDescent="0.2">
      <c r="A750" s="77"/>
      <c r="B750" s="77"/>
      <c r="C750" s="77"/>
      <c r="D750" s="50"/>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89"/>
      <c r="AE750" s="89"/>
      <c r="AF750" s="89"/>
      <c r="AG750" s="89"/>
      <c r="AH750" s="89"/>
      <c r="AI750" s="89"/>
      <c r="AJ750" s="89"/>
      <c r="AK750" s="89"/>
      <c r="AL750" s="89"/>
      <c r="AM750" s="89"/>
      <c r="AN750" s="89"/>
      <c r="AO750" s="89"/>
      <c r="AP750" s="89"/>
      <c r="AQ750" s="89"/>
      <c r="AR750" s="89"/>
      <c r="AS750" s="89"/>
      <c r="AT750" s="89"/>
      <c r="AU750" s="89"/>
      <c r="AV750" s="89"/>
      <c r="AW750" s="89"/>
      <c r="AX750" s="89"/>
      <c r="AY750" s="89"/>
      <c r="AZ750" s="89"/>
      <c r="BA750" s="89"/>
      <c r="BB750" s="89"/>
    </row>
    <row r="751" spans="1:54" ht="12.75" customHeight="1" x14ac:dyDescent="0.2">
      <c r="A751" s="77"/>
      <c r="B751" s="77"/>
      <c r="C751" s="77"/>
      <c r="D751" s="50"/>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c r="BA751" s="89"/>
      <c r="BB751" s="89"/>
    </row>
    <row r="752" spans="1:54" ht="12.75" customHeight="1" x14ac:dyDescent="0.2">
      <c r="A752" s="77"/>
      <c r="B752" s="77"/>
      <c r="C752" s="77"/>
      <c r="D752" s="50"/>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89"/>
      <c r="AE752" s="89"/>
      <c r="AF752" s="89"/>
      <c r="AG752" s="89"/>
      <c r="AH752" s="89"/>
      <c r="AI752" s="89"/>
      <c r="AJ752" s="89"/>
      <c r="AK752" s="89"/>
      <c r="AL752" s="89"/>
      <c r="AM752" s="89"/>
      <c r="AN752" s="89"/>
      <c r="AO752" s="89"/>
      <c r="AP752" s="89"/>
      <c r="AQ752" s="89"/>
      <c r="AR752" s="89"/>
      <c r="AS752" s="89"/>
      <c r="AT752" s="89"/>
      <c r="AU752" s="89"/>
      <c r="AV752" s="89"/>
      <c r="AW752" s="89"/>
      <c r="AX752" s="89"/>
      <c r="AY752" s="89"/>
      <c r="AZ752" s="89"/>
      <c r="BA752" s="89"/>
      <c r="BB752" s="89"/>
    </row>
    <row r="753" spans="1:54" ht="12.75" customHeight="1" x14ac:dyDescent="0.2">
      <c r="A753" s="77"/>
      <c r="B753" s="77"/>
      <c r="C753" s="77"/>
      <c r="D753" s="50"/>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89"/>
      <c r="AE753" s="89"/>
      <c r="AF753" s="89"/>
      <c r="AG753" s="89"/>
      <c r="AH753" s="89"/>
      <c r="AI753" s="89"/>
      <c r="AJ753" s="89"/>
      <c r="AK753" s="89"/>
      <c r="AL753" s="89"/>
      <c r="AM753" s="89"/>
      <c r="AN753" s="89"/>
      <c r="AO753" s="89"/>
      <c r="AP753" s="89"/>
      <c r="AQ753" s="89"/>
      <c r="AR753" s="89"/>
      <c r="AS753" s="89"/>
      <c r="AT753" s="89"/>
      <c r="AU753" s="89"/>
      <c r="AV753" s="89"/>
      <c r="AW753" s="89"/>
      <c r="AX753" s="89"/>
      <c r="AY753" s="89"/>
      <c r="AZ753" s="89"/>
      <c r="BA753" s="89"/>
      <c r="BB753" s="89"/>
    </row>
    <row r="754" spans="1:54" ht="12.75" customHeight="1" x14ac:dyDescent="0.2">
      <c r="A754" s="77"/>
      <c r="B754" s="77"/>
      <c r="C754" s="77"/>
      <c r="D754" s="50"/>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89"/>
      <c r="AE754" s="89"/>
      <c r="AF754" s="89"/>
      <c r="AG754" s="89"/>
      <c r="AH754" s="89"/>
      <c r="AI754" s="89"/>
      <c r="AJ754" s="89"/>
      <c r="AK754" s="89"/>
      <c r="AL754" s="89"/>
      <c r="AM754" s="89"/>
      <c r="AN754" s="89"/>
      <c r="AO754" s="89"/>
      <c r="AP754" s="89"/>
      <c r="AQ754" s="89"/>
      <c r="AR754" s="89"/>
      <c r="AS754" s="89"/>
      <c r="AT754" s="89"/>
      <c r="AU754" s="89"/>
      <c r="AV754" s="89"/>
      <c r="AW754" s="89"/>
      <c r="AX754" s="89"/>
      <c r="AY754" s="89"/>
      <c r="AZ754" s="89"/>
      <c r="BA754" s="89"/>
      <c r="BB754" s="89"/>
    </row>
    <row r="755" spans="1:54" ht="12.75" customHeight="1" x14ac:dyDescent="0.2">
      <c r="A755" s="77"/>
      <c r="B755" s="77"/>
      <c r="C755" s="77"/>
      <c r="D755" s="50"/>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89"/>
      <c r="AE755" s="89"/>
      <c r="AF755" s="89"/>
      <c r="AG755" s="89"/>
      <c r="AH755" s="89"/>
      <c r="AI755" s="89"/>
      <c r="AJ755" s="89"/>
      <c r="AK755" s="89"/>
      <c r="AL755" s="89"/>
      <c r="AM755" s="89"/>
      <c r="AN755" s="89"/>
      <c r="AO755" s="89"/>
      <c r="AP755" s="89"/>
      <c r="AQ755" s="89"/>
      <c r="AR755" s="89"/>
      <c r="AS755" s="89"/>
      <c r="AT755" s="89"/>
      <c r="AU755" s="89"/>
      <c r="AV755" s="89"/>
      <c r="AW755" s="89"/>
      <c r="AX755" s="89"/>
      <c r="AY755" s="89"/>
      <c r="AZ755" s="89"/>
      <c r="BA755" s="89"/>
      <c r="BB755" s="89"/>
    </row>
    <row r="756" spans="1:54" ht="12.75" customHeight="1" x14ac:dyDescent="0.2">
      <c r="A756" s="77"/>
      <c r="B756" s="77"/>
      <c r="C756" s="77"/>
      <c r="D756" s="50"/>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89"/>
      <c r="AE756" s="89"/>
      <c r="AF756" s="89"/>
      <c r="AG756" s="89"/>
      <c r="AH756" s="89"/>
      <c r="AI756" s="89"/>
      <c r="AJ756" s="89"/>
      <c r="AK756" s="89"/>
      <c r="AL756" s="89"/>
      <c r="AM756" s="89"/>
      <c r="AN756" s="89"/>
      <c r="AO756" s="89"/>
      <c r="AP756" s="89"/>
      <c r="AQ756" s="89"/>
      <c r="AR756" s="89"/>
      <c r="AS756" s="89"/>
      <c r="AT756" s="89"/>
      <c r="AU756" s="89"/>
      <c r="AV756" s="89"/>
      <c r="AW756" s="89"/>
      <c r="AX756" s="89"/>
      <c r="AY756" s="89"/>
      <c r="AZ756" s="89"/>
      <c r="BA756" s="89"/>
      <c r="BB756" s="89"/>
    </row>
    <row r="757" spans="1:54" ht="12.75" customHeight="1" x14ac:dyDescent="0.2">
      <c r="A757" s="77"/>
      <c r="B757" s="77"/>
      <c r="C757" s="77"/>
      <c r="D757" s="50"/>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89"/>
      <c r="AE757" s="89"/>
      <c r="AF757" s="89"/>
      <c r="AG757" s="89"/>
      <c r="AH757" s="89"/>
      <c r="AI757" s="89"/>
      <c r="AJ757" s="89"/>
      <c r="AK757" s="89"/>
      <c r="AL757" s="89"/>
      <c r="AM757" s="89"/>
      <c r="AN757" s="89"/>
      <c r="AO757" s="89"/>
      <c r="AP757" s="89"/>
      <c r="AQ757" s="89"/>
      <c r="AR757" s="89"/>
      <c r="AS757" s="89"/>
      <c r="AT757" s="89"/>
      <c r="AU757" s="89"/>
      <c r="AV757" s="89"/>
      <c r="AW757" s="89"/>
      <c r="AX757" s="89"/>
      <c r="AY757" s="89"/>
      <c r="AZ757" s="89"/>
      <c r="BA757" s="89"/>
      <c r="BB757" s="89"/>
    </row>
    <row r="758" spans="1:54" ht="12.75" customHeight="1" x14ac:dyDescent="0.2">
      <c r="A758" s="77"/>
      <c r="B758" s="77"/>
      <c r="C758" s="77"/>
      <c r="D758" s="50"/>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89"/>
      <c r="AE758" s="89"/>
      <c r="AF758" s="89"/>
      <c r="AG758" s="89"/>
      <c r="AH758" s="89"/>
      <c r="AI758" s="89"/>
      <c r="AJ758" s="89"/>
      <c r="AK758" s="89"/>
      <c r="AL758" s="89"/>
      <c r="AM758" s="89"/>
      <c r="AN758" s="89"/>
      <c r="AO758" s="89"/>
      <c r="AP758" s="89"/>
      <c r="AQ758" s="89"/>
      <c r="AR758" s="89"/>
      <c r="AS758" s="89"/>
      <c r="AT758" s="89"/>
      <c r="AU758" s="89"/>
      <c r="AV758" s="89"/>
      <c r="AW758" s="89"/>
      <c r="AX758" s="89"/>
      <c r="AY758" s="89"/>
      <c r="AZ758" s="89"/>
      <c r="BA758" s="89"/>
      <c r="BB758" s="89"/>
    </row>
    <row r="759" spans="1:54" ht="12.75" customHeight="1" x14ac:dyDescent="0.2">
      <c r="A759" s="77"/>
      <c r="B759" s="77"/>
      <c r="C759" s="77"/>
      <c r="D759" s="50"/>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89"/>
      <c r="AE759" s="89"/>
      <c r="AF759" s="89"/>
      <c r="AG759" s="89"/>
      <c r="AH759" s="89"/>
      <c r="AI759" s="89"/>
      <c r="AJ759" s="89"/>
      <c r="AK759" s="89"/>
      <c r="AL759" s="89"/>
      <c r="AM759" s="89"/>
      <c r="AN759" s="89"/>
      <c r="AO759" s="89"/>
      <c r="AP759" s="89"/>
      <c r="AQ759" s="89"/>
      <c r="AR759" s="89"/>
      <c r="AS759" s="89"/>
      <c r="AT759" s="89"/>
      <c r="AU759" s="89"/>
      <c r="AV759" s="89"/>
      <c r="AW759" s="89"/>
      <c r="AX759" s="89"/>
      <c r="AY759" s="89"/>
      <c r="AZ759" s="89"/>
      <c r="BA759" s="89"/>
      <c r="BB759" s="89"/>
    </row>
    <row r="760" spans="1:54" ht="12.75" customHeight="1" x14ac:dyDescent="0.2">
      <c r="A760" s="77"/>
      <c r="B760" s="77"/>
      <c r="C760" s="77"/>
      <c r="D760" s="50"/>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89"/>
      <c r="AZ760" s="89"/>
      <c r="BA760" s="89"/>
      <c r="BB760" s="89"/>
    </row>
    <row r="761" spans="1:54" ht="12.75" customHeight="1" x14ac:dyDescent="0.2">
      <c r="A761" s="77"/>
      <c r="B761" s="77"/>
      <c r="C761" s="77"/>
      <c r="D761" s="50"/>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89"/>
      <c r="AE761" s="89"/>
      <c r="AF761" s="89"/>
      <c r="AG761" s="89"/>
      <c r="AH761" s="89"/>
      <c r="AI761" s="89"/>
      <c r="AJ761" s="89"/>
      <c r="AK761" s="89"/>
      <c r="AL761" s="89"/>
      <c r="AM761" s="89"/>
      <c r="AN761" s="89"/>
      <c r="AO761" s="89"/>
      <c r="AP761" s="89"/>
      <c r="AQ761" s="89"/>
      <c r="AR761" s="89"/>
      <c r="AS761" s="89"/>
      <c r="AT761" s="89"/>
      <c r="AU761" s="89"/>
      <c r="AV761" s="89"/>
      <c r="AW761" s="89"/>
      <c r="AX761" s="89"/>
      <c r="AY761" s="89"/>
      <c r="AZ761" s="89"/>
      <c r="BA761" s="89"/>
      <c r="BB761" s="89"/>
    </row>
    <row r="762" spans="1:54" ht="12.75" customHeight="1" x14ac:dyDescent="0.2">
      <c r="A762" s="77"/>
      <c r="B762" s="77"/>
      <c r="C762" s="77"/>
      <c r="D762" s="50"/>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89"/>
      <c r="AE762" s="89"/>
      <c r="AF762" s="89"/>
      <c r="AG762" s="89"/>
      <c r="AH762" s="89"/>
      <c r="AI762" s="89"/>
      <c r="AJ762" s="89"/>
      <c r="AK762" s="89"/>
      <c r="AL762" s="89"/>
      <c r="AM762" s="89"/>
      <c r="AN762" s="89"/>
      <c r="AO762" s="89"/>
      <c r="AP762" s="89"/>
      <c r="AQ762" s="89"/>
      <c r="AR762" s="89"/>
      <c r="AS762" s="89"/>
      <c r="AT762" s="89"/>
      <c r="AU762" s="89"/>
      <c r="AV762" s="89"/>
      <c r="AW762" s="89"/>
      <c r="AX762" s="89"/>
      <c r="AY762" s="89"/>
      <c r="AZ762" s="89"/>
      <c r="BA762" s="89"/>
      <c r="BB762" s="89"/>
    </row>
    <row r="763" spans="1:54" ht="12.75" customHeight="1" x14ac:dyDescent="0.2">
      <c r="A763" s="77"/>
      <c r="B763" s="77"/>
      <c r="C763" s="77"/>
      <c r="D763" s="50"/>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89"/>
      <c r="AE763" s="89"/>
      <c r="AF763" s="89"/>
      <c r="AG763" s="89"/>
      <c r="AH763" s="89"/>
      <c r="AI763" s="89"/>
      <c r="AJ763" s="89"/>
      <c r="AK763" s="89"/>
      <c r="AL763" s="89"/>
      <c r="AM763" s="89"/>
      <c r="AN763" s="89"/>
      <c r="AO763" s="89"/>
      <c r="AP763" s="89"/>
      <c r="AQ763" s="89"/>
      <c r="AR763" s="89"/>
      <c r="AS763" s="89"/>
      <c r="AT763" s="89"/>
      <c r="AU763" s="89"/>
      <c r="AV763" s="89"/>
      <c r="AW763" s="89"/>
      <c r="AX763" s="89"/>
      <c r="AY763" s="89"/>
      <c r="AZ763" s="89"/>
      <c r="BA763" s="89"/>
      <c r="BB763" s="89"/>
    </row>
    <row r="764" spans="1:54" ht="12.75" customHeight="1" x14ac:dyDescent="0.2">
      <c r="A764" s="77"/>
      <c r="B764" s="77"/>
      <c r="C764" s="77"/>
      <c r="D764" s="50"/>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89"/>
      <c r="AE764" s="89"/>
      <c r="AF764" s="89"/>
      <c r="AG764" s="89"/>
      <c r="AH764" s="89"/>
      <c r="AI764" s="89"/>
      <c r="AJ764" s="89"/>
      <c r="AK764" s="89"/>
      <c r="AL764" s="89"/>
      <c r="AM764" s="89"/>
      <c r="AN764" s="89"/>
      <c r="AO764" s="89"/>
      <c r="AP764" s="89"/>
      <c r="AQ764" s="89"/>
      <c r="AR764" s="89"/>
      <c r="AS764" s="89"/>
      <c r="AT764" s="89"/>
      <c r="AU764" s="89"/>
      <c r="AV764" s="89"/>
      <c r="AW764" s="89"/>
      <c r="AX764" s="89"/>
      <c r="AY764" s="89"/>
      <c r="AZ764" s="89"/>
      <c r="BA764" s="89"/>
      <c r="BB764" s="89"/>
    </row>
    <row r="765" spans="1:54" ht="12.75" customHeight="1" x14ac:dyDescent="0.2">
      <c r="A765" s="77"/>
      <c r="B765" s="77"/>
      <c r="C765" s="77"/>
      <c r="D765" s="50"/>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89"/>
      <c r="AE765" s="89"/>
      <c r="AF765" s="89"/>
      <c r="AG765" s="89"/>
      <c r="AH765" s="89"/>
      <c r="AI765" s="89"/>
      <c r="AJ765" s="89"/>
      <c r="AK765" s="89"/>
      <c r="AL765" s="89"/>
      <c r="AM765" s="89"/>
      <c r="AN765" s="89"/>
      <c r="AO765" s="89"/>
      <c r="AP765" s="89"/>
      <c r="AQ765" s="89"/>
      <c r="AR765" s="89"/>
      <c r="AS765" s="89"/>
      <c r="AT765" s="89"/>
      <c r="AU765" s="89"/>
      <c r="AV765" s="89"/>
      <c r="AW765" s="89"/>
      <c r="AX765" s="89"/>
      <c r="AY765" s="89"/>
      <c r="AZ765" s="89"/>
      <c r="BA765" s="89"/>
      <c r="BB765" s="89"/>
    </row>
    <row r="766" spans="1:54" ht="12.75" customHeight="1" x14ac:dyDescent="0.2">
      <c r="A766" s="77"/>
      <c r="B766" s="77"/>
      <c r="C766" s="77"/>
      <c r="D766" s="50"/>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89"/>
      <c r="AE766" s="89"/>
      <c r="AF766" s="89"/>
      <c r="AG766" s="89"/>
      <c r="AH766" s="89"/>
      <c r="AI766" s="89"/>
      <c r="AJ766" s="89"/>
      <c r="AK766" s="89"/>
      <c r="AL766" s="89"/>
      <c r="AM766" s="89"/>
      <c r="AN766" s="89"/>
      <c r="AO766" s="89"/>
      <c r="AP766" s="89"/>
      <c r="AQ766" s="89"/>
      <c r="AR766" s="89"/>
      <c r="AS766" s="89"/>
      <c r="AT766" s="89"/>
      <c r="AU766" s="89"/>
      <c r="AV766" s="89"/>
      <c r="AW766" s="89"/>
      <c r="AX766" s="89"/>
      <c r="AY766" s="89"/>
      <c r="AZ766" s="89"/>
      <c r="BA766" s="89"/>
      <c r="BB766" s="89"/>
    </row>
    <row r="767" spans="1:54" ht="12.75" customHeight="1" x14ac:dyDescent="0.2">
      <c r="A767" s="77"/>
      <c r="B767" s="77"/>
      <c r="C767" s="77"/>
      <c r="D767" s="50"/>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89"/>
      <c r="AE767" s="89"/>
      <c r="AF767" s="89"/>
      <c r="AG767" s="89"/>
      <c r="AH767" s="89"/>
      <c r="AI767" s="89"/>
      <c r="AJ767" s="89"/>
      <c r="AK767" s="89"/>
      <c r="AL767" s="89"/>
      <c r="AM767" s="89"/>
      <c r="AN767" s="89"/>
      <c r="AO767" s="89"/>
      <c r="AP767" s="89"/>
      <c r="AQ767" s="89"/>
      <c r="AR767" s="89"/>
      <c r="AS767" s="89"/>
      <c r="AT767" s="89"/>
      <c r="AU767" s="89"/>
      <c r="AV767" s="89"/>
      <c r="AW767" s="89"/>
      <c r="AX767" s="89"/>
      <c r="AY767" s="89"/>
      <c r="AZ767" s="89"/>
      <c r="BA767" s="89"/>
      <c r="BB767" s="89"/>
    </row>
    <row r="768" spans="1:54" ht="12.75" customHeight="1" x14ac:dyDescent="0.2">
      <c r="A768" s="77"/>
      <c r="B768" s="77"/>
      <c r="C768" s="77"/>
      <c r="D768" s="50"/>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89"/>
      <c r="AE768" s="89"/>
      <c r="AF768" s="89"/>
      <c r="AG768" s="89"/>
      <c r="AH768" s="89"/>
      <c r="AI768" s="89"/>
      <c r="AJ768" s="89"/>
      <c r="AK768" s="89"/>
      <c r="AL768" s="89"/>
      <c r="AM768" s="89"/>
      <c r="AN768" s="89"/>
      <c r="AO768" s="89"/>
      <c r="AP768" s="89"/>
      <c r="AQ768" s="89"/>
      <c r="AR768" s="89"/>
      <c r="AS768" s="89"/>
      <c r="AT768" s="89"/>
      <c r="AU768" s="89"/>
      <c r="AV768" s="89"/>
      <c r="AW768" s="89"/>
      <c r="AX768" s="89"/>
      <c r="AY768" s="89"/>
      <c r="AZ768" s="89"/>
      <c r="BA768" s="89"/>
      <c r="BB768" s="89"/>
    </row>
    <row r="769" spans="1:54" ht="12.75" customHeight="1" x14ac:dyDescent="0.2">
      <c r="A769" s="77"/>
      <c r="B769" s="77"/>
      <c r="C769" s="77"/>
      <c r="D769" s="50"/>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89"/>
      <c r="AE769" s="89"/>
      <c r="AF769" s="89"/>
      <c r="AG769" s="89"/>
      <c r="AH769" s="89"/>
      <c r="AI769" s="89"/>
      <c r="AJ769" s="89"/>
      <c r="AK769" s="89"/>
      <c r="AL769" s="89"/>
      <c r="AM769" s="89"/>
      <c r="AN769" s="89"/>
      <c r="AO769" s="89"/>
      <c r="AP769" s="89"/>
      <c r="AQ769" s="89"/>
      <c r="AR769" s="89"/>
      <c r="AS769" s="89"/>
      <c r="AT769" s="89"/>
      <c r="AU769" s="89"/>
      <c r="AV769" s="89"/>
      <c r="AW769" s="89"/>
      <c r="AX769" s="89"/>
      <c r="AY769" s="89"/>
      <c r="AZ769" s="89"/>
      <c r="BA769" s="89"/>
      <c r="BB769" s="89"/>
    </row>
    <row r="770" spans="1:54" ht="12.75" customHeight="1" x14ac:dyDescent="0.2">
      <c r="A770" s="77"/>
      <c r="B770" s="77"/>
      <c r="C770" s="77"/>
      <c r="D770" s="50"/>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89"/>
      <c r="AE770" s="89"/>
      <c r="AF770" s="89"/>
      <c r="AG770" s="89"/>
      <c r="AH770" s="89"/>
      <c r="AI770" s="89"/>
      <c r="AJ770" s="89"/>
      <c r="AK770" s="89"/>
      <c r="AL770" s="89"/>
      <c r="AM770" s="89"/>
      <c r="AN770" s="89"/>
      <c r="AO770" s="89"/>
      <c r="AP770" s="89"/>
      <c r="AQ770" s="89"/>
      <c r="AR770" s="89"/>
      <c r="AS770" s="89"/>
      <c r="AT770" s="89"/>
      <c r="AU770" s="89"/>
      <c r="AV770" s="89"/>
      <c r="AW770" s="89"/>
      <c r="AX770" s="89"/>
      <c r="AY770" s="89"/>
      <c r="AZ770" s="89"/>
      <c r="BA770" s="89"/>
      <c r="BB770" s="89"/>
    </row>
    <row r="771" spans="1:54" ht="12.75" customHeight="1" x14ac:dyDescent="0.2">
      <c r="A771" s="77"/>
      <c r="B771" s="77"/>
      <c r="C771" s="77"/>
      <c r="D771" s="50"/>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89"/>
      <c r="AE771" s="89"/>
      <c r="AF771" s="89"/>
      <c r="AG771" s="89"/>
      <c r="AH771" s="89"/>
      <c r="AI771" s="89"/>
      <c r="AJ771" s="89"/>
      <c r="AK771" s="89"/>
      <c r="AL771" s="89"/>
      <c r="AM771" s="89"/>
      <c r="AN771" s="89"/>
      <c r="AO771" s="89"/>
      <c r="AP771" s="89"/>
      <c r="AQ771" s="89"/>
      <c r="AR771" s="89"/>
      <c r="AS771" s="89"/>
      <c r="AT771" s="89"/>
      <c r="AU771" s="89"/>
      <c r="AV771" s="89"/>
      <c r="AW771" s="89"/>
      <c r="AX771" s="89"/>
      <c r="AY771" s="89"/>
      <c r="AZ771" s="89"/>
      <c r="BA771" s="89"/>
      <c r="BB771" s="89"/>
    </row>
    <row r="772" spans="1:54" ht="12.75" customHeight="1" x14ac:dyDescent="0.2">
      <c r="A772" s="77"/>
      <c r="B772" s="77"/>
      <c r="C772" s="77"/>
      <c r="D772" s="50"/>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89"/>
      <c r="AE772" s="89"/>
      <c r="AF772" s="89"/>
      <c r="AG772" s="89"/>
      <c r="AH772" s="89"/>
      <c r="AI772" s="89"/>
      <c r="AJ772" s="89"/>
      <c r="AK772" s="89"/>
      <c r="AL772" s="89"/>
      <c r="AM772" s="89"/>
      <c r="AN772" s="89"/>
      <c r="AO772" s="89"/>
      <c r="AP772" s="89"/>
      <c r="AQ772" s="89"/>
      <c r="AR772" s="89"/>
      <c r="AS772" s="89"/>
      <c r="AT772" s="89"/>
      <c r="AU772" s="89"/>
      <c r="AV772" s="89"/>
      <c r="AW772" s="89"/>
      <c r="AX772" s="89"/>
      <c r="AY772" s="89"/>
      <c r="AZ772" s="89"/>
      <c r="BA772" s="89"/>
      <c r="BB772" s="89"/>
    </row>
    <row r="773" spans="1:54" ht="12.75" customHeight="1" x14ac:dyDescent="0.2">
      <c r="A773" s="77"/>
      <c r="B773" s="77"/>
      <c r="C773" s="77"/>
      <c r="D773" s="50"/>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89"/>
      <c r="AE773" s="89"/>
      <c r="AF773" s="89"/>
      <c r="AG773" s="89"/>
      <c r="AH773" s="89"/>
      <c r="AI773" s="89"/>
      <c r="AJ773" s="89"/>
      <c r="AK773" s="89"/>
      <c r="AL773" s="89"/>
      <c r="AM773" s="89"/>
      <c r="AN773" s="89"/>
      <c r="AO773" s="89"/>
      <c r="AP773" s="89"/>
      <c r="AQ773" s="89"/>
      <c r="AR773" s="89"/>
      <c r="AS773" s="89"/>
      <c r="AT773" s="89"/>
      <c r="AU773" s="89"/>
      <c r="AV773" s="89"/>
      <c r="AW773" s="89"/>
      <c r="AX773" s="89"/>
      <c r="AY773" s="89"/>
      <c r="AZ773" s="89"/>
      <c r="BA773" s="89"/>
      <c r="BB773" s="89"/>
    </row>
    <row r="774" spans="1:54" ht="12.75" customHeight="1" x14ac:dyDescent="0.2">
      <c r="A774" s="77"/>
      <c r="B774" s="77"/>
      <c r="C774" s="77"/>
      <c r="D774" s="50"/>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89"/>
      <c r="AE774" s="89"/>
      <c r="AF774" s="89"/>
      <c r="AG774" s="89"/>
      <c r="AH774" s="89"/>
      <c r="AI774" s="89"/>
      <c r="AJ774" s="89"/>
      <c r="AK774" s="89"/>
      <c r="AL774" s="89"/>
      <c r="AM774" s="89"/>
      <c r="AN774" s="89"/>
      <c r="AO774" s="89"/>
      <c r="AP774" s="89"/>
      <c r="AQ774" s="89"/>
      <c r="AR774" s="89"/>
      <c r="AS774" s="89"/>
      <c r="AT774" s="89"/>
      <c r="AU774" s="89"/>
      <c r="AV774" s="89"/>
      <c r="AW774" s="89"/>
      <c r="AX774" s="89"/>
      <c r="AY774" s="89"/>
      <c r="AZ774" s="89"/>
      <c r="BA774" s="89"/>
      <c r="BB774" s="89"/>
    </row>
    <row r="775" spans="1:54" ht="12.75" customHeight="1" x14ac:dyDescent="0.2">
      <c r="A775" s="77"/>
      <c r="B775" s="77"/>
      <c r="C775" s="77"/>
      <c r="D775" s="50"/>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89"/>
      <c r="AE775" s="89"/>
      <c r="AF775" s="89"/>
      <c r="AG775" s="89"/>
      <c r="AH775" s="89"/>
      <c r="AI775" s="89"/>
      <c r="AJ775" s="89"/>
      <c r="AK775" s="89"/>
      <c r="AL775" s="89"/>
      <c r="AM775" s="89"/>
      <c r="AN775" s="89"/>
      <c r="AO775" s="89"/>
      <c r="AP775" s="89"/>
      <c r="AQ775" s="89"/>
      <c r="AR775" s="89"/>
      <c r="AS775" s="89"/>
      <c r="AT775" s="89"/>
      <c r="AU775" s="89"/>
      <c r="AV775" s="89"/>
      <c r="AW775" s="89"/>
      <c r="AX775" s="89"/>
      <c r="AY775" s="89"/>
      <c r="AZ775" s="89"/>
      <c r="BA775" s="89"/>
      <c r="BB775" s="89"/>
    </row>
    <row r="776" spans="1:54" ht="12.75" customHeight="1" x14ac:dyDescent="0.2">
      <c r="A776" s="77"/>
      <c r="B776" s="77"/>
      <c r="C776" s="77"/>
      <c r="D776" s="50"/>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89"/>
      <c r="AE776" s="89"/>
      <c r="AF776" s="89"/>
      <c r="AG776" s="89"/>
      <c r="AH776" s="89"/>
      <c r="AI776" s="89"/>
      <c r="AJ776" s="89"/>
      <c r="AK776" s="89"/>
      <c r="AL776" s="89"/>
      <c r="AM776" s="89"/>
      <c r="AN776" s="89"/>
      <c r="AO776" s="89"/>
      <c r="AP776" s="89"/>
      <c r="AQ776" s="89"/>
      <c r="AR776" s="89"/>
      <c r="AS776" s="89"/>
      <c r="AT776" s="89"/>
      <c r="AU776" s="89"/>
      <c r="AV776" s="89"/>
      <c r="AW776" s="89"/>
      <c r="AX776" s="89"/>
      <c r="AY776" s="89"/>
      <c r="AZ776" s="89"/>
      <c r="BA776" s="89"/>
      <c r="BB776" s="89"/>
    </row>
    <row r="777" spans="1:54" ht="12.75" customHeight="1" x14ac:dyDescent="0.2">
      <c r="A777" s="77"/>
      <c r="B777" s="77"/>
      <c r="C777" s="77"/>
      <c r="D777" s="50"/>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89"/>
      <c r="AE777" s="89"/>
      <c r="AF777" s="89"/>
      <c r="AG777" s="89"/>
      <c r="AH777" s="89"/>
      <c r="AI777" s="89"/>
      <c r="AJ777" s="89"/>
      <c r="AK777" s="89"/>
      <c r="AL777" s="89"/>
      <c r="AM777" s="89"/>
      <c r="AN777" s="89"/>
      <c r="AO777" s="89"/>
      <c r="AP777" s="89"/>
      <c r="AQ777" s="89"/>
      <c r="AR777" s="89"/>
      <c r="AS777" s="89"/>
      <c r="AT777" s="89"/>
      <c r="AU777" s="89"/>
      <c r="AV777" s="89"/>
      <c r="AW777" s="89"/>
      <c r="AX777" s="89"/>
      <c r="AY777" s="89"/>
      <c r="AZ777" s="89"/>
      <c r="BA777" s="89"/>
      <c r="BB777" s="89"/>
    </row>
    <row r="778" spans="1:54" ht="12.75" customHeight="1" x14ac:dyDescent="0.2">
      <c r="A778" s="77"/>
      <c r="B778" s="77"/>
      <c r="C778" s="77"/>
      <c r="D778" s="50"/>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89"/>
      <c r="AE778" s="89"/>
      <c r="AF778" s="89"/>
      <c r="AG778" s="89"/>
      <c r="AH778" s="89"/>
      <c r="AI778" s="89"/>
      <c r="AJ778" s="89"/>
      <c r="AK778" s="89"/>
      <c r="AL778" s="89"/>
      <c r="AM778" s="89"/>
      <c r="AN778" s="89"/>
      <c r="AO778" s="89"/>
      <c r="AP778" s="89"/>
      <c r="AQ778" s="89"/>
      <c r="AR778" s="89"/>
      <c r="AS778" s="89"/>
      <c r="AT778" s="89"/>
      <c r="AU778" s="89"/>
      <c r="AV778" s="89"/>
      <c r="AW778" s="89"/>
      <c r="AX778" s="89"/>
      <c r="AY778" s="89"/>
      <c r="AZ778" s="89"/>
      <c r="BA778" s="89"/>
      <c r="BB778" s="89"/>
    </row>
    <row r="779" spans="1:54" ht="12.75" customHeight="1" x14ac:dyDescent="0.2">
      <c r="A779" s="77"/>
      <c r="B779" s="77"/>
      <c r="C779" s="77"/>
      <c r="D779" s="50"/>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89"/>
      <c r="AE779" s="89"/>
      <c r="AF779" s="89"/>
      <c r="AG779" s="89"/>
      <c r="AH779" s="89"/>
      <c r="AI779" s="89"/>
      <c r="AJ779" s="89"/>
      <c r="AK779" s="89"/>
      <c r="AL779" s="89"/>
      <c r="AM779" s="89"/>
      <c r="AN779" s="89"/>
      <c r="AO779" s="89"/>
      <c r="AP779" s="89"/>
      <c r="AQ779" s="89"/>
      <c r="AR779" s="89"/>
      <c r="AS779" s="89"/>
      <c r="AT779" s="89"/>
      <c r="AU779" s="89"/>
      <c r="AV779" s="89"/>
      <c r="AW779" s="89"/>
      <c r="AX779" s="89"/>
      <c r="AY779" s="89"/>
      <c r="AZ779" s="89"/>
      <c r="BA779" s="89"/>
      <c r="BB779" s="89"/>
    </row>
    <row r="780" spans="1:54" ht="12.75" customHeight="1" x14ac:dyDescent="0.2">
      <c r="A780" s="77"/>
      <c r="B780" s="77"/>
      <c r="C780" s="77"/>
      <c r="D780" s="50"/>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89"/>
      <c r="AE780" s="89"/>
      <c r="AF780" s="89"/>
      <c r="AG780" s="89"/>
      <c r="AH780" s="89"/>
      <c r="AI780" s="89"/>
      <c r="AJ780" s="89"/>
      <c r="AK780" s="89"/>
      <c r="AL780" s="89"/>
      <c r="AM780" s="89"/>
      <c r="AN780" s="89"/>
      <c r="AO780" s="89"/>
      <c r="AP780" s="89"/>
      <c r="AQ780" s="89"/>
      <c r="AR780" s="89"/>
      <c r="AS780" s="89"/>
      <c r="AT780" s="89"/>
      <c r="AU780" s="89"/>
      <c r="AV780" s="89"/>
      <c r="AW780" s="89"/>
      <c r="AX780" s="89"/>
      <c r="AY780" s="89"/>
      <c r="AZ780" s="89"/>
      <c r="BA780" s="89"/>
      <c r="BB780" s="89"/>
    </row>
    <row r="781" spans="1:54" ht="12.75" customHeight="1" x14ac:dyDescent="0.2">
      <c r="A781" s="77"/>
      <c r="B781" s="77"/>
      <c r="C781" s="77"/>
      <c r="D781" s="50"/>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89"/>
      <c r="AE781" s="89"/>
      <c r="AF781" s="89"/>
      <c r="AG781" s="89"/>
      <c r="AH781" s="89"/>
      <c r="AI781" s="89"/>
      <c r="AJ781" s="89"/>
      <c r="AK781" s="89"/>
      <c r="AL781" s="89"/>
      <c r="AM781" s="89"/>
      <c r="AN781" s="89"/>
      <c r="AO781" s="89"/>
      <c r="AP781" s="89"/>
      <c r="AQ781" s="89"/>
      <c r="AR781" s="89"/>
      <c r="AS781" s="89"/>
      <c r="AT781" s="89"/>
      <c r="AU781" s="89"/>
      <c r="AV781" s="89"/>
      <c r="AW781" s="89"/>
      <c r="AX781" s="89"/>
      <c r="AY781" s="89"/>
      <c r="AZ781" s="89"/>
      <c r="BA781" s="89"/>
      <c r="BB781" s="89"/>
    </row>
    <row r="782" spans="1:54" ht="12.75" customHeight="1" x14ac:dyDescent="0.2">
      <c r="A782" s="77"/>
      <c r="B782" s="77"/>
      <c r="C782" s="77"/>
      <c r="D782" s="50"/>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89"/>
      <c r="AE782" s="89"/>
      <c r="AF782" s="89"/>
      <c r="AG782" s="89"/>
      <c r="AH782" s="89"/>
      <c r="AI782" s="89"/>
      <c r="AJ782" s="89"/>
      <c r="AK782" s="89"/>
      <c r="AL782" s="89"/>
      <c r="AM782" s="89"/>
      <c r="AN782" s="89"/>
      <c r="AO782" s="89"/>
      <c r="AP782" s="89"/>
      <c r="AQ782" s="89"/>
      <c r="AR782" s="89"/>
      <c r="AS782" s="89"/>
      <c r="AT782" s="89"/>
      <c r="AU782" s="89"/>
      <c r="AV782" s="89"/>
      <c r="AW782" s="89"/>
      <c r="AX782" s="89"/>
      <c r="AY782" s="89"/>
      <c r="AZ782" s="89"/>
      <c r="BA782" s="89"/>
      <c r="BB782" s="89"/>
    </row>
    <row r="783" spans="1:54" ht="12.75" customHeight="1" x14ac:dyDescent="0.2">
      <c r="A783" s="77"/>
      <c r="B783" s="77"/>
      <c r="C783" s="77"/>
      <c r="D783" s="50"/>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89"/>
      <c r="AE783" s="89"/>
      <c r="AF783" s="89"/>
      <c r="AG783" s="89"/>
      <c r="AH783" s="89"/>
      <c r="AI783" s="89"/>
      <c r="AJ783" s="89"/>
      <c r="AK783" s="89"/>
      <c r="AL783" s="89"/>
      <c r="AM783" s="89"/>
      <c r="AN783" s="89"/>
      <c r="AO783" s="89"/>
      <c r="AP783" s="89"/>
      <c r="AQ783" s="89"/>
      <c r="AR783" s="89"/>
      <c r="AS783" s="89"/>
      <c r="AT783" s="89"/>
      <c r="AU783" s="89"/>
      <c r="AV783" s="89"/>
      <c r="AW783" s="89"/>
      <c r="AX783" s="89"/>
      <c r="AY783" s="89"/>
      <c r="AZ783" s="89"/>
      <c r="BA783" s="89"/>
      <c r="BB783" s="89"/>
    </row>
    <row r="784" spans="1:54" ht="12.75" customHeight="1" x14ac:dyDescent="0.2">
      <c r="A784" s="77"/>
      <c r="B784" s="77"/>
      <c r="C784" s="77"/>
      <c r="D784" s="50"/>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89"/>
      <c r="AE784" s="89"/>
      <c r="AF784" s="89"/>
      <c r="AG784" s="89"/>
      <c r="AH784" s="89"/>
      <c r="AI784" s="89"/>
      <c r="AJ784" s="89"/>
      <c r="AK784" s="89"/>
      <c r="AL784" s="89"/>
      <c r="AM784" s="89"/>
      <c r="AN784" s="89"/>
      <c r="AO784" s="89"/>
      <c r="AP784" s="89"/>
      <c r="AQ784" s="89"/>
      <c r="AR784" s="89"/>
      <c r="AS784" s="89"/>
      <c r="AT784" s="89"/>
      <c r="AU784" s="89"/>
      <c r="AV784" s="89"/>
      <c r="AW784" s="89"/>
      <c r="AX784" s="89"/>
      <c r="AY784" s="89"/>
      <c r="AZ784" s="89"/>
      <c r="BA784" s="89"/>
      <c r="BB784" s="89"/>
    </row>
    <row r="785" spans="1:54" ht="12.75" customHeight="1" x14ac:dyDescent="0.2">
      <c r="A785" s="77"/>
      <c r="B785" s="77"/>
      <c r="C785" s="77"/>
      <c r="D785" s="50"/>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89"/>
      <c r="AE785" s="89"/>
      <c r="AF785" s="89"/>
      <c r="AG785" s="89"/>
      <c r="AH785" s="89"/>
      <c r="AI785" s="89"/>
      <c r="AJ785" s="89"/>
      <c r="AK785" s="89"/>
      <c r="AL785" s="89"/>
      <c r="AM785" s="89"/>
      <c r="AN785" s="89"/>
      <c r="AO785" s="89"/>
      <c r="AP785" s="89"/>
      <c r="AQ785" s="89"/>
      <c r="AR785" s="89"/>
      <c r="AS785" s="89"/>
      <c r="AT785" s="89"/>
      <c r="AU785" s="89"/>
      <c r="AV785" s="89"/>
      <c r="AW785" s="89"/>
      <c r="AX785" s="89"/>
      <c r="AY785" s="89"/>
      <c r="AZ785" s="89"/>
      <c r="BA785" s="89"/>
      <c r="BB785" s="89"/>
    </row>
    <row r="786" spans="1:54" ht="12.75" customHeight="1" x14ac:dyDescent="0.2">
      <c r="A786" s="77"/>
      <c r="B786" s="77"/>
      <c r="C786" s="77"/>
      <c r="D786" s="50"/>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89"/>
      <c r="AE786" s="89"/>
      <c r="AF786" s="89"/>
      <c r="AG786" s="89"/>
      <c r="AH786" s="89"/>
      <c r="AI786" s="89"/>
      <c r="AJ786" s="89"/>
      <c r="AK786" s="89"/>
      <c r="AL786" s="89"/>
      <c r="AM786" s="89"/>
      <c r="AN786" s="89"/>
      <c r="AO786" s="89"/>
      <c r="AP786" s="89"/>
      <c r="AQ786" s="89"/>
      <c r="AR786" s="89"/>
      <c r="AS786" s="89"/>
      <c r="AT786" s="89"/>
      <c r="AU786" s="89"/>
      <c r="AV786" s="89"/>
      <c r="AW786" s="89"/>
      <c r="AX786" s="89"/>
      <c r="AY786" s="89"/>
      <c r="AZ786" s="89"/>
      <c r="BA786" s="89"/>
      <c r="BB786" s="89"/>
    </row>
    <row r="787" spans="1:54" ht="12.75" customHeight="1" x14ac:dyDescent="0.2">
      <c r="A787" s="77"/>
      <c r="B787" s="77"/>
      <c r="C787" s="77"/>
      <c r="D787" s="50"/>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89"/>
      <c r="AE787" s="89"/>
      <c r="AF787" s="89"/>
      <c r="AG787" s="89"/>
      <c r="AH787" s="89"/>
      <c r="AI787" s="89"/>
      <c r="AJ787" s="89"/>
      <c r="AK787" s="89"/>
      <c r="AL787" s="89"/>
      <c r="AM787" s="89"/>
      <c r="AN787" s="89"/>
      <c r="AO787" s="89"/>
      <c r="AP787" s="89"/>
      <c r="AQ787" s="89"/>
      <c r="AR787" s="89"/>
      <c r="AS787" s="89"/>
      <c r="AT787" s="89"/>
      <c r="AU787" s="89"/>
      <c r="AV787" s="89"/>
      <c r="AW787" s="89"/>
      <c r="AX787" s="89"/>
      <c r="AY787" s="89"/>
      <c r="AZ787" s="89"/>
      <c r="BA787" s="89"/>
      <c r="BB787" s="89"/>
    </row>
    <row r="788" spans="1:54" ht="12.75" customHeight="1" x14ac:dyDescent="0.2">
      <c r="A788" s="77"/>
      <c r="B788" s="77"/>
      <c r="C788" s="77"/>
      <c r="D788" s="50"/>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89"/>
      <c r="AZ788" s="89"/>
      <c r="BA788" s="89"/>
      <c r="BB788" s="89"/>
    </row>
    <row r="789" spans="1:54" ht="12.75" customHeight="1" x14ac:dyDescent="0.2">
      <c r="A789" s="77"/>
      <c r="B789" s="77"/>
      <c r="C789" s="77"/>
      <c r="D789" s="50"/>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89"/>
      <c r="AE789" s="89"/>
      <c r="AF789" s="89"/>
      <c r="AG789" s="89"/>
      <c r="AH789" s="89"/>
      <c r="AI789" s="89"/>
      <c r="AJ789" s="89"/>
      <c r="AK789" s="89"/>
      <c r="AL789" s="89"/>
      <c r="AM789" s="89"/>
      <c r="AN789" s="89"/>
      <c r="AO789" s="89"/>
      <c r="AP789" s="89"/>
      <c r="AQ789" s="89"/>
      <c r="AR789" s="89"/>
      <c r="AS789" s="89"/>
      <c r="AT789" s="89"/>
      <c r="AU789" s="89"/>
      <c r="AV789" s="89"/>
      <c r="AW789" s="89"/>
      <c r="AX789" s="89"/>
      <c r="AY789" s="89"/>
      <c r="AZ789" s="89"/>
      <c r="BA789" s="89"/>
      <c r="BB789" s="89"/>
    </row>
    <row r="790" spans="1:54" ht="12.75" customHeight="1" x14ac:dyDescent="0.2">
      <c r="A790" s="77"/>
      <c r="B790" s="77"/>
      <c r="C790" s="77"/>
      <c r="D790" s="50"/>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89"/>
      <c r="AE790" s="89"/>
      <c r="AF790" s="89"/>
      <c r="AG790" s="89"/>
      <c r="AH790" s="89"/>
      <c r="AI790" s="89"/>
      <c r="AJ790" s="89"/>
      <c r="AK790" s="89"/>
      <c r="AL790" s="89"/>
      <c r="AM790" s="89"/>
      <c r="AN790" s="89"/>
      <c r="AO790" s="89"/>
      <c r="AP790" s="89"/>
      <c r="AQ790" s="89"/>
      <c r="AR790" s="89"/>
      <c r="AS790" s="89"/>
      <c r="AT790" s="89"/>
      <c r="AU790" s="89"/>
      <c r="AV790" s="89"/>
      <c r="AW790" s="89"/>
      <c r="AX790" s="89"/>
      <c r="AY790" s="89"/>
      <c r="AZ790" s="89"/>
      <c r="BA790" s="89"/>
      <c r="BB790" s="89"/>
    </row>
    <row r="791" spans="1:54" ht="12.75" customHeight="1" x14ac:dyDescent="0.2">
      <c r="A791" s="77"/>
      <c r="B791" s="77"/>
      <c r="C791" s="77"/>
      <c r="D791" s="50"/>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89"/>
      <c r="AE791" s="89"/>
      <c r="AF791" s="89"/>
      <c r="AG791" s="89"/>
      <c r="AH791" s="89"/>
      <c r="AI791" s="89"/>
      <c r="AJ791" s="89"/>
      <c r="AK791" s="89"/>
      <c r="AL791" s="89"/>
      <c r="AM791" s="89"/>
      <c r="AN791" s="89"/>
      <c r="AO791" s="89"/>
      <c r="AP791" s="89"/>
      <c r="AQ791" s="89"/>
      <c r="AR791" s="89"/>
      <c r="AS791" s="89"/>
      <c r="AT791" s="89"/>
      <c r="AU791" s="89"/>
      <c r="AV791" s="89"/>
      <c r="AW791" s="89"/>
      <c r="AX791" s="89"/>
      <c r="AY791" s="89"/>
      <c r="AZ791" s="89"/>
      <c r="BA791" s="89"/>
      <c r="BB791" s="89"/>
    </row>
    <row r="792" spans="1:54" ht="12.75" customHeight="1" x14ac:dyDescent="0.2">
      <c r="A792" s="77"/>
      <c r="B792" s="77"/>
      <c r="C792" s="77"/>
      <c r="D792" s="50"/>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89"/>
      <c r="AE792" s="89"/>
      <c r="AF792" s="89"/>
      <c r="AG792" s="89"/>
      <c r="AH792" s="89"/>
      <c r="AI792" s="89"/>
      <c r="AJ792" s="89"/>
      <c r="AK792" s="89"/>
      <c r="AL792" s="89"/>
      <c r="AM792" s="89"/>
      <c r="AN792" s="89"/>
      <c r="AO792" s="89"/>
      <c r="AP792" s="89"/>
      <c r="AQ792" s="89"/>
      <c r="AR792" s="89"/>
      <c r="AS792" s="89"/>
      <c r="AT792" s="89"/>
      <c r="AU792" s="89"/>
      <c r="AV792" s="89"/>
      <c r="AW792" s="89"/>
      <c r="AX792" s="89"/>
      <c r="AY792" s="89"/>
      <c r="AZ792" s="89"/>
      <c r="BA792" s="89"/>
      <c r="BB792" s="89"/>
    </row>
    <row r="793" spans="1:54" ht="12.75" customHeight="1" x14ac:dyDescent="0.2">
      <c r="A793" s="77"/>
      <c r="B793" s="77"/>
      <c r="C793" s="77"/>
      <c r="D793" s="50"/>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89"/>
      <c r="AE793" s="89"/>
      <c r="AF793" s="89"/>
      <c r="AG793" s="89"/>
      <c r="AH793" s="89"/>
      <c r="AI793" s="89"/>
      <c r="AJ793" s="89"/>
      <c r="AK793" s="89"/>
      <c r="AL793" s="89"/>
      <c r="AM793" s="89"/>
      <c r="AN793" s="89"/>
      <c r="AO793" s="89"/>
      <c r="AP793" s="89"/>
      <c r="AQ793" s="89"/>
      <c r="AR793" s="89"/>
      <c r="AS793" s="89"/>
      <c r="AT793" s="89"/>
      <c r="AU793" s="89"/>
      <c r="AV793" s="89"/>
      <c r="AW793" s="89"/>
      <c r="AX793" s="89"/>
      <c r="AY793" s="89"/>
      <c r="AZ793" s="89"/>
      <c r="BA793" s="89"/>
      <c r="BB793" s="89"/>
    </row>
    <row r="794" spans="1:54" ht="12.75" customHeight="1" x14ac:dyDescent="0.2">
      <c r="A794" s="77"/>
      <c r="B794" s="77"/>
      <c r="C794" s="77"/>
      <c r="D794" s="50"/>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89"/>
      <c r="AE794" s="89"/>
      <c r="AF794" s="89"/>
      <c r="AG794" s="89"/>
      <c r="AH794" s="89"/>
      <c r="AI794" s="89"/>
      <c r="AJ794" s="89"/>
      <c r="AK794" s="89"/>
      <c r="AL794" s="89"/>
      <c r="AM794" s="89"/>
      <c r="AN794" s="89"/>
      <c r="AO794" s="89"/>
      <c r="AP794" s="89"/>
      <c r="AQ794" s="89"/>
      <c r="AR794" s="89"/>
      <c r="AS794" s="89"/>
      <c r="AT794" s="89"/>
      <c r="AU794" s="89"/>
      <c r="AV794" s="89"/>
      <c r="AW794" s="89"/>
      <c r="AX794" s="89"/>
      <c r="AY794" s="89"/>
      <c r="AZ794" s="89"/>
      <c r="BA794" s="89"/>
      <c r="BB794" s="89"/>
    </row>
    <row r="795" spans="1:54" ht="12.75" customHeight="1" x14ac:dyDescent="0.2">
      <c r="A795" s="77"/>
      <c r="B795" s="77"/>
      <c r="C795" s="77"/>
      <c r="D795" s="50"/>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89"/>
      <c r="AE795" s="89"/>
      <c r="AF795" s="89"/>
      <c r="AG795" s="89"/>
      <c r="AH795" s="89"/>
      <c r="AI795" s="89"/>
      <c r="AJ795" s="89"/>
      <c r="AK795" s="89"/>
      <c r="AL795" s="89"/>
      <c r="AM795" s="89"/>
      <c r="AN795" s="89"/>
      <c r="AO795" s="89"/>
      <c r="AP795" s="89"/>
      <c r="AQ795" s="89"/>
      <c r="AR795" s="89"/>
      <c r="AS795" s="89"/>
      <c r="AT795" s="89"/>
      <c r="AU795" s="89"/>
      <c r="AV795" s="89"/>
      <c r="AW795" s="89"/>
      <c r="AX795" s="89"/>
      <c r="AY795" s="89"/>
      <c r="AZ795" s="89"/>
      <c r="BA795" s="89"/>
      <c r="BB795" s="89"/>
    </row>
    <row r="796" spans="1:54" ht="12.75" customHeight="1" x14ac:dyDescent="0.2">
      <c r="A796" s="77"/>
      <c r="B796" s="77"/>
      <c r="C796" s="77"/>
      <c r="D796" s="50"/>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89"/>
      <c r="AE796" s="89"/>
      <c r="AF796" s="89"/>
      <c r="AG796" s="89"/>
      <c r="AH796" s="89"/>
      <c r="AI796" s="89"/>
      <c r="AJ796" s="89"/>
      <c r="AK796" s="89"/>
      <c r="AL796" s="89"/>
      <c r="AM796" s="89"/>
      <c r="AN796" s="89"/>
      <c r="AO796" s="89"/>
      <c r="AP796" s="89"/>
      <c r="AQ796" s="89"/>
      <c r="AR796" s="89"/>
      <c r="AS796" s="89"/>
      <c r="AT796" s="89"/>
      <c r="AU796" s="89"/>
      <c r="AV796" s="89"/>
      <c r="AW796" s="89"/>
      <c r="AX796" s="89"/>
      <c r="AY796" s="89"/>
      <c r="AZ796" s="89"/>
      <c r="BA796" s="89"/>
      <c r="BB796" s="89"/>
    </row>
    <row r="797" spans="1:54" ht="12.75" customHeight="1" x14ac:dyDescent="0.2">
      <c r="A797" s="77"/>
      <c r="B797" s="77"/>
      <c r="C797" s="77"/>
      <c r="D797" s="50"/>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89"/>
      <c r="AE797" s="89"/>
      <c r="AF797" s="89"/>
      <c r="AG797" s="89"/>
      <c r="AH797" s="89"/>
      <c r="AI797" s="89"/>
      <c r="AJ797" s="89"/>
      <c r="AK797" s="89"/>
      <c r="AL797" s="89"/>
      <c r="AM797" s="89"/>
      <c r="AN797" s="89"/>
      <c r="AO797" s="89"/>
      <c r="AP797" s="89"/>
      <c r="AQ797" s="89"/>
      <c r="AR797" s="89"/>
      <c r="AS797" s="89"/>
      <c r="AT797" s="89"/>
      <c r="AU797" s="89"/>
      <c r="AV797" s="89"/>
      <c r="AW797" s="89"/>
      <c r="AX797" s="89"/>
      <c r="AY797" s="89"/>
      <c r="AZ797" s="89"/>
      <c r="BA797" s="89"/>
      <c r="BB797" s="89"/>
    </row>
    <row r="798" spans="1:54" ht="12.75" customHeight="1" x14ac:dyDescent="0.2">
      <c r="A798" s="77"/>
      <c r="B798" s="77"/>
      <c r="C798" s="77"/>
      <c r="D798" s="50"/>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89"/>
      <c r="AE798" s="89"/>
      <c r="AF798" s="89"/>
      <c r="AG798" s="89"/>
      <c r="AH798" s="89"/>
      <c r="AI798" s="89"/>
      <c r="AJ798" s="89"/>
      <c r="AK798" s="89"/>
      <c r="AL798" s="89"/>
      <c r="AM798" s="89"/>
      <c r="AN798" s="89"/>
      <c r="AO798" s="89"/>
      <c r="AP798" s="89"/>
      <c r="AQ798" s="89"/>
      <c r="AR798" s="89"/>
      <c r="AS798" s="89"/>
      <c r="AT798" s="89"/>
      <c r="AU798" s="89"/>
      <c r="AV798" s="89"/>
      <c r="AW798" s="89"/>
      <c r="AX798" s="89"/>
      <c r="AY798" s="89"/>
      <c r="AZ798" s="89"/>
      <c r="BA798" s="89"/>
      <c r="BB798" s="89"/>
    </row>
    <row r="799" spans="1:54" ht="12.75" customHeight="1" x14ac:dyDescent="0.2">
      <c r="A799" s="77"/>
      <c r="B799" s="77"/>
      <c r="C799" s="77"/>
      <c r="D799" s="50"/>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89"/>
      <c r="AE799" s="89"/>
      <c r="AF799" s="89"/>
      <c r="AG799" s="89"/>
      <c r="AH799" s="89"/>
      <c r="AI799" s="89"/>
      <c r="AJ799" s="89"/>
      <c r="AK799" s="89"/>
      <c r="AL799" s="89"/>
      <c r="AM799" s="89"/>
      <c r="AN799" s="89"/>
      <c r="AO799" s="89"/>
      <c r="AP799" s="89"/>
      <c r="AQ799" s="89"/>
      <c r="AR799" s="89"/>
      <c r="AS799" s="89"/>
      <c r="AT799" s="89"/>
      <c r="AU799" s="89"/>
      <c r="AV799" s="89"/>
      <c r="AW799" s="89"/>
      <c r="AX799" s="89"/>
      <c r="AY799" s="89"/>
      <c r="AZ799" s="89"/>
      <c r="BA799" s="89"/>
      <c r="BB799" s="89"/>
    </row>
    <row r="800" spans="1:54" ht="12.75" customHeight="1" x14ac:dyDescent="0.2">
      <c r="A800" s="77"/>
      <c r="B800" s="77"/>
      <c r="C800" s="77"/>
      <c r="D800" s="50"/>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89"/>
      <c r="AE800" s="89"/>
      <c r="AF800" s="89"/>
      <c r="AG800" s="89"/>
      <c r="AH800" s="89"/>
      <c r="AI800" s="89"/>
      <c r="AJ800" s="89"/>
      <c r="AK800" s="89"/>
      <c r="AL800" s="89"/>
      <c r="AM800" s="89"/>
      <c r="AN800" s="89"/>
      <c r="AO800" s="89"/>
      <c r="AP800" s="89"/>
      <c r="AQ800" s="89"/>
      <c r="AR800" s="89"/>
      <c r="AS800" s="89"/>
      <c r="AT800" s="89"/>
      <c r="AU800" s="89"/>
      <c r="AV800" s="89"/>
      <c r="AW800" s="89"/>
      <c r="AX800" s="89"/>
      <c r="AY800" s="89"/>
      <c r="AZ800" s="89"/>
      <c r="BA800" s="89"/>
      <c r="BB800" s="89"/>
    </row>
    <row r="801" spans="1:54" ht="12.75" customHeight="1" x14ac:dyDescent="0.2">
      <c r="A801" s="77"/>
      <c r="B801" s="77"/>
      <c r="C801" s="77"/>
      <c r="D801" s="50"/>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89"/>
      <c r="AE801" s="89"/>
      <c r="AF801" s="89"/>
      <c r="AG801" s="89"/>
      <c r="AH801" s="89"/>
      <c r="AI801" s="89"/>
      <c r="AJ801" s="89"/>
      <c r="AK801" s="89"/>
      <c r="AL801" s="89"/>
      <c r="AM801" s="89"/>
      <c r="AN801" s="89"/>
      <c r="AO801" s="89"/>
      <c r="AP801" s="89"/>
      <c r="AQ801" s="89"/>
      <c r="AR801" s="89"/>
      <c r="AS801" s="89"/>
      <c r="AT801" s="89"/>
      <c r="AU801" s="89"/>
      <c r="AV801" s="89"/>
      <c r="AW801" s="89"/>
      <c r="AX801" s="89"/>
      <c r="AY801" s="89"/>
      <c r="AZ801" s="89"/>
      <c r="BA801" s="89"/>
      <c r="BB801" s="89"/>
    </row>
    <row r="802" spans="1:54" ht="12.75" customHeight="1" x14ac:dyDescent="0.2">
      <c r="A802" s="77"/>
      <c r="B802" s="77"/>
      <c r="C802" s="77"/>
      <c r="D802" s="50"/>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89"/>
      <c r="AE802" s="89"/>
      <c r="AF802" s="89"/>
      <c r="AG802" s="89"/>
      <c r="AH802" s="89"/>
      <c r="AI802" s="89"/>
      <c r="AJ802" s="89"/>
      <c r="AK802" s="89"/>
      <c r="AL802" s="89"/>
      <c r="AM802" s="89"/>
      <c r="AN802" s="89"/>
      <c r="AO802" s="89"/>
      <c r="AP802" s="89"/>
      <c r="AQ802" s="89"/>
      <c r="AR802" s="89"/>
      <c r="AS802" s="89"/>
      <c r="AT802" s="89"/>
      <c r="AU802" s="89"/>
      <c r="AV802" s="89"/>
      <c r="AW802" s="89"/>
      <c r="AX802" s="89"/>
      <c r="AY802" s="89"/>
      <c r="AZ802" s="89"/>
      <c r="BA802" s="89"/>
      <c r="BB802" s="89"/>
    </row>
    <row r="803" spans="1:54" ht="12.75" customHeight="1" x14ac:dyDescent="0.2">
      <c r="A803" s="77"/>
      <c r="B803" s="77"/>
      <c r="C803" s="77"/>
      <c r="D803" s="50"/>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89"/>
      <c r="AE803" s="89"/>
      <c r="AF803" s="89"/>
      <c r="AG803" s="89"/>
      <c r="AH803" s="89"/>
      <c r="AI803" s="89"/>
      <c r="AJ803" s="89"/>
      <c r="AK803" s="89"/>
      <c r="AL803" s="89"/>
      <c r="AM803" s="89"/>
      <c r="AN803" s="89"/>
      <c r="AO803" s="89"/>
      <c r="AP803" s="89"/>
      <c r="AQ803" s="89"/>
      <c r="AR803" s="89"/>
      <c r="AS803" s="89"/>
      <c r="AT803" s="89"/>
      <c r="AU803" s="89"/>
      <c r="AV803" s="89"/>
      <c r="AW803" s="89"/>
      <c r="AX803" s="89"/>
      <c r="AY803" s="89"/>
      <c r="AZ803" s="89"/>
      <c r="BA803" s="89"/>
      <c r="BB803" s="89"/>
    </row>
    <row r="804" spans="1:54" ht="12.75" customHeight="1" x14ac:dyDescent="0.2">
      <c r="A804" s="77"/>
      <c r="B804" s="77"/>
      <c r="C804" s="77"/>
      <c r="D804" s="50"/>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89"/>
      <c r="AE804" s="89"/>
      <c r="AF804" s="89"/>
      <c r="AG804" s="89"/>
      <c r="AH804" s="89"/>
      <c r="AI804" s="89"/>
      <c r="AJ804" s="89"/>
      <c r="AK804" s="89"/>
      <c r="AL804" s="89"/>
      <c r="AM804" s="89"/>
      <c r="AN804" s="89"/>
      <c r="AO804" s="89"/>
      <c r="AP804" s="89"/>
      <c r="AQ804" s="89"/>
      <c r="AR804" s="89"/>
      <c r="AS804" s="89"/>
      <c r="AT804" s="89"/>
      <c r="AU804" s="89"/>
      <c r="AV804" s="89"/>
      <c r="AW804" s="89"/>
      <c r="AX804" s="89"/>
      <c r="AY804" s="89"/>
      <c r="AZ804" s="89"/>
      <c r="BA804" s="89"/>
      <c r="BB804" s="89"/>
    </row>
    <row r="805" spans="1:54" ht="12.75" customHeight="1" x14ac:dyDescent="0.2">
      <c r="A805" s="77"/>
      <c r="B805" s="77"/>
      <c r="C805" s="77"/>
      <c r="D805" s="50"/>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89"/>
      <c r="AE805" s="89"/>
      <c r="AF805" s="89"/>
      <c r="AG805" s="89"/>
      <c r="AH805" s="89"/>
      <c r="AI805" s="89"/>
      <c r="AJ805" s="89"/>
      <c r="AK805" s="89"/>
      <c r="AL805" s="89"/>
      <c r="AM805" s="89"/>
      <c r="AN805" s="89"/>
      <c r="AO805" s="89"/>
      <c r="AP805" s="89"/>
      <c r="AQ805" s="89"/>
      <c r="AR805" s="89"/>
      <c r="AS805" s="89"/>
      <c r="AT805" s="89"/>
      <c r="AU805" s="89"/>
      <c r="AV805" s="89"/>
      <c r="AW805" s="89"/>
      <c r="AX805" s="89"/>
      <c r="AY805" s="89"/>
      <c r="AZ805" s="89"/>
      <c r="BA805" s="89"/>
      <c r="BB805" s="89"/>
    </row>
    <row r="806" spans="1:54" ht="12.75" customHeight="1" x14ac:dyDescent="0.2">
      <c r="A806" s="77"/>
      <c r="B806" s="77"/>
      <c r="C806" s="77"/>
      <c r="D806" s="50"/>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89"/>
      <c r="AE806" s="89"/>
      <c r="AF806" s="89"/>
      <c r="AG806" s="89"/>
      <c r="AH806" s="89"/>
      <c r="AI806" s="89"/>
      <c r="AJ806" s="89"/>
      <c r="AK806" s="89"/>
      <c r="AL806" s="89"/>
      <c r="AM806" s="89"/>
      <c r="AN806" s="89"/>
      <c r="AO806" s="89"/>
      <c r="AP806" s="89"/>
      <c r="AQ806" s="89"/>
      <c r="AR806" s="89"/>
      <c r="AS806" s="89"/>
      <c r="AT806" s="89"/>
      <c r="AU806" s="89"/>
      <c r="AV806" s="89"/>
      <c r="AW806" s="89"/>
      <c r="AX806" s="89"/>
      <c r="AY806" s="89"/>
      <c r="AZ806" s="89"/>
      <c r="BA806" s="89"/>
      <c r="BB806" s="89"/>
    </row>
    <row r="807" spans="1:54" ht="12.75" customHeight="1" x14ac:dyDescent="0.2">
      <c r="A807" s="77"/>
      <c r="B807" s="77"/>
      <c r="C807" s="77"/>
      <c r="D807" s="50"/>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89"/>
      <c r="AE807" s="89"/>
      <c r="AF807" s="89"/>
      <c r="AG807" s="89"/>
      <c r="AH807" s="89"/>
      <c r="AI807" s="89"/>
      <c r="AJ807" s="89"/>
      <c r="AK807" s="89"/>
      <c r="AL807" s="89"/>
      <c r="AM807" s="89"/>
      <c r="AN807" s="89"/>
      <c r="AO807" s="89"/>
      <c r="AP807" s="89"/>
      <c r="AQ807" s="89"/>
      <c r="AR807" s="89"/>
      <c r="AS807" s="89"/>
      <c r="AT807" s="89"/>
      <c r="AU807" s="89"/>
      <c r="AV807" s="89"/>
      <c r="AW807" s="89"/>
      <c r="AX807" s="89"/>
      <c r="AY807" s="89"/>
      <c r="AZ807" s="89"/>
      <c r="BA807" s="89"/>
      <c r="BB807" s="89"/>
    </row>
    <row r="808" spans="1:54" ht="12.75" customHeight="1" x14ac:dyDescent="0.2">
      <c r="A808" s="77"/>
      <c r="B808" s="77"/>
      <c r="C808" s="77"/>
      <c r="D808" s="50"/>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89"/>
      <c r="AE808" s="89"/>
      <c r="AF808" s="89"/>
      <c r="AG808" s="89"/>
      <c r="AH808" s="89"/>
      <c r="AI808" s="89"/>
      <c r="AJ808" s="89"/>
      <c r="AK808" s="89"/>
      <c r="AL808" s="89"/>
      <c r="AM808" s="89"/>
      <c r="AN808" s="89"/>
      <c r="AO808" s="89"/>
      <c r="AP808" s="89"/>
      <c r="AQ808" s="89"/>
      <c r="AR808" s="89"/>
      <c r="AS808" s="89"/>
      <c r="AT808" s="89"/>
      <c r="AU808" s="89"/>
      <c r="AV808" s="89"/>
      <c r="AW808" s="89"/>
      <c r="AX808" s="89"/>
      <c r="AY808" s="89"/>
      <c r="AZ808" s="89"/>
      <c r="BA808" s="89"/>
      <c r="BB808" s="89"/>
    </row>
    <row r="809" spans="1:54" ht="12.75" customHeight="1" x14ac:dyDescent="0.2">
      <c r="A809" s="77"/>
      <c r="B809" s="77"/>
      <c r="C809" s="77"/>
      <c r="D809" s="50"/>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89"/>
      <c r="AE809" s="89"/>
      <c r="AF809" s="89"/>
      <c r="AG809" s="89"/>
      <c r="AH809" s="89"/>
      <c r="AI809" s="89"/>
      <c r="AJ809" s="89"/>
      <c r="AK809" s="89"/>
      <c r="AL809" s="89"/>
      <c r="AM809" s="89"/>
      <c r="AN809" s="89"/>
      <c r="AO809" s="89"/>
      <c r="AP809" s="89"/>
      <c r="AQ809" s="89"/>
      <c r="AR809" s="89"/>
      <c r="AS809" s="89"/>
      <c r="AT809" s="89"/>
      <c r="AU809" s="89"/>
      <c r="AV809" s="89"/>
      <c r="AW809" s="89"/>
      <c r="AX809" s="89"/>
      <c r="AY809" s="89"/>
      <c r="AZ809" s="89"/>
      <c r="BA809" s="89"/>
      <c r="BB809" s="89"/>
    </row>
    <row r="810" spans="1:54" ht="12.75" customHeight="1" x14ac:dyDescent="0.2">
      <c r="A810" s="77"/>
      <c r="B810" s="77"/>
      <c r="C810" s="77"/>
      <c r="D810" s="50"/>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89"/>
      <c r="AE810" s="89"/>
      <c r="AF810" s="89"/>
      <c r="AG810" s="89"/>
      <c r="AH810" s="89"/>
      <c r="AI810" s="89"/>
      <c r="AJ810" s="89"/>
      <c r="AK810" s="89"/>
      <c r="AL810" s="89"/>
      <c r="AM810" s="89"/>
      <c r="AN810" s="89"/>
      <c r="AO810" s="89"/>
      <c r="AP810" s="89"/>
      <c r="AQ810" s="89"/>
      <c r="AR810" s="89"/>
      <c r="AS810" s="89"/>
      <c r="AT810" s="89"/>
      <c r="AU810" s="89"/>
      <c r="AV810" s="89"/>
      <c r="AW810" s="89"/>
      <c r="AX810" s="89"/>
      <c r="AY810" s="89"/>
      <c r="AZ810" s="89"/>
      <c r="BA810" s="89"/>
      <c r="BB810" s="89"/>
    </row>
    <row r="811" spans="1:54" ht="12.75" customHeight="1" x14ac:dyDescent="0.2">
      <c r="A811" s="77"/>
      <c r="B811" s="77"/>
      <c r="C811" s="77"/>
      <c r="D811" s="50"/>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89"/>
      <c r="AE811" s="89"/>
      <c r="AF811" s="89"/>
      <c r="AG811" s="89"/>
      <c r="AH811" s="89"/>
      <c r="AI811" s="89"/>
      <c r="AJ811" s="89"/>
      <c r="AK811" s="89"/>
      <c r="AL811" s="89"/>
      <c r="AM811" s="89"/>
      <c r="AN811" s="89"/>
      <c r="AO811" s="89"/>
      <c r="AP811" s="89"/>
      <c r="AQ811" s="89"/>
      <c r="AR811" s="89"/>
      <c r="AS811" s="89"/>
      <c r="AT811" s="89"/>
      <c r="AU811" s="89"/>
      <c r="AV811" s="89"/>
      <c r="AW811" s="89"/>
      <c r="AX811" s="89"/>
      <c r="AY811" s="89"/>
      <c r="AZ811" s="89"/>
      <c r="BA811" s="89"/>
      <c r="BB811" s="89"/>
    </row>
    <row r="812" spans="1:54" ht="12.75" customHeight="1" x14ac:dyDescent="0.2">
      <c r="A812" s="77"/>
      <c r="B812" s="77"/>
      <c r="C812" s="77"/>
      <c r="D812" s="50"/>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89"/>
      <c r="AE812" s="89"/>
      <c r="AF812" s="89"/>
      <c r="AG812" s="89"/>
      <c r="AH812" s="89"/>
      <c r="AI812" s="89"/>
      <c r="AJ812" s="89"/>
      <c r="AK812" s="89"/>
      <c r="AL812" s="89"/>
      <c r="AM812" s="89"/>
      <c r="AN812" s="89"/>
      <c r="AO812" s="89"/>
      <c r="AP812" s="89"/>
      <c r="AQ812" s="89"/>
      <c r="AR812" s="89"/>
      <c r="AS812" s="89"/>
      <c r="AT812" s="89"/>
      <c r="AU812" s="89"/>
      <c r="AV812" s="89"/>
      <c r="AW812" s="89"/>
      <c r="AX812" s="89"/>
      <c r="AY812" s="89"/>
      <c r="AZ812" s="89"/>
      <c r="BA812" s="89"/>
      <c r="BB812" s="89"/>
    </row>
    <row r="813" spans="1:54" ht="12.75" customHeight="1" x14ac:dyDescent="0.2">
      <c r="A813" s="77"/>
      <c r="B813" s="77"/>
      <c r="C813" s="77"/>
      <c r="D813" s="50"/>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89"/>
      <c r="AE813" s="89"/>
      <c r="AF813" s="89"/>
      <c r="AG813" s="89"/>
      <c r="AH813" s="89"/>
      <c r="AI813" s="89"/>
      <c r="AJ813" s="89"/>
      <c r="AK813" s="89"/>
      <c r="AL813" s="89"/>
      <c r="AM813" s="89"/>
      <c r="AN813" s="89"/>
      <c r="AO813" s="89"/>
      <c r="AP813" s="89"/>
      <c r="AQ813" s="89"/>
      <c r="AR813" s="89"/>
      <c r="AS813" s="89"/>
      <c r="AT813" s="89"/>
      <c r="AU813" s="89"/>
      <c r="AV813" s="89"/>
      <c r="AW813" s="89"/>
      <c r="AX813" s="89"/>
      <c r="AY813" s="89"/>
      <c r="AZ813" s="89"/>
      <c r="BA813" s="89"/>
      <c r="BB813" s="89"/>
    </row>
    <row r="814" spans="1:54" ht="12.75" customHeight="1" x14ac:dyDescent="0.2">
      <c r="A814" s="77"/>
      <c r="B814" s="77"/>
      <c r="C814" s="77"/>
      <c r="D814" s="50"/>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89"/>
      <c r="AE814" s="89"/>
      <c r="AF814" s="89"/>
      <c r="AG814" s="89"/>
      <c r="AH814" s="89"/>
      <c r="AI814" s="89"/>
      <c r="AJ814" s="89"/>
      <c r="AK814" s="89"/>
      <c r="AL814" s="89"/>
      <c r="AM814" s="89"/>
      <c r="AN814" s="89"/>
      <c r="AO814" s="89"/>
      <c r="AP814" s="89"/>
      <c r="AQ814" s="89"/>
      <c r="AR814" s="89"/>
      <c r="AS814" s="89"/>
      <c r="AT814" s="89"/>
      <c r="AU814" s="89"/>
      <c r="AV814" s="89"/>
      <c r="AW814" s="89"/>
      <c r="AX814" s="89"/>
      <c r="AY814" s="89"/>
      <c r="AZ814" s="89"/>
      <c r="BA814" s="89"/>
      <c r="BB814" s="89"/>
    </row>
    <row r="815" spans="1:54" ht="12.75" customHeight="1" x14ac:dyDescent="0.2">
      <c r="A815" s="77"/>
      <c r="B815" s="77"/>
      <c r="C815" s="77"/>
      <c r="D815" s="50"/>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89"/>
      <c r="AE815" s="89"/>
      <c r="AF815" s="89"/>
      <c r="AG815" s="89"/>
      <c r="AH815" s="89"/>
      <c r="AI815" s="89"/>
      <c r="AJ815" s="89"/>
      <c r="AK815" s="89"/>
      <c r="AL815" s="89"/>
      <c r="AM815" s="89"/>
      <c r="AN815" s="89"/>
      <c r="AO815" s="89"/>
      <c r="AP815" s="89"/>
      <c r="AQ815" s="89"/>
      <c r="AR815" s="89"/>
      <c r="AS815" s="89"/>
      <c r="AT815" s="89"/>
      <c r="AU815" s="89"/>
      <c r="AV815" s="89"/>
      <c r="AW815" s="89"/>
      <c r="AX815" s="89"/>
      <c r="AY815" s="89"/>
      <c r="AZ815" s="89"/>
      <c r="BA815" s="89"/>
      <c r="BB815" s="89"/>
    </row>
    <row r="816" spans="1:54" ht="12.75" customHeight="1" x14ac:dyDescent="0.2">
      <c r="A816" s="77"/>
      <c r="B816" s="77"/>
      <c r="C816" s="77"/>
      <c r="D816" s="50"/>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89"/>
      <c r="AZ816" s="89"/>
      <c r="BA816" s="89"/>
      <c r="BB816" s="89"/>
    </row>
    <row r="817" spans="1:54" ht="12.75" customHeight="1" x14ac:dyDescent="0.2">
      <c r="A817" s="77"/>
      <c r="B817" s="77"/>
      <c r="C817" s="77"/>
      <c r="D817" s="50"/>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89"/>
      <c r="AE817" s="89"/>
      <c r="AF817" s="89"/>
      <c r="AG817" s="89"/>
      <c r="AH817" s="89"/>
      <c r="AI817" s="89"/>
      <c r="AJ817" s="89"/>
      <c r="AK817" s="89"/>
      <c r="AL817" s="89"/>
      <c r="AM817" s="89"/>
      <c r="AN817" s="89"/>
      <c r="AO817" s="89"/>
      <c r="AP817" s="89"/>
      <c r="AQ817" s="89"/>
      <c r="AR817" s="89"/>
      <c r="AS817" s="89"/>
      <c r="AT817" s="89"/>
      <c r="AU817" s="89"/>
      <c r="AV817" s="89"/>
      <c r="AW817" s="89"/>
      <c r="AX817" s="89"/>
      <c r="AY817" s="89"/>
      <c r="AZ817" s="89"/>
      <c r="BA817" s="89"/>
      <c r="BB817" s="89"/>
    </row>
    <row r="818" spans="1:54" ht="12.75" customHeight="1" x14ac:dyDescent="0.2">
      <c r="A818" s="77"/>
      <c r="B818" s="77"/>
      <c r="C818" s="77"/>
      <c r="D818" s="50"/>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89"/>
      <c r="AE818" s="89"/>
      <c r="AF818" s="89"/>
      <c r="AG818" s="89"/>
      <c r="AH818" s="89"/>
      <c r="AI818" s="89"/>
      <c r="AJ818" s="89"/>
      <c r="AK818" s="89"/>
      <c r="AL818" s="89"/>
      <c r="AM818" s="89"/>
      <c r="AN818" s="89"/>
      <c r="AO818" s="89"/>
      <c r="AP818" s="89"/>
      <c r="AQ818" s="89"/>
      <c r="AR818" s="89"/>
      <c r="AS818" s="89"/>
      <c r="AT818" s="89"/>
      <c r="AU818" s="89"/>
      <c r="AV818" s="89"/>
      <c r="AW818" s="89"/>
      <c r="AX818" s="89"/>
      <c r="AY818" s="89"/>
      <c r="AZ818" s="89"/>
      <c r="BA818" s="89"/>
      <c r="BB818" s="89"/>
    </row>
    <row r="819" spans="1:54" ht="12.75" customHeight="1" x14ac:dyDescent="0.2">
      <c r="A819" s="77"/>
      <c r="B819" s="77"/>
      <c r="C819" s="77"/>
      <c r="D819" s="50"/>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89"/>
      <c r="AE819" s="89"/>
      <c r="AF819" s="89"/>
      <c r="AG819" s="89"/>
      <c r="AH819" s="89"/>
      <c r="AI819" s="89"/>
      <c r="AJ819" s="89"/>
      <c r="AK819" s="89"/>
      <c r="AL819" s="89"/>
      <c r="AM819" s="89"/>
      <c r="AN819" s="89"/>
      <c r="AO819" s="89"/>
      <c r="AP819" s="89"/>
      <c r="AQ819" s="89"/>
      <c r="AR819" s="89"/>
      <c r="AS819" s="89"/>
      <c r="AT819" s="89"/>
      <c r="AU819" s="89"/>
      <c r="AV819" s="89"/>
      <c r="AW819" s="89"/>
      <c r="AX819" s="89"/>
      <c r="AY819" s="89"/>
      <c r="AZ819" s="89"/>
      <c r="BA819" s="89"/>
      <c r="BB819" s="89"/>
    </row>
    <row r="820" spans="1:54" ht="12.75" customHeight="1" x14ac:dyDescent="0.2">
      <c r="A820" s="77"/>
      <c r="B820" s="77"/>
      <c r="C820" s="77"/>
      <c r="D820" s="50"/>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89"/>
      <c r="AE820" s="89"/>
      <c r="AF820" s="89"/>
      <c r="AG820" s="89"/>
      <c r="AH820" s="89"/>
      <c r="AI820" s="89"/>
      <c r="AJ820" s="89"/>
      <c r="AK820" s="89"/>
      <c r="AL820" s="89"/>
      <c r="AM820" s="89"/>
      <c r="AN820" s="89"/>
      <c r="AO820" s="89"/>
      <c r="AP820" s="89"/>
      <c r="AQ820" s="89"/>
      <c r="AR820" s="89"/>
      <c r="AS820" s="89"/>
      <c r="AT820" s="89"/>
      <c r="AU820" s="89"/>
      <c r="AV820" s="89"/>
      <c r="AW820" s="89"/>
      <c r="AX820" s="89"/>
      <c r="AY820" s="89"/>
      <c r="AZ820" s="89"/>
      <c r="BA820" s="89"/>
      <c r="BB820" s="89"/>
    </row>
    <row r="821" spans="1:54" ht="12.75" customHeight="1" x14ac:dyDescent="0.2">
      <c r="A821" s="77"/>
      <c r="B821" s="77"/>
      <c r="C821" s="77"/>
      <c r="D821" s="50"/>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89"/>
      <c r="AE821" s="89"/>
      <c r="AF821" s="89"/>
      <c r="AG821" s="89"/>
      <c r="AH821" s="89"/>
      <c r="AI821" s="89"/>
      <c r="AJ821" s="89"/>
      <c r="AK821" s="89"/>
      <c r="AL821" s="89"/>
      <c r="AM821" s="89"/>
      <c r="AN821" s="89"/>
      <c r="AO821" s="89"/>
      <c r="AP821" s="89"/>
      <c r="AQ821" s="89"/>
      <c r="AR821" s="89"/>
      <c r="AS821" s="89"/>
      <c r="AT821" s="89"/>
      <c r="AU821" s="89"/>
      <c r="AV821" s="89"/>
      <c r="AW821" s="89"/>
      <c r="AX821" s="89"/>
      <c r="AY821" s="89"/>
      <c r="AZ821" s="89"/>
      <c r="BA821" s="89"/>
      <c r="BB821" s="89"/>
    </row>
    <row r="822" spans="1:54" ht="12.75" customHeight="1" x14ac:dyDescent="0.2">
      <c r="A822" s="77"/>
      <c r="B822" s="77"/>
      <c r="C822" s="77"/>
      <c r="D822" s="50"/>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89"/>
      <c r="AE822" s="89"/>
      <c r="AF822" s="89"/>
      <c r="AG822" s="89"/>
      <c r="AH822" s="89"/>
      <c r="AI822" s="89"/>
      <c r="AJ822" s="89"/>
      <c r="AK822" s="89"/>
      <c r="AL822" s="89"/>
      <c r="AM822" s="89"/>
      <c r="AN822" s="89"/>
      <c r="AO822" s="89"/>
      <c r="AP822" s="89"/>
      <c r="AQ822" s="89"/>
      <c r="AR822" s="89"/>
      <c r="AS822" s="89"/>
      <c r="AT822" s="89"/>
      <c r="AU822" s="89"/>
      <c r="AV822" s="89"/>
      <c r="AW822" s="89"/>
      <c r="AX822" s="89"/>
      <c r="AY822" s="89"/>
      <c r="AZ822" s="89"/>
      <c r="BA822" s="89"/>
      <c r="BB822" s="89"/>
    </row>
    <row r="823" spans="1:54" ht="12.75" customHeight="1" x14ac:dyDescent="0.2">
      <c r="A823" s="77"/>
      <c r="B823" s="77"/>
      <c r="C823" s="77"/>
      <c r="D823" s="50"/>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89"/>
      <c r="AE823" s="89"/>
      <c r="AF823" s="89"/>
      <c r="AG823" s="89"/>
      <c r="AH823" s="89"/>
      <c r="AI823" s="89"/>
      <c r="AJ823" s="89"/>
      <c r="AK823" s="89"/>
      <c r="AL823" s="89"/>
      <c r="AM823" s="89"/>
      <c r="AN823" s="89"/>
      <c r="AO823" s="89"/>
      <c r="AP823" s="89"/>
      <c r="AQ823" s="89"/>
      <c r="AR823" s="89"/>
      <c r="AS823" s="89"/>
      <c r="AT823" s="89"/>
      <c r="AU823" s="89"/>
      <c r="AV823" s="89"/>
      <c r="AW823" s="89"/>
      <c r="AX823" s="89"/>
      <c r="AY823" s="89"/>
      <c r="AZ823" s="89"/>
      <c r="BA823" s="89"/>
      <c r="BB823" s="89"/>
    </row>
    <row r="824" spans="1:54" ht="12.75" customHeight="1" x14ac:dyDescent="0.2">
      <c r="A824" s="77"/>
      <c r="B824" s="77"/>
      <c r="C824" s="77"/>
      <c r="D824" s="50"/>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89"/>
      <c r="AE824" s="89"/>
      <c r="AF824" s="89"/>
      <c r="AG824" s="89"/>
      <c r="AH824" s="89"/>
      <c r="AI824" s="89"/>
      <c r="AJ824" s="89"/>
      <c r="AK824" s="89"/>
      <c r="AL824" s="89"/>
      <c r="AM824" s="89"/>
      <c r="AN824" s="89"/>
      <c r="AO824" s="89"/>
      <c r="AP824" s="89"/>
      <c r="AQ824" s="89"/>
      <c r="AR824" s="89"/>
      <c r="AS824" s="89"/>
      <c r="AT824" s="89"/>
      <c r="AU824" s="89"/>
      <c r="AV824" s="89"/>
      <c r="AW824" s="89"/>
      <c r="AX824" s="89"/>
      <c r="AY824" s="89"/>
      <c r="AZ824" s="89"/>
      <c r="BA824" s="89"/>
      <c r="BB824" s="89"/>
    </row>
    <row r="825" spans="1:54" ht="12.75" customHeight="1" x14ac:dyDescent="0.2">
      <c r="A825" s="77"/>
      <c r="B825" s="77"/>
      <c r="C825" s="77"/>
      <c r="D825" s="50"/>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89"/>
      <c r="AE825" s="89"/>
      <c r="AF825" s="89"/>
      <c r="AG825" s="89"/>
      <c r="AH825" s="89"/>
      <c r="AI825" s="89"/>
      <c r="AJ825" s="89"/>
      <c r="AK825" s="89"/>
      <c r="AL825" s="89"/>
      <c r="AM825" s="89"/>
      <c r="AN825" s="89"/>
      <c r="AO825" s="89"/>
      <c r="AP825" s="89"/>
      <c r="AQ825" s="89"/>
      <c r="AR825" s="89"/>
      <c r="AS825" s="89"/>
      <c r="AT825" s="89"/>
      <c r="AU825" s="89"/>
      <c r="AV825" s="89"/>
      <c r="AW825" s="89"/>
      <c r="AX825" s="89"/>
      <c r="AY825" s="89"/>
      <c r="AZ825" s="89"/>
      <c r="BA825" s="89"/>
      <c r="BB825" s="89"/>
    </row>
    <row r="826" spans="1:54" ht="12.75" customHeight="1" x14ac:dyDescent="0.2">
      <c r="A826" s="77"/>
      <c r="B826" s="77"/>
      <c r="C826" s="77"/>
      <c r="D826" s="50"/>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89"/>
      <c r="AE826" s="89"/>
      <c r="AF826" s="89"/>
      <c r="AG826" s="89"/>
      <c r="AH826" s="89"/>
      <c r="AI826" s="89"/>
      <c r="AJ826" s="89"/>
      <c r="AK826" s="89"/>
      <c r="AL826" s="89"/>
      <c r="AM826" s="89"/>
      <c r="AN826" s="89"/>
      <c r="AO826" s="89"/>
      <c r="AP826" s="89"/>
      <c r="AQ826" s="89"/>
      <c r="AR826" s="89"/>
      <c r="AS826" s="89"/>
      <c r="AT826" s="89"/>
      <c r="AU826" s="89"/>
      <c r="AV826" s="89"/>
      <c r="AW826" s="89"/>
      <c r="AX826" s="89"/>
      <c r="AY826" s="89"/>
      <c r="AZ826" s="89"/>
      <c r="BA826" s="89"/>
      <c r="BB826" s="89"/>
    </row>
    <row r="827" spans="1:54" ht="12.75" customHeight="1" x14ac:dyDescent="0.2">
      <c r="A827" s="77"/>
      <c r="B827" s="77"/>
      <c r="C827" s="77"/>
      <c r="D827" s="50"/>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89"/>
      <c r="AE827" s="89"/>
      <c r="AF827" s="89"/>
      <c r="AG827" s="89"/>
      <c r="AH827" s="89"/>
      <c r="AI827" s="89"/>
      <c r="AJ827" s="89"/>
      <c r="AK827" s="89"/>
      <c r="AL827" s="89"/>
      <c r="AM827" s="89"/>
      <c r="AN827" s="89"/>
      <c r="AO827" s="89"/>
      <c r="AP827" s="89"/>
      <c r="AQ827" s="89"/>
      <c r="AR827" s="89"/>
      <c r="AS827" s="89"/>
      <c r="AT827" s="89"/>
      <c r="AU827" s="89"/>
      <c r="AV827" s="89"/>
      <c r="AW827" s="89"/>
      <c r="AX827" s="89"/>
      <c r="AY827" s="89"/>
      <c r="AZ827" s="89"/>
      <c r="BA827" s="89"/>
      <c r="BB827" s="89"/>
    </row>
    <row r="828" spans="1:54" ht="12.75" customHeight="1" x14ac:dyDescent="0.2">
      <c r="A828" s="77"/>
      <c r="B828" s="77"/>
      <c r="C828" s="77"/>
      <c r="D828" s="50"/>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89"/>
      <c r="AE828" s="89"/>
      <c r="AF828" s="89"/>
      <c r="AG828" s="89"/>
      <c r="AH828" s="89"/>
      <c r="AI828" s="89"/>
      <c r="AJ828" s="89"/>
      <c r="AK828" s="89"/>
      <c r="AL828" s="89"/>
      <c r="AM828" s="89"/>
      <c r="AN828" s="89"/>
      <c r="AO828" s="89"/>
      <c r="AP828" s="89"/>
      <c r="AQ828" s="89"/>
      <c r="AR828" s="89"/>
      <c r="AS828" s="89"/>
      <c r="AT828" s="89"/>
      <c r="AU828" s="89"/>
      <c r="AV828" s="89"/>
      <c r="AW828" s="89"/>
      <c r="AX828" s="89"/>
      <c r="AY828" s="89"/>
      <c r="AZ828" s="89"/>
      <c r="BA828" s="89"/>
      <c r="BB828" s="89"/>
    </row>
    <row r="829" spans="1:54" ht="12.75" customHeight="1" x14ac:dyDescent="0.2">
      <c r="A829" s="77"/>
      <c r="B829" s="77"/>
      <c r="C829" s="77"/>
      <c r="D829" s="50"/>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89"/>
      <c r="AE829" s="89"/>
      <c r="AF829" s="89"/>
      <c r="AG829" s="89"/>
      <c r="AH829" s="89"/>
      <c r="AI829" s="89"/>
      <c r="AJ829" s="89"/>
      <c r="AK829" s="89"/>
      <c r="AL829" s="89"/>
      <c r="AM829" s="89"/>
      <c r="AN829" s="89"/>
      <c r="AO829" s="89"/>
      <c r="AP829" s="89"/>
      <c r="AQ829" s="89"/>
      <c r="AR829" s="89"/>
      <c r="AS829" s="89"/>
      <c r="AT829" s="89"/>
      <c r="AU829" s="89"/>
      <c r="AV829" s="89"/>
      <c r="AW829" s="89"/>
      <c r="AX829" s="89"/>
      <c r="AY829" s="89"/>
      <c r="AZ829" s="89"/>
      <c r="BA829" s="89"/>
      <c r="BB829" s="89"/>
    </row>
    <row r="830" spans="1:54" ht="12.75" customHeight="1" x14ac:dyDescent="0.2">
      <c r="A830" s="77"/>
      <c r="B830" s="77"/>
      <c r="C830" s="77"/>
      <c r="D830" s="50"/>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89"/>
      <c r="AE830" s="89"/>
      <c r="AF830" s="89"/>
      <c r="AG830" s="89"/>
      <c r="AH830" s="89"/>
      <c r="AI830" s="89"/>
      <c r="AJ830" s="89"/>
      <c r="AK830" s="89"/>
      <c r="AL830" s="89"/>
      <c r="AM830" s="89"/>
      <c r="AN830" s="89"/>
      <c r="AO830" s="89"/>
      <c r="AP830" s="89"/>
      <c r="AQ830" s="89"/>
      <c r="AR830" s="89"/>
      <c r="AS830" s="89"/>
      <c r="AT830" s="89"/>
      <c r="AU830" s="89"/>
      <c r="AV830" s="89"/>
      <c r="AW830" s="89"/>
      <c r="AX830" s="89"/>
      <c r="AY830" s="89"/>
      <c r="AZ830" s="89"/>
      <c r="BA830" s="89"/>
      <c r="BB830" s="89"/>
    </row>
    <row r="831" spans="1:54" ht="12.75" customHeight="1" x14ac:dyDescent="0.2">
      <c r="A831" s="77"/>
      <c r="B831" s="77"/>
      <c r="C831" s="77"/>
      <c r="D831" s="50"/>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89"/>
      <c r="AE831" s="89"/>
      <c r="AF831" s="89"/>
      <c r="AG831" s="89"/>
      <c r="AH831" s="89"/>
      <c r="AI831" s="89"/>
      <c r="AJ831" s="89"/>
      <c r="AK831" s="89"/>
      <c r="AL831" s="89"/>
      <c r="AM831" s="89"/>
      <c r="AN831" s="89"/>
      <c r="AO831" s="89"/>
      <c r="AP831" s="89"/>
      <c r="AQ831" s="89"/>
      <c r="AR831" s="89"/>
      <c r="AS831" s="89"/>
      <c r="AT831" s="89"/>
      <c r="AU831" s="89"/>
      <c r="AV831" s="89"/>
      <c r="AW831" s="89"/>
      <c r="AX831" s="89"/>
      <c r="AY831" s="89"/>
      <c r="AZ831" s="89"/>
      <c r="BA831" s="89"/>
      <c r="BB831" s="89"/>
    </row>
    <row r="832" spans="1:54" ht="12.75" customHeight="1" x14ac:dyDescent="0.2">
      <c r="A832" s="77"/>
      <c r="B832" s="77"/>
      <c r="C832" s="77"/>
      <c r="D832" s="50"/>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89"/>
      <c r="AE832" s="89"/>
      <c r="AF832" s="89"/>
      <c r="AG832" s="89"/>
      <c r="AH832" s="89"/>
      <c r="AI832" s="89"/>
      <c r="AJ832" s="89"/>
      <c r="AK832" s="89"/>
      <c r="AL832" s="89"/>
      <c r="AM832" s="89"/>
      <c r="AN832" s="89"/>
      <c r="AO832" s="89"/>
      <c r="AP832" s="89"/>
      <c r="AQ832" s="89"/>
      <c r="AR832" s="89"/>
      <c r="AS832" s="89"/>
      <c r="AT832" s="89"/>
      <c r="AU832" s="89"/>
      <c r="AV832" s="89"/>
      <c r="AW832" s="89"/>
      <c r="AX832" s="89"/>
      <c r="AY832" s="89"/>
      <c r="AZ832" s="89"/>
      <c r="BA832" s="89"/>
      <c r="BB832" s="89"/>
    </row>
    <row r="833" spans="1:54" ht="12.75" customHeight="1" x14ac:dyDescent="0.2">
      <c r="A833" s="77"/>
      <c r="B833" s="77"/>
      <c r="C833" s="77"/>
      <c r="D833" s="50"/>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89"/>
      <c r="AE833" s="89"/>
      <c r="AF833" s="89"/>
      <c r="AG833" s="89"/>
      <c r="AH833" s="89"/>
      <c r="AI833" s="89"/>
      <c r="AJ833" s="89"/>
      <c r="AK833" s="89"/>
      <c r="AL833" s="89"/>
      <c r="AM833" s="89"/>
      <c r="AN833" s="89"/>
      <c r="AO833" s="89"/>
      <c r="AP833" s="89"/>
      <c r="AQ833" s="89"/>
      <c r="AR833" s="89"/>
      <c r="AS833" s="89"/>
      <c r="AT833" s="89"/>
      <c r="AU833" s="89"/>
      <c r="AV833" s="89"/>
      <c r="AW833" s="89"/>
      <c r="AX833" s="89"/>
      <c r="AY833" s="89"/>
      <c r="AZ833" s="89"/>
      <c r="BA833" s="89"/>
      <c r="BB833" s="89"/>
    </row>
    <row r="834" spans="1:54" ht="12.75" customHeight="1" x14ac:dyDescent="0.2">
      <c r="A834" s="77"/>
      <c r="B834" s="77"/>
      <c r="C834" s="77"/>
      <c r="D834" s="50"/>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89"/>
      <c r="AE834" s="89"/>
      <c r="AF834" s="89"/>
      <c r="AG834" s="89"/>
      <c r="AH834" s="89"/>
      <c r="AI834" s="89"/>
      <c r="AJ834" s="89"/>
      <c r="AK834" s="89"/>
      <c r="AL834" s="89"/>
      <c r="AM834" s="89"/>
      <c r="AN834" s="89"/>
      <c r="AO834" s="89"/>
      <c r="AP834" s="89"/>
      <c r="AQ834" s="89"/>
      <c r="AR834" s="89"/>
      <c r="AS834" s="89"/>
      <c r="AT834" s="89"/>
      <c r="AU834" s="89"/>
      <c r="AV834" s="89"/>
      <c r="AW834" s="89"/>
      <c r="AX834" s="89"/>
      <c r="AY834" s="89"/>
      <c r="AZ834" s="89"/>
      <c r="BA834" s="89"/>
      <c r="BB834" s="89"/>
    </row>
    <row r="835" spans="1:54" ht="12.75" customHeight="1" x14ac:dyDescent="0.2">
      <c r="A835" s="77"/>
      <c r="B835" s="77"/>
      <c r="C835" s="77"/>
      <c r="D835" s="50"/>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89"/>
      <c r="AE835" s="89"/>
      <c r="AF835" s="89"/>
      <c r="AG835" s="89"/>
      <c r="AH835" s="89"/>
      <c r="AI835" s="89"/>
      <c r="AJ835" s="89"/>
      <c r="AK835" s="89"/>
      <c r="AL835" s="89"/>
      <c r="AM835" s="89"/>
      <c r="AN835" s="89"/>
      <c r="AO835" s="89"/>
      <c r="AP835" s="89"/>
      <c r="AQ835" s="89"/>
      <c r="AR835" s="89"/>
      <c r="AS835" s="89"/>
      <c r="AT835" s="89"/>
      <c r="AU835" s="89"/>
      <c r="AV835" s="89"/>
      <c r="AW835" s="89"/>
      <c r="AX835" s="89"/>
      <c r="AY835" s="89"/>
      <c r="AZ835" s="89"/>
      <c r="BA835" s="89"/>
      <c r="BB835" s="89"/>
    </row>
    <row r="836" spans="1:54" ht="12.75" customHeight="1" x14ac:dyDescent="0.2">
      <c r="A836" s="77"/>
      <c r="B836" s="77"/>
      <c r="C836" s="77"/>
      <c r="D836" s="50"/>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89"/>
      <c r="AE836" s="89"/>
      <c r="AF836" s="89"/>
      <c r="AG836" s="89"/>
      <c r="AH836" s="89"/>
      <c r="AI836" s="89"/>
      <c r="AJ836" s="89"/>
      <c r="AK836" s="89"/>
      <c r="AL836" s="89"/>
      <c r="AM836" s="89"/>
      <c r="AN836" s="89"/>
      <c r="AO836" s="89"/>
      <c r="AP836" s="89"/>
      <c r="AQ836" s="89"/>
      <c r="AR836" s="89"/>
      <c r="AS836" s="89"/>
      <c r="AT836" s="89"/>
      <c r="AU836" s="89"/>
      <c r="AV836" s="89"/>
      <c r="AW836" s="89"/>
      <c r="AX836" s="89"/>
      <c r="AY836" s="89"/>
      <c r="AZ836" s="89"/>
      <c r="BA836" s="89"/>
      <c r="BB836" s="89"/>
    </row>
    <row r="837" spans="1:54" ht="12.75" customHeight="1" x14ac:dyDescent="0.2">
      <c r="A837" s="77"/>
      <c r="B837" s="77"/>
      <c r="C837" s="77"/>
      <c r="D837" s="50"/>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89"/>
      <c r="AE837" s="89"/>
      <c r="AF837" s="89"/>
      <c r="AG837" s="89"/>
      <c r="AH837" s="89"/>
      <c r="AI837" s="89"/>
      <c r="AJ837" s="89"/>
      <c r="AK837" s="89"/>
      <c r="AL837" s="89"/>
      <c r="AM837" s="89"/>
      <c r="AN837" s="89"/>
      <c r="AO837" s="89"/>
      <c r="AP837" s="89"/>
      <c r="AQ837" s="89"/>
      <c r="AR837" s="89"/>
      <c r="AS837" s="89"/>
      <c r="AT837" s="89"/>
      <c r="AU837" s="89"/>
      <c r="AV837" s="89"/>
      <c r="AW837" s="89"/>
      <c r="AX837" s="89"/>
      <c r="AY837" s="89"/>
      <c r="AZ837" s="89"/>
      <c r="BA837" s="89"/>
      <c r="BB837" s="89"/>
    </row>
    <row r="838" spans="1:54" ht="12.75" customHeight="1" x14ac:dyDescent="0.2">
      <c r="A838" s="77"/>
      <c r="B838" s="77"/>
      <c r="C838" s="77"/>
      <c r="D838" s="50"/>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89"/>
      <c r="AE838" s="89"/>
      <c r="AF838" s="89"/>
      <c r="AG838" s="89"/>
      <c r="AH838" s="89"/>
      <c r="AI838" s="89"/>
      <c r="AJ838" s="89"/>
      <c r="AK838" s="89"/>
      <c r="AL838" s="89"/>
      <c r="AM838" s="89"/>
      <c r="AN838" s="89"/>
      <c r="AO838" s="89"/>
      <c r="AP838" s="89"/>
      <c r="AQ838" s="89"/>
      <c r="AR838" s="89"/>
      <c r="AS838" s="89"/>
      <c r="AT838" s="89"/>
      <c r="AU838" s="89"/>
      <c r="AV838" s="89"/>
      <c r="AW838" s="89"/>
      <c r="AX838" s="89"/>
      <c r="AY838" s="89"/>
      <c r="AZ838" s="89"/>
      <c r="BA838" s="89"/>
      <c r="BB838" s="89"/>
    </row>
    <row r="839" spans="1:54" ht="12.75" customHeight="1" x14ac:dyDescent="0.2">
      <c r="A839" s="77"/>
      <c r="B839" s="77"/>
      <c r="C839" s="77"/>
      <c r="D839" s="50"/>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89"/>
      <c r="AE839" s="89"/>
      <c r="AF839" s="89"/>
      <c r="AG839" s="89"/>
      <c r="AH839" s="89"/>
      <c r="AI839" s="89"/>
      <c r="AJ839" s="89"/>
      <c r="AK839" s="89"/>
      <c r="AL839" s="89"/>
      <c r="AM839" s="89"/>
      <c r="AN839" s="89"/>
      <c r="AO839" s="89"/>
      <c r="AP839" s="89"/>
      <c r="AQ839" s="89"/>
      <c r="AR839" s="89"/>
      <c r="AS839" s="89"/>
      <c r="AT839" s="89"/>
      <c r="AU839" s="89"/>
      <c r="AV839" s="89"/>
      <c r="AW839" s="89"/>
      <c r="AX839" s="89"/>
      <c r="AY839" s="89"/>
      <c r="AZ839" s="89"/>
      <c r="BA839" s="89"/>
      <c r="BB839" s="89"/>
    </row>
    <row r="840" spans="1:54" ht="12.75" customHeight="1" x14ac:dyDescent="0.2">
      <c r="A840" s="77"/>
      <c r="B840" s="77"/>
      <c r="C840" s="77"/>
      <c r="D840" s="50"/>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89"/>
      <c r="AE840" s="89"/>
      <c r="AF840" s="89"/>
      <c r="AG840" s="89"/>
      <c r="AH840" s="89"/>
      <c r="AI840" s="89"/>
      <c r="AJ840" s="89"/>
      <c r="AK840" s="89"/>
      <c r="AL840" s="89"/>
      <c r="AM840" s="89"/>
      <c r="AN840" s="89"/>
      <c r="AO840" s="89"/>
      <c r="AP840" s="89"/>
      <c r="AQ840" s="89"/>
      <c r="AR840" s="89"/>
      <c r="AS840" s="89"/>
      <c r="AT840" s="89"/>
      <c r="AU840" s="89"/>
      <c r="AV840" s="89"/>
      <c r="AW840" s="89"/>
      <c r="AX840" s="89"/>
      <c r="AY840" s="89"/>
      <c r="AZ840" s="89"/>
      <c r="BA840" s="89"/>
      <c r="BB840" s="89"/>
    </row>
    <row r="841" spans="1:54" ht="12.75" customHeight="1" x14ac:dyDescent="0.2">
      <c r="A841" s="77"/>
      <c r="B841" s="77"/>
      <c r="C841" s="77"/>
      <c r="D841" s="50"/>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89"/>
      <c r="AE841" s="89"/>
      <c r="AF841" s="89"/>
      <c r="AG841" s="89"/>
      <c r="AH841" s="89"/>
      <c r="AI841" s="89"/>
      <c r="AJ841" s="89"/>
      <c r="AK841" s="89"/>
      <c r="AL841" s="89"/>
      <c r="AM841" s="89"/>
      <c r="AN841" s="89"/>
      <c r="AO841" s="89"/>
      <c r="AP841" s="89"/>
      <c r="AQ841" s="89"/>
      <c r="AR841" s="89"/>
      <c r="AS841" s="89"/>
      <c r="AT841" s="89"/>
      <c r="AU841" s="89"/>
      <c r="AV841" s="89"/>
      <c r="AW841" s="89"/>
      <c r="AX841" s="89"/>
      <c r="AY841" s="89"/>
      <c r="AZ841" s="89"/>
      <c r="BA841" s="89"/>
      <c r="BB841" s="89"/>
    </row>
    <row r="842" spans="1:54" ht="12.75" customHeight="1" x14ac:dyDescent="0.2">
      <c r="A842" s="77"/>
      <c r="B842" s="77"/>
      <c r="C842" s="77"/>
      <c r="D842" s="50"/>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89"/>
      <c r="AE842" s="89"/>
      <c r="AF842" s="89"/>
      <c r="AG842" s="89"/>
      <c r="AH842" s="89"/>
      <c r="AI842" s="89"/>
      <c r="AJ842" s="89"/>
      <c r="AK842" s="89"/>
      <c r="AL842" s="89"/>
      <c r="AM842" s="89"/>
      <c r="AN842" s="89"/>
      <c r="AO842" s="89"/>
      <c r="AP842" s="89"/>
      <c r="AQ842" s="89"/>
      <c r="AR842" s="89"/>
      <c r="AS842" s="89"/>
      <c r="AT842" s="89"/>
      <c r="AU842" s="89"/>
      <c r="AV842" s="89"/>
      <c r="AW842" s="89"/>
      <c r="AX842" s="89"/>
      <c r="AY842" s="89"/>
      <c r="AZ842" s="89"/>
      <c r="BA842" s="89"/>
      <c r="BB842" s="89"/>
    </row>
    <row r="843" spans="1:54" ht="12.75" customHeight="1" x14ac:dyDescent="0.2">
      <c r="A843" s="77"/>
      <c r="B843" s="77"/>
      <c r="C843" s="77"/>
      <c r="D843" s="50"/>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89"/>
      <c r="AE843" s="89"/>
      <c r="AF843" s="89"/>
      <c r="AG843" s="89"/>
      <c r="AH843" s="89"/>
      <c r="AI843" s="89"/>
      <c r="AJ843" s="89"/>
      <c r="AK843" s="89"/>
      <c r="AL843" s="89"/>
      <c r="AM843" s="89"/>
      <c r="AN843" s="89"/>
      <c r="AO843" s="89"/>
      <c r="AP843" s="89"/>
      <c r="AQ843" s="89"/>
      <c r="AR843" s="89"/>
      <c r="AS843" s="89"/>
      <c r="AT843" s="89"/>
      <c r="AU843" s="89"/>
      <c r="AV843" s="89"/>
      <c r="AW843" s="89"/>
      <c r="AX843" s="89"/>
      <c r="AY843" s="89"/>
      <c r="AZ843" s="89"/>
      <c r="BA843" s="89"/>
      <c r="BB843" s="89"/>
    </row>
    <row r="844" spans="1:54" ht="12.75" customHeight="1" x14ac:dyDescent="0.2">
      <c r="A844" s="77"/>
      <c r="B844" s="77"/>
      <c r="C844" s="77"/>
      <c r="D844" s="50"/>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89"/>
      <c r="AE844" s="89"/>
      <c r="AF844" s="89"/>
      <c r="AG844" s="89"/>
      <c r="AH844" s="89"/>
      <c r="AI844" s="89"/>
      <c r="AJ844" s="89"/>
      <c r="AK844" s="89"/>
      <c r="AL844" s="89"/>
      <c r="AM844" s="89"/>
      <c r="AN844" s="89"/>
      <c r="AO844" s="89"/>
      <c r="AP844" s="89"/>
      <c r="AQ844" s="89"/>
      <c r="AR844" s="89"/>
      <c r="AS844" s="89"/>
      <c r="AT844" s="89"/>
      <c r="AU844" s="89"/>
      <c r="AV844" s="89"/>
      <c r="AW844" s="89"/>
      <c r="AX844" s="89"/>
      <c r="AY844" s="89"/>
      <c r="AZ844" s="89"/>
      <c r="BA844" s="89"/>
      <c r="BB844" s="89"/>
    </row>
    <row r="845" spans="1:54" ht="12.75" customHeight="1" x14ac:dyDescent="0.2">
      <c r="A845" s="77"/>
      <c r="B845" s="77"/>
      <c r="C845" s="77"/>
      <c r="D845" s="50"/>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89"/>
      <c r="AE845" s="89"/>
      <c r="AF845" s="89"/>
      <c r="AG845" s="89"/>
      <c r="AH845" s="89"/>
      <c r="AI845" s="89"/>
      <c r="AJ845" s="89"/>
      <c r="AK845" s="89"/>
      <c r="AL845" s="89"/>
      <c r="AM845" s="89"/>
      <c r="AN845" s="89"/>
      <c r="AO845" s="89"/>
      <c r="AP845" s="89"/>
      <c r="AQ845" s="89"/>
      <c r="AR845" s="89"/>
      <c r="AS845" s="89"/>
      <c r="AT845" s="89"/>
      <c r="AU845" s="89"/>
      <c r="AV845" s="89"/>
      <c r="AW845" s="89"/>
      <c r="AX845" s="89"/>
      <c r="AY845" s="89"/>
      <c r="AZ845" s="89"/>
      <c r="BA845" s="89"/>
      <c r="BB845" s="89"/>
    </row>
    <row r="846" spans="1:54" ht="12.75" customHeight="1" x14ac:dyDescent="0.2">
      <c r="A846" s="77"/>
      <c r="B846" s="77"/>
      <c r="C846" s="77"/>
      <c r="D846" s="50"/>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89"/>
      <c r="AE846" s="89"/>
      <c r="AF846" s="89"/>
      <c r="AG846" s="89"/>
      <c r="AH846" s="89"/>
      <c r="AI846" s="89"/>
      <c r="AJ846" s="89"/>
      <c r="AK846" s="89"/>
      <c r="AL846" s="89"/>
      <c r="AM846" s="89"/>
      <c r="AN846" s="89"/>
      <c r="AO846" s="89"/>
      <c r="AP846" s="89"/>
      <c r="AQ846" s="89"/>
      <c r="AR846" s="89"/>
      <c r="AS846" s="89"/>
      <c r="AT846" s="89"/>
      <c r="AU846" s="89"/>
      <c r="AV846" s="89"/>
      <c r="AW846" s="89"/>
      <c r="AX846" s="89"/>
      <c r="AY846" s="89"/>
      <c r="AZ846" s="89"/>
      <c r="BA846" s="89"/>
      <c r="BB846" s="89"/>
    </row>
    <row r="847" spans="1:54" ht="12.75" customHeight="1" x14ac:dyDescent="0.2">
      <c r="A847" s="77"/>
      <c r="B847" s="77"/>
      <c r="C847" s="77"/>
      <c r="D847" s="50"/>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89"/>
      <c r="AE847" s="89"/>
      <c r="AF847" s="89"/>
      <c r="AG847" s="89"/>
      <c r="AH847" s="89"/>
      <c r="AI847" s="89"/>
      <c r="AJ847" s="89"/>
      <c r="AK847" s="89"/>
      <c r="AL847" s="89"/>
      <c r="AM847" s="89"/>
      <c r="AN847" s="89"/>
      <c r="AO847" s="89"/>
      <c r="AP847" s="89"/>
      <c r="AQ847" s="89"/>
      <c r="AR847" s="89"/>
      <c r="AS847" s="89"/>
      <c r="AT847" s="89"/>
      <c r="AU847" s="89"/>
      <c r="AV847" s="89"/>
      <c r="AW847" s="89"/>
      <c r="AX847" s="89"/>
      <c r="AY847" s="89"/>
      <c r="AZ847" s="89"/>
      <c r="BA847" s="89"/>
      <c r="BB847" s="89"/>
    </row>
    <row r="848" spans="1:54" ht="12.75" customHeight="1" x14ac:dyDescent="0.2">
      <c r="A848" s="77"/>
      <c r="B848" s="77"/>
      <c r="C848" s="77"/>
      <c r="D848" s="50"/>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89"/>
      <c r="AE848" s="89"/>
      <c r="AF848" s="89"/>
      <c r="AG848" s="89"/>
      <c r="AH848" s="89"/>
      <c r="AI848" s="89"/>
      <c r="AJ848" s="89"/>
      <c r="AK848" s="89"/>
      <c r="AL848" s="89"/>
      <c r="AM848" s="89"/>
      <c r="AN848" s="89"/>
      <c r="AO848" s="89"/>
      <c r="AP848" s="89"/>
      <c r="AQ848" s="89"/>
      <c r="AR848" s="89"/>
      <c r="AS848" s="89"/>
      <c r="AT848" s="89"/>
      <c r="AU848" s="89"/>
      <c r="AV848" s="89"/>
      <c r="AW848" s="89"/>
      <c r="AX848" s="89"/>
      <c r="AY848" s="89"/>
      <c r="AZ848" s="89"/>
      <c r="BA848" s="89"/>
      <c r="BB848" s="89"/>
    </row>
    <row r="849" spans="1:54" ht="12.75" customHeight="1" x14ac:dyDescent="0.2">
      <c r="A849" s="77"/>
      <c r="B849" s="77"/>
      <c r="C849" s="77"/>
      <c r="D849" s="50"/>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89"/>
      <c r="AE849" s="89"/>
      <c r="AF849" s="89"/>
      <c r="AG849" s="89"/>
      <c r="AH849" s="89"/>
      <c r="AI849" s="89"/>
      <c r="AJ849" s="89"/>
      <c r="AK849" s="89"/>
      <c r="AL849" s="89"/>
      <c r="AM849" s="89"/>
      <c r="AN849" s="89"/>
      <c r="AO849" s="89"/>
      <c r="AP849" s="89"/>
      <c r="AQ849" s="89"/>
      <c r="AR849" s="89"/>
      <c r="AS849" s="89"/>
      <c r="AT849" s="89"/>
      <c r="AU849" s="89"/>
      <c r="AV849" s="89"/>
      <c r="AW849" s="89"/>
      <c r="AX849" s="89"/>
      <c r="AY849" s="89"/>
      <c r="AZ849" s="89"/>
      <c r="BA849" s="89"/>
      <c r="BB849" s="89"/>
    </row>
    <row r="850" spans="1:54" ht="12.75" customHeight="1" x14ac:dyDescent="0.2">
      <c r="A850" s="77"/>
      <c r="B850" s="77"/>
      <c r="C850" s="77"/>
      <c r="D850" s="50"/>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89"/>
      <c r="AE850" s="89"/>
      <c r="AF850" s="89"/>
      <c r="AG850" s="89"/>
      <c r="AH850" s="89"/>
      <c r="AI850" s="89"/>
      <c r="AJ850" s="89"/>
      <c r="AK850" s="89"/>
      <c r="AL850" s="89"/>
      <c r="AM850" s="89"/>
      <c r="AN850" s="89"/>
      <c r="AO850" s="89"/>
      <c r="AP850" s="89"/>
      <c r="AQ850" s="89"/>
      <c r="AR850" s="89"/>
      <c r="AS850" s="89"/>
      <c r="AT850" s="89"/>
      <c r="AU850" s="89"/>
      <c r="AV850" s="89"/>
      <c r="AW850" s="89"/>
      <c r="AX850" s="89"/>
      <c r="AY850" s="89"/>
      <c r="AZ850" s="89"/>
      <c r="BA850" s="89"/>
      <c r="BB850" s="89"/>
    </row>
    <row r="851" spans="1:54" ht="12.75" customHeight="1" x14ac:dyDescent="0.2">
      <c r="A851" s="77"/>
      <c r="B851" s="77"/>
      <c r="C851" s="77"/>
      <c r="D851" s="50"/>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89"/>
      <c r="AE851" s="89"/>
      <c r="AF851" s="89"/>
      <c r="AG851" s="89"/>
      <c r="AH851" s="89"/>
      <c r="AI851" s="89"/>
      <c r="AJ851" s="89"/>
      <c r="AK851" s="89"/>
      <c r="AL851" s="89"/>
      <c r="AM851" s="89"/>
      <c r="AN851" s="89"/>
      <c r="AO851" s="89"/>
      <c r="AP851" s="89"/>
      <c r="AQ851" s="89"/>
      <c r="AR851" s="89"/>
      <c r="AS851" s="89"/>
      <c r="AT851" s="89"/>
      <c r="AU851" s="89"/>
      <c r="AV851" s="89"/>
      <c r="AW851" s="89"/>
      <c r="AX851" s="89"/>
      <c r="AY851" s="89"/>
      <c r="AZ851" s="89"/>
      <c r="BA851" s="89"/>
      <c r="BB851" s="89"/>
    </row>
    <row r="852" spans="1:54" ht="12.75" customHeight="1" x14ac:dyDescent="0.2">
      <c r="A852" s="77"/>
      <c r="B852" s="77"/>
      <c r="C852" s="77"/>
      <c r="D852" s="50"/>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89"/>
      <c r="AE852" s="89"/>
      <c r="AF852" s="89"/>
      <c r="AG852" s="89"/>
      <c r="AH852" s="89"/>
      <c r="AI852" s="89"/>
      <c r="AJ852" s="89"/>
      <c r="AK852" s="89"/>
      <c r="AL852" s="89"/>
      <c r="AM852" s="89"/>
      <c r="AN852" s="89"/>
      <c r="AO852" s="89"/>
      <c r="AP852" s="89"/>
      <c r="AQ852" s="89"/>
      <c r="AR852" s="89"/>
      <c r="AS852" s="89"/>
      <c r="AT852" s="89"/>
      <c r="AU852" s="89"/>
      <c r="AV852" s="89"/>
      <c r="AW852" s="89"/>
      <c r="AX852" s="89"/>
      <c r="AY852" s="89"/>
      <c r="AZ852" s="89"/>
      <c r="BA852" s="89"/>
      <c r="BB852" s="89"/>
    </row>
    <row r="853" spans="1:54" ht="12.75" customHeight="1" x14ac:dyDescent="0.2">
      <c r="A853" s="77"/>
      <c r="B853" s="77"/>
      <c r="C853" s="77"/>
      <c r="D853" s="50"/>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89"/>
      <c r="AE853" s="89"/>
      <c r="AF853" s="89"/>
      <c r="AG853" s="89"/>
      <c r="AH853" s="89"/>
      <c r="AI853" s="89"/>
      <c r="AJ853" s="89"/>
      <c r="AK853" s="89"/>
      <c r="AL853" s="89"/>
      <c r="AM853" s="89"/>
      <c r="AN853" s="89"/>
      <c r="AO853" s="89"/>
      <c r="AP853" s="89"/>
      <c r="AQ853" s="89"/>
      <c r="AR853" s="89"/>
      <c r="AS853" s="89"/>
      <c r="AT853" s="89"/>
      <c r="AU853" s="89"/>
      <c r="AV853" s="89"/>
      <c r="AW853" s="89"/>
      <c r="AX853" s="89"/>
      <c r="AY853" s="89"/>
      <c r="AZ853" s="89"/>
      <c r="BA853" s="89"/>
      <c r="BB853" s="89"/>
    </row>
    <row r="854" spans="1:54" ht="12.75" customHeight="1" x14ac:dyDescent="0.2">
      <c r="A854" s="77"/>
      <c r="B854" s="77"/>
      <c r="C854" s="77"/>
      <c r="D854" s="50"/>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89"/>
      <c r="AE854" s="89"/>
      <c r="AF854" s="89"/>
      <c r="AG854" s="89"/>
      <c r="AH854" s="89"/>
      <c r="AI854" s="89"/>
      <c r="AJ854" s="89"/>
      <c r="AK854" s="89"/>
      <c r="AL854" s="89"/>
      <c r="AM854" s="89"/>
      <c r="AN854" s="89"/>
      <c r="AO854" s="89"/>
      <c r="AP854" s="89"/>
      <c r="AQ854" s="89"/>
      <c r="AR854" s="89"/>
      <c r="AS854" s="89"/>
      <c r="AT854" s="89"/>
      <c r="AU854" s="89"/>
      <c r="AV854" s="89"/>
      <c r="AW854" s="89"/>
      <c r="AX854" s="89"/>
      <c r="AY854" s="89"/>
      <c r="AZ854" s="89"/>
      <c r="BA854" s="89"/>
      <c r="BB854" s="89"/>
    </row>
    <row r="855" spans="1:54" ht="12.75" customHeight="1" x14ac:dyDescent="0.2">
      <c r="A855" s="77"/>
      <c r="B855" s="77"/>
      <c r="C855" s="77"/>
      <c r="D855" s="50"/>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89"/>
      <c r="AE855" s="89"/>
      <c r="AF855" s="89"/>
      <c r="AG855" s="89"/>
      <c r="AH855" s="89"/>
      <c r="AI855" s="89"/>
      <c r="AJ855" s="89"/>
      <c r="AK855" s="89"/>
      <c r="AL855" s="89"/>
      <c r="AM855" s="89"/>
      <c r="AN855" s="89"/>
      <c r="AO855" s="89"/>
      <c r="AP855" s="89"/>
      <c r="AQ855" s="89"/>
      <c r="AR855" s="89"/>
      <c r="AS855" s="89"/>
      <c r="AT855" s="89"/>
      <c r="AU855" s="89"/>
      <c r="AV855" s="89"/>
      <c r="AW855" s="89"/>
      <c r="AX855" s="89"/>
      <c r="AY855" s="89"/>
      <c r="AZ855" s="89"/>
      <c r="BA855" s="89"/>
      <c r="BB855" s="89"/>
    </row>
    <row r="856" spans="1:54" ht="12.75" customHeight="1" x14ac:dyDescent="0.2">
      <c r="A856" s="77"/>
      <c r="B856" s="77"/>
      <c r="C856" s="77"/>
      <c r="D856" s="50"/>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89"/>
      <c r="AE856" s="89"/>
      <c r="AF856" s="89"/>
      <c r="AG856" s="89"/>
      <c r="AH856" s="89"/>
      <c r="AI856" s="89"/>
      <c r="AJ856" s="89"/>
      <c r="AK856" s="89"/>
      <c r="AL856" s="89"/>
      <c r="AM856" s="89"/>
      <c r="AN856" s="89"/>
      <c r="AO856" s="89"/>
      <c r="AP856" s="89"/>
      <c r="AQ856" s="89"/>
      <c r="AR856" s="89"/>
      <c r="AS856" s="89"/>
      <c r="AT856" s="89"/>
      <c r="AU856" s="89"/>
      <c r="AV856" s="89"/>
      <c r="AW856" s="89"/>
      <c r="AX856" s="89"/>
      <c r="AY856" s="89"/>
      <c r="AZ856" s="89"/>
      <c r="BA856" s="89"/>
      <c r="BB856" s="89"/>
    </row>
    <row r="857" spans="1:54" ht="12.75" customHeight="1" x14ac:dyDescent="0.2">
      <c r="A857" s="77"/>
      <c r="B857" s="77"/>
      <c r="C857" s="77"/>
      <c r="D857" s="50"/>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89"/>
      <c r="AE857" s="89"/>
      <c r="AF857" s="89"/>
      <c r="AG857" s="89"/>
      <c r="AH857" s="89"/>
      <c r="AI857" s="89"/>
      <c r="AJ857" s="89"/>
      <c r="AK857" s="89"/>
      <c r="AL857" s="89"/>
      <c r="AM857" s="89"/>
      <c r="AN857" s="89"/>
      <c r="AO857" s="89"/>
      <c r="AP857" s="89"/>
      <c r="AQ857" s="89"/>
      <c r="AR857" s="89"/>
      <c r="AS857" s="89"/>
      <c r="AT857" s="89"/>
      <c r="AU857" s="89"/>
      <c r="AV857" s="89"/>
      <c r="AW857" s="89"/>
      <c r="AX857" s="89"/>
      <c r="AY857" s="89"/>
      <c r="AZ857" s="89"/>
      <c r="BA857" s="89"/>
      <c r="BB857" s="89"/>
    </row>
    <row r="858" spans="1:54" ht="12.75" customHeight="1" x14ac:dyDescent="0.2">
      <c r="A858" s="77"/>
      <c r="B858" s="77"/>
      <c r="C858" s="77"/>
      <c r="D858" s="50"/>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89"/>
      <c r="AE858" s="89"/>
      <c r="AF858" s="89"/>
      <c r="AG858" s="89"/>
      <c r="AH858" s="89"/>
      <c r="AI858" s="89"/>
      <c r="AJ858" s="89"/>
      <c r="AK858" s="89"/>
      <c r="AL858" s="89"/>
      <c r="AM858" s="89"/>
      <c r="AN858" s="89"/>
      <c r="AO858" s="89"/>
      <c r="AP858" s="89"/>
      <c r="AQ858" s="89"/>
      <c r="AR858" s="89"/>
      <c r="AS858" s="89"/>
      <c r="AT858" s="89"/>
      <c r="AU858" s="89"/>
      <c r="AV858" s="89"/>
      <c r="AW858" s="89"/>
      <c r="AX858" s="89"/>
      <c r="AY858" s="89"/>
      <c r="AZ858" s="89"/>
      <c r="BA858" s="89"/>
      <c r="BB858" s="89"/>
    </row>
    <row r="859" spans="1:54" ht="12.75" customHeight="1" x14ac:dyDescent="0.2">
      <c r="A859" s="77"/>
      <c r="B859" s="77"/>
      <c r="C859" s="77"/>
      <c r="D859" s="50"/>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89"/>
      <c r="AE859" s="89"/>
      <c r="AF859" s="89"/>
      <c r="AG859" s="89"/>
      <c r="AH859" s="89"/>
      <c r="AI859" s="89"/>
      <c r="AJ859" s="89"/>
      <c r="AK859" s="89"/>
      <c r="AL859" s="89"/>
      <c r="AM859" s="89"/>
      <c r="AN859" s="89"/>
      <c r="AO859" s="89"/>
      <c r="AP859" s="89"/>
      <c r="AQ859" s="89"/>
      <c r="AR859" s="89"/>
      <c r="AS859" s="89"/>
      <c r="AT859" s="89"/>
      <c r="AU859" s="89"/>
      <c r="AV859" s="89"/>
      <c r="AW859" s="89"/>
      <c r="AX859" s="89"/>
      <c r="AY859" s="89"/>
      <c r="AZ859" s="89"/>
      <c r="BA859" s="89"/>
      <c r="BB859" s="89"/>
    </row>
    <row r="860" spans="1:54" ht="12.75" customHeight="1" x14ac:dyDescent="0.2">
      <c r="A860" s="77"/>
      <c r="B860" s="77"/>
      <c r="C860" s="77"/>
      <c r="D860" s="50"/>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89"/>
      <c r="AE860" s="89"/>
      <c r="AF860" s="89"/>
      <c r="AG860" s="89"/>
      <c r="AH860" s="89"/>
      <c r="AI860" s="89"/>
      <c r="AJ860" s="89"/>
      <c r="AK860" s="89"/>
      <c r="AL860" s="89"/>
      <c r="AM860" s="89"/>
      <c r="AN860" s="89"/>
      <c r="AO860" s="89"/>
      <c r="AP860" s="89"/>
      <c r="AQ860" s="89"/>
      <c r="AR860" s="89"/>
      <c r="AS860" s="89"/>
      <c r="AT860" s="89"/>
      <c r="AU860" s="89"/>
      <c r="AV860" s="89"/>
      <c r="AW860" s="89"/>
      <c r="AX860" s="89"/>
      <c r="AY860" s="89"/>
      <c r="AZ860" s="89"/>
      <c r="BA860" s="89"/>
      <c r="BB860" s="89"/>
    </row>
    <row r="861" spans="1:54" ht="12.75" customHeight="1" x14ac:dyDescent="0.2">
      <c r="A861" s="77"/>
      <c r="B861" s="77"/>
      <c r="C861" s="77"/>
      <c r="D861" s="50"/>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89"/>
      <c r="AE861" s="89"/>
      <c r="AF861" s="89"/>
      <c r="AG861" s="89"/>
      <c r="AH861" s="89"/>
      <c r="AI861" s="89"/>
      <c r="AJ861" s="89"/>
      <c r="AK861" s="89"/>
      <c r="AL861" s="89"/>
      <c r="AM861" s="89"/>
      <c r="AN861" s="89"/>
      <c r="AO861" s="89"/>
      <c r="AP861" s="89"/>
      <c r="AQ861" s="89"/>
      <c r="AR861" s="89"/>
      <c r="AS861" s="89"/>
      <c r="AT861" s="89"/>
      <c r="AU861" s="89"/>
      <c r="AV861" s="89"/>
      <c r="AW861" s="89"/>
      <c r="AX861" s="89"/>
      <c r="AY861" s="89"/>
      <c r="AZ861" s="89"/>
      <c r="BA861" s="89"/>
      <c r="BB861" s="89"/>
    </row>
    <row r="862" spans="1:54" ht="12.75" customHeight="1" x14ac:dyDescent="0.2">
      <c r="A862" s="77"/>
      <c r="B862" s="77"/>
      <c r="C862" s="77"/>
      <c r="D862" s="50"/>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89"/>
      <c r="AE862" s="89"/>
      <c r="AF862" s="89"/>
      <c r="AG862" s="89"/>
      <c r="AH862" s="89"/>
      <c r="AI862" s="89"/>
      <c r="AJ862" s="89"/>
      <c r="AK862" s="89"/>
      <c r="AL862" s="89"/>
      <c r="AM862" s="89"/>
      <c r="AN862" s="89"/>
      <c r="AO862" s="89"/>
      <c r="AP862" s="89"/>
      <c r="AQ862" s="89"/>
      <c r="AR862" s="89"/>
      <c r="AS862" s="89"/>
      <c r="AT862" s="89"/>
      <c r="AU862" s="89"/>
      <c r="AV862" s="89"/>
      <c r="AW862" s="89"/>
      <c r="AX862" s="89"/>
      <c r="AY862" s="89"/>
      <c r="AZ862" s="89"/>
      <c r="BA862" s="89"/>
      <c r="BB862" s="89"/>
    </row>
    <row r="863" spans="1:54" ht="12.75" customHeight="1" x14ac:dyDescent="0.2">
      <c r="A863" s="77"/>
      <c r="B863" s="77"/>
      <c r="C863" s="77"/>
      <c r="D863" s="50"/>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89"/>
      <c r="AE863" s="89"/>
      <c r="AF863" s="89"/>
      <c r="AG863" s="89"/>
      <c r="AH863" s="89"/>
      <c r="AI863" s="89"/>
      <c r="AJ863" s="89"/>
      <c r="AK863" s="89"/>
      <c r="AL863" s="89"/>
      <c r="AM863" s="89"/>
      <c r="AN863" s="89"/>
      <c r="AO863" s="89"/>
      <c r="AP863" s="89"/>
      <c r="AQ863" s="89"/>
      <c r="AR863" s="89"/>
      <c r="AS863" s="89"/>
      <c r="AT863" s="89"/>
      <c r="AU863" s="89"/>
      <c r="AV863" s="89"/>
      <c r="AW863" s="89"/>
      <c r="AX863" s="89"/>
      <c r="AY863" s="89"/>
      <c r="AZ863" s="89"/>
      <c r="BA863" s="89"/>
      <c r="BB863" s="89"/>
    </row>
    <row r="864" spans="1:54" ht="12.75" customHeight="1" x14ac:dyDescent="0.2">
      <c r="A864" s="77"/>
      <c r="B864" s="77"/>
      <c r="C864" s="77"/>
      <c r="D864" s="50"/>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89"/>
      <c r="AE864" s="89"/>
      <c r="AF864" s="89"/>
      <c r="AG864" s="89"/>
      <c r="AH864" s="89"/>
      <c r="AI864" s="89"/>
      <c r="AJ864" s="89"/>
      <c r="AK864" s="89"/>
      <c r="AL864" s="89"/>
      <c r="AM864" s="89"/>
      <c r="AN864" s="89"/>
      <c r="AO864" s="89"/>
      <c r="AP864" s="89"/>
      <c r="AQ864" s="89"/>
      <c r="AR864" s="89"/>
      <c r="AS864" s="89"/>
      <c r="AT864" s="89"/>
      <c r="AU864" s="89"/>
      <c r="AV864" s="89"/>
      <c r="AW864" s="89"/>
      <c r="AX864" s="89"/>
      <c r="AY864" s="89"/>
      <c r="AZ864" s="89"/>
      <c r="BA864" s="89"/>
      <c r="BB864" s="89"/>
    </row>
    <row r="865" spans="1:54" ht="12.75" customHeight="1" x14ac:dyDescent="0.2">
      <c r="A865" s="77"/>
      <c r="B865" s="77"/>
      <c r="C865" s="77"/>
      <c r="D865" s="50"/>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89"/>
      <c r="AE865" s="89"/>
      <c r="AF865" s="89"/>
      <c r="AG865" s="89"/>
      <c r="AH865" s="89"/>
      <c r="AI865" s="89"/>
      <c r="AJ865" s="89"/>
      <c r="AK865" s="89"/>
      <c r="AL865" s="89"/>
      <c r="AM865" s="89"/>
      <c r="AN865" s="89"/>
      <c r="AO865" s="89"/>
      <c r="AP865" s="89"/>
      <c r="AQ865" s="89"/>
      <c r="AR865" s="89"/>
      <c r="AS865" s="89"/>
      <c r="AT865" s="89"/>
      <c r="AU865" s="89"/>
      <c r="AV865" s="89"/>
      <c r="AW865" s="89"/>
      <c r="AX865" s="89"/>
      <c r="AY865" s="89"/>
      <c r="AZ865" s="89"/>
      <c r="BA865" s="89"/>
      <c r="BB865" s="89"/>
    </row>
    <row r="866" spans="1:54" ht="12.75" customHeight="1" x14ac:dyDescent="0.2">
      <c r="A866" s="77"/>
      <c r="B866" s="77"/>
      <c r="C866" s="77"/>
      <c r="D866" s="50"/>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89"/>
      <c r="AE866" s="89"/>
      <c r="AF866" s="89"/>
      <c r="AG866" s="89"/>
      <c r="AH866" s="89"/>
      <c r="AI866" s="89"/>
      <c r="AJ866" s="89"/>
      <c r="AK866" s="89"/>
      <c r="AL866" s="89"/>
      <c r="AM866" s="89"/>
      <c r="AN866" s="89"/>
      <c r="AO866" s="89"/>
      <c r="AP866" s="89"/>
      <c r="AQ866" s="89"/>
      <c r="AR866" s="89"/>
      <c r="AS866" s="89"/>
      <c r="AT866" s="89"/>
      <c r="AU866" s="89"/>
      <c r="AV866" s="89"/>
      <c r="AW866" s="89"/>
      <c r="AX866" s="89"/>
      <c r="AY866" s="89"/>
      <c r="AZ866" s="89"/>
      <c r="BA866" s="89"/>
      <c r="BB866" s="89"/>
    </row>
    <row r="867" spans="1:54" ht="12.75" customHeight="1" x14ac:dyDescent="0.2">
      <c r="A867" s="77"/>
      <c r="B867" s="77"/>
      <c r="C867" s="77"/>
      <c r="D867" s="50"/>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89"/>
      <c r="AE867" s="89"/>
      <c r="AF867" s="89"/>
      <c r="AG867" s="89"/>
      <c r="AH867" s="89"/>
      <c r="AI867" s="89"/>
      <c r="AJ867" s="89"/>
      <c r="AK867" s="89"/>
      <c r="AL867" s="89"/>
      <c r="AM867" s="89"/>
      <c r="AN867" s="89"/>
      <c r="AO867" s="89"/>
      <c r="AP867" s="89"/>
      <c r="AQ867" s="89"/>
      <c r="AR867" s="89"/>
      <c r="AS867" s="89"/>
      <c r="AT867" s="89"/>
      <c r="AU867" s="89"/>
      <c r="AV867" s="89"/>
      <c r="AW867" s="89"/>
      <c r="AX867" s="89"/>
      <c r="AY867" s="89"/>
      <c r="AZ867" s="89"/>
      <c r="BA867" s="89"/>
      <c r="BB867" s="89"/>
    </row>
    <row r="868" spans="1:54" ht="12.75" customHeight="1" x14ac:dyDescent="0.2">
      <c r="A868" s="77"/>
      <c r="B868" s="77"/>
      <c r="C868" s="77"/>
      <c r="D868" s="50"/>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89"/>
      <c r="AE868" s="89"/>
      <c r="AF868" s="89"/>
      <c r="AG868" s="89"/>
      <c r="AH868" s="89"/>
      <c r="AI868" s="89"/>
      <c r="AJ868" s="89"/>
      <c r="AK868" s="89"/>
      <c r="AL868" s="89"/>
      <c r="AM868" s="89"/>
      <c r="AN868" s="89"/>
      <c r="AO868" s="89"/>
      <c r="AP868" s="89"/>
      <c r="AQ868" s="89"/>
      <c r="AR868" s="89"/>
      <c r="AS868" s="89"/>
      <c r="AT868" s="89"/>
      <c r="AU868" s="89"/>
      <c r="AV868" s="89"/>
      <c r="AW868" s="89"/>
      <c r="AX868" s="89"/>
      <c r="AY868" s="89"/>
      <c r="AZ868" s="89"/>
      <c r="BA868" s="89"/>
      <c r="BB868" s="89"/>
    </row>
    <row r="869" spans="1:54" ht="12.75" customHeight="1" x14ac:dyDescent="0.2">
      <c r="A869" s="77"/>
      <c r="B869" s="77"/>
      <c r="C869" s="77"/>
      <c r="D869" s="50"/>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89"/>
      <c r="AE869" s="89"/>
      <c r="AF869" s="89"/>
      <c r="AG869" s="89"/>
      <c r="AH869" s="89"/>
      <c r="AI869" s="89"/>
      <c r="AJ869" s="89"/>
      <c r="AK869" s="89"/>
      <c r="AL869" s="89"/>
      <c r="AM869" s="89"/>
      <c r="AN869" s="89"/>
      <c r="AO869" s="89"/>
      <c r="AP869" s="89"/>
      <c r="AQ869" s="89"/>
      <c r="AR869" s="89"/>
      <c r="AS869" s="89"/>
      <c r="AT869" s="89"/>
      <c r="AU869" s="89"/>
      <c r="AV869" s="89"/>
      <c r="AW869" s="89"/>
      <c r="AX869" s="89"/>
      <c r="AY869" s="89"/>
      <c r="AZ869" s="89"/>
      <c r="BA869" s="89"/>
      <c r="BB869" s="89"/>
    </row>
    <row r="870" spans="1:54" ht="12.75" customHeight="1" x14ac:dyDescent="0.2">
      <c r="A870" s="77"/>
      <c r="B870" s="77"/>
      <c r="C870" s="77"/>
      <c r="D870" s="50"/>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89"/>
      <c r="AE870" s="89"/>
      <c r="AF870" s="89"/>
      <c r="AG870" s="89"/>
      <c r="AH870" s="89"/>
      <c r="AI870" s="89"/>
      <c r="AJ870" s="89"/>
      <c r="AK870" s="89"/>
      <c r="AL870" s="89"/>
      <c r="AM870" s="89"/>
      <c r="AN870" s="89"/>
      <c r="AO870" s="89"/>
      <c r="AP870" s="89"/>
      <c r="AQ870" s="89"/>
      <c r="AR870" s="89"/>
      <c r="AS870" s="89"/>
      <c r="AT870" s="89"/>
      <c r="AU870" s="89"/>
      <c r="AV870" s="89"/>
      <c r="AW870" s="89"/>
      <c r="AX870" s="89"/>
      <c r="AY870" s="89"/>
      <c r="AZ870" s="89"/>
      <c r="BA870" s="89"/>
      <c r="BB870" s="89"/>
    </row>
    <row r="871" spans="1:54" ht="12.75" customHeight="1" x14ac:dyDescent="0.2">
      <c r="A871" s="77"/>
      <c r="B871" s="77"/>
      <c r="C871" s="77"/>
      <c r="D871" s="50"/>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89"/>
      <c r="AE871" s="89"/>
      <c r="AF871" s="89"/>
      <c r="AG871" s="89"/>
      <c r="AH871" s="89"/>
      <c r="AI871" s="89"/>
      <c r="AJ871" s="89"/>
      <c r="AK871" s="89"/>
      <c r="AL871" s="89"/>
      <c r="AM871" s="89"/>
      <c r="AN871" s="89"/>
      <c r="AO871" s="89"/>
      <c r="AP871" s="89"/>
      <c r="AQ871" s="89"/>
      <c r="AR871" s="89"/>
      <c r="AS871" s="89"/>
      <c r="AT871" s="89"/>
      <c r="AU871" s="89"/>
      <c r="AV871" s="89"/>
      <c r="AW871" s="89"/>
      <c r="AX871" s="89"/>
      <c r="AY871" s="89"/>
      <c r="AZ871" s="89"/>
      <c r="BA871" s="89"/>
      <c r="BB871" s="89"/>
    </row>
    <row r="872" spans="1:54" ht="12.75" customHeight="1" x14ac:dyDescent="0.2">
      <c r="A872" s="77"/>
      <c r="B872" s="77"/>
      <c r="C872" s="77"/>
      <c r="D872" s="50"/>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89"/>
      <c r="AE872" s="89"/>
      <c r="AF872" s="89"/>
      <c r="AG872" s="89"/>
      <c r="AH872" s="89"/>
      <c r="AI872" s="89"/>
      <c r="AJ872" s="89"/>
      <c r="AK872" s="89"/>
      <c r="AL872" s="89"/>
      <c r="AM872" s="89"/>
      <c r="AN872" s="89"/>
      <c r="AO872" s="89"/>
      <c r="AP872" s="89"/>
      <c r="AQ872" s="89"/>
      <c r="AR872" s="89"/>
      <c r="AS872" s="89"/>
      <c r="AT872" s="89"/>
      <c r="AU872" s="89"/>
      <c r="AV872" s="89"/>
      <c r="AW872" s="89"/>
      <c r="AX872" s="89"/>
      <c r="AY872" s="89"/>
      <c r="AZ872" s="89"/>
      <c r="BA872" s="89"/>
      <c r="BB872" s="89"/>
    </row>
    <row r="873" spans="1:54" ht="12.75" customHeight="1" x14ac:dyDescent="0.2">
      <c r="A873" s="77"/>
      <c r="B873" s="77"/>
      <c r="C873" s="77"/>
      <c r="D873" s="50"/>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89"/>
      <c r="AE873" s="89"/>
      <c r="AF873" s="89"/>
      <c r="AG873" s="89"/>
      <c r="AH873" s="89"/>
      <c r="AI873" s="89"/>
      <c r="AJ873" s="89"/>
      <c r="AK873" s="89"/>
      <c r="AL873" s="89"/>
      <c r="AM873" s="89"/>
      <c r="AN873" s="89"/>
      <c r="AO873" s="89"/>
      <c r="AP873" s="89"/>
      <c r="AQ873" s="89"/>
      <c r="AR873" s="89"/>
      <c r="AS873" s="89"/>
      <c r="AT873" s="89"/>
      <c r="AU873" s="89"/>
      <c r="AV873" s="89"/>
      <c r="AW873" s="89"/>
      <c r="AX873" s="89"/>
      <c r="AY873" s="89"/>
      <c r="AZ873" s="89"/>
      <c r="BA873" s="89"/>
      <c r="BB873" s="89"/>
    </row>
    <row r="874" spans="1:54" ht="12.75" customHeight="1" x14ac:dyDescent="0.2">
      <c r="A874" s="77"/>
      <c r="B874" s="77"/>
      <c r="C874" s="77"/>
      <c r="D874" s="50"/>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89"/>
      <c r="AE874" s="89"/>
      <c r="AF874" s="89"/>
      <c r="AG874" s="89"/>
      <c r="AH874" s="89"/>
      <c r="AI874" s="89"/>
      <c r="AJ874" s="89"/>
      <c r="AK874" s="89"/>
      <c r="AL874" s="89"/>
      <c r="AM874" s="89"/>
      <c r="AN874" s="89"/>
      <c r="AO874" s="89"/>
      <c r="AP874" s="89"/>
      <c r="AQ874" s="89"/>
      <c r="AR874" s="89"/>
      <c r="AS874" s="89"/>
      <c r="AT874" s="89"/>
      <c r="AU874" s="89"/>
      <c r="AV874" s="89"/>
      <c r="AW874" s="89"/>
      <c r="AX874" s="89"/>
      <c r="AY874" s="89"/>
      <c r="AZ874" s="89"/>
      <c r="BA874" s="89"/>
      <c r="BB874" s="89"/>
    </row>
    <row r="875" spans="1:54" ht="12.75" customHeight="1" x14ac:dyDescent="0.2">
      <c r="A875" s="77"/>
      <c r="B875" s="77"/>
      <c r="C875" s="77"/>
      <c r="D875" s="50"/>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89"/>
      <c r="AE875" s="89"/>
      <c r="AF875" s="89"/>
      <c r="AG875" s="89"/>
      <c r="AH875" s="89"/>
      <c r="AI875" s="89"/>
      <c r="AJ875" s="89"/>
      <c r="AK875" s="89"/>
      <c r="AL875" s="89"/>
      <c r="AM875" s="89"/>
      <c r="AN875" s="89"/>
      <c r="AO875" s="89"/>
      <c r="AP875" s="89"/>
      <c r="AQ875" s="89"/>
      <c r="AR875" s="89"/>
      <c r="AS875" s="89"/>
      <c r="AT875" s="89"/>
      <c r="AU875" s="89"/>
      <c r="AV875" s="89"/>
      <c r="AW875" s="89"/>
      <c r="AX875" s="89"/>
      <c r="AY875" s="89"/>
      <c r="AZ875" s="89"/>
      <c r="BA875" s="89"/>
      <c r="BB875" s="89"/>
    </row>
    <row r="876" spans="1:54" ht="12.75" customHeight="1" x14ac:dyDescent="0.2">
      <c r="A876" s="77"/>
      <c r="B876" s="77"/>
      <c r="C876" s="77"/>
      <c r="D876" s="50"/>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89"/>
      <c r="AE876" s="89"/>
      <c r="AF876" s="89"/>
      <c r="AG876" s="89"/>
      <c r="AH876" s="89"/>
      <c r="AI876" s="89"/>
      <c r="AJ876" s="89"/>
      <c r="AK876" s="89"/>
      <c r="AL876" s="89"/>
      <c r="AM876" s="89"/>
      <c r="AN876" s="89"/>
      <c r="AO876" s="89"/>
      <c r="AP876" s="89"/>
      <c r="AQ876" s="89"/>
      <c r="AR876" s="89"/>
      <c r="AS876" s="89"/>
      <c r="AT876" s="89"/>
      <c r="AU876" s="89"/>
      <c r="AV876" s="89"/>
      <c r="AW876" s="89"/>
      <c r="AX876" s="89"/>
      <c r="AY876" s="89"/>
      <c r="AZ876" s="89"/>
      <c r="BA876" s="89"/>
      <c r="BB876" s="89"/>
    </row>
    <row r="877" spans="1:54" ht="12.75" customHeight="1" x14ac:dyDescent="0.2">
      <c r="A877" s="77"/>
      <c r="B877" s="77"/>
      <c r="C877" s="77"/>
      <c r="D877" s="50"/>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89"/>
      <c r="AE877" s="89"/>
      <c r="AF877" s="89"/>
      <c r="AG877" s="89"/>
      <c r="AH877" s="89"/>
      <c r="AI877" s="89"/>
      <c r="AJ877" s="89"/>
      <c r="AK877" s="89"/>
      <c r="AL877" s="89"/>
      <c r="AM877" s="89"/>
      <c r="AN877" s="89"/>
      <c r="AO877" s="89"/>
      <c r="AP877" s="89"/>
      <c r="AQ877" s="89"/>
      <c r="AR877" s="89"/>
      <c r="AS877" s="89"/>
      <c r="AT877" s="89"/>
      <c r="AU877" s="89"/>
      <c r="AV877" s="89"/>
      <c r="AW877" s="89"/>
      <c r="AX877" s="89"/>
      <c r="AY877" s="89"/>
      <c r="AZ877" s="89"/>
      <c r="BA877" s="89"/>
      <c r="BB877" s="89"/>
    </row>
    <row r="878" spans="1:54" ht="12.75" customHeight="1" x14ac:dyDescent="0.2">
      <c r="A878" s="77"/>
      <c r="B878" s="77"/>
      <c r="C878" s="77"/>
      <c r="D878" s="50"/>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89"/>
      <c r="AE878" s="89"/>
      <c r="AF878" s="89"/>
      <c r="AG878" s="89"/>
      <c r="AH878" s="89"/>
      <c r="AI878" s="89"/>
      <c r="AJ878" s="89"/>
      <c r="AK878" s="89"/>
      <c r="AL878" s="89"/>
      <c r="AM878" s="89"/>
      <c r="AN878" s="89"/>
      <c r="AO878" s="89"/>
      <c r="AP878" s="89"/>
      <c r="AQ878" s="89"/>
      <c r="AR878" s="89"/>
      <c r="AS878" s="89"/>
      <c r="AT878" s="89"/>
      <c r="AU878" s="89"/>
      <c r="AV878" s="89"/>
      <c r="AW878" s="89"/>
      <c r="AX878" s="89"/>
      <c r="AY878" s="89"/>
      <c r="AZ878" s="89"/>
      <c r="BA878" s="89"/>
      <c r="BB878" s="89"/>
    </row>
    <row r="879" spans="1:54" ht="12.75" customHeight="1" x14ac:dyDescent="0.2">
      <c r="A879" s="77"/>
      <c r="B879" s="77"/>
      <c r="C879" s="77"/>
      <c r="D879" s="50"/>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89"/>
      <c r="AE879" s="89"/>
      <c r="AF879" s="89"/>
      <c r="AG879" s="89"/>
      <c r="AH879" s="89"/>
      <c r="AI879" s="89"/>
      <c r="AJ879" s="89"/>
      <c r="AK879" s="89"/>
      <c r="AL879" s="89"/>
      <c r="AM879" s="89"/>
      <c r="AN879" s="89"/>
      <c r="AO879" s="89"/>
      <c r="AP879" s="89"/>
      <c r="AQ879" s="89"/>
      <c r="AR879" s="89"/>
      <c r="AS879" s="89"/>
      <c r="AT879" s="89"/>
      <c r="AU879" s="89"/>
      <c r="AV879" s="89"/>
      <c r="AW879" s="89"/>
      <c r="AX879" s="89"/>
      <c r="AY879" s="89"/>
      <c r="AZ879" s="89"/>
      <c r="BA879" s="89"/>
      <c r="BB879" s="89"/>
    </row>
    <row r="880" spans="1:54" ht="12.75" customHeight="1" x14ac:dyDescent="0.2">
      <c r="A880" s="77"/>
      <c r="B880" s="77"/>
      <c r="C880" s="77"/>
      <c r="D880" s="50"/>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89"/>
      <c r="AE880" s="89"/>
      <c r="AF880" s="89"/>
      <c r="AG880" s="89"/>
      <c r="AH880" s="89"/>
      <c r="AI880" s="89"/>
      <c r="AJ880" s="89"/>
      <c r="AK880" s="89"/>
      <c r="AL880" s="89"/>
      <c r="AM880" s="89"/>
      <c r="AN880" s="89"/>
      <c r="AO880" s="89"/>
      <c r="AP880" s="89"/>
      <c r="AQ880" s="89"/>
      <c r="AR880" s="89"/>
      <c r="AS880" s="89"/>
      <c r="AT880" s="89"/>
      <c r="AU880" s="89"/>
      <c r="AV880" s="89"/>
      <c r="AW880" s="89"/>
      <c r="AX880" s="89"/>
      <c r="AY880" s="89"/>
      <c r="AZ880" s="89"/>
      <c r="BA880" s="89"/>
      <c r="BB880" s="89"/>
    </row>
    <row r="881" spans="1:54" ht="12.75" customHeight="1" x14ac:dyDescent="0.2">
      <c r="A881" s="77"/>
      <c r="B881" s="77"/>
      <c r="C881" s="77"/>
      <c r="D881" s="50"/>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89"/>
      <c r="AE881" s="89"/>
      <c r="AF881" s="89"/>
      <c r="AG881" s="89"/>
      <c r="AH881" s="89"/>
      <c r="AI881" s="89"/>
      <c r="AJ881" s="89"/>
      <c r="AK881" s="89"/>
      <c r="AL881" s="89"/>
      <c r="AM881" s="89"/>
      <c r="AN881" s="89"/>
      <c r="AO881" s="89"/>
      <c r="AP881" s="89"/>
      <c r="AQ881" s="89"/>
      <c r="AR881" s="89"/>
      <c r="AS881" s="89"/>
      <c r="AT881" s="89"/>
      <c r="AU881" s="89"/>
      <c r="AV881" s="89"/>
      <c r="AW881" s="89"/>
      <c r="AX881" s="89"/>
      <c r="AY881" s="89"/>
      <c r="AZ881" s="89"/>
      <c r="BA881" s="89"/>
      <c r="BB881" s="89"/>
    </row>
    <row r="882" spans="1:54" ht="12.75" customHeight="1" x14ac:dyDescent="0.2">
      <c r="A882" s="77"/>
      <c r="B882" s="77"/>
      <c r="C882" s="77"/>
      <c r="D882" s="50"/>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89"/>
      <c r="AE882" s="89"/>
      <c r="AF882" s="89"/>
      <c r="AG882" s="89"/>
      <c r="AH882" s="89"/>
      <c r="AI882" s="89"/>
      <c r="AJ882" s="89"/>
      <c r="AK882" s="89"/>
      <c r="AL882" s="89"/>
      <c r="AM882" s="89"/>
      <c r="AN882" s="89"/>
      <c r="AO882" s="89"/>
      <c r="AP882" s="89"/>
      <c r="AQ882" s="89"/>
      <c r="AR882" s="89"/>
      <c r="AS882" s="89"/>
      <c r="AT882" s="89"/>
      <c r="AU882" s="89"/>
      <c r="AV882" s="89"/>
      <c r="AW882" s="89"/>
      <c r="AX882" s="89"/>
      <c r="AY882" s="89"/>
      <c r="AZ882" s="89"/>
      <c r="BA882" s="89"/>
      <c r="BB882" s="89"/>
    </row>
    <row r="883" spans="1:54" ht="12.75" customHeight="1" x14ac:dyDescent="0.2">
      <c r="A883" s="77"/>
      <c r="B883" s="77"/>
      <c r="C883" s="77"/>
      <c r="D883" s="50"/>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89"/>
      <c r="AE883" s="89"/>
      <c r="AF883" s="89"/>
      <c r="AG883" s="89"/>
      <c r="AH883" s="89"/>
      <c r="AI883" s="89"/>
      <c r="AJ883" s="89"/>
      <c r="AK883" s="89"/>
      <c r="AL883" s="89"/>
      <c r="AM883" s="89"/>
      <c r="AN883" s="89"/>
      <c r="AO883" s="89"/>
      <c r="AP883" s="89"/>
      <c r="AQ883" s="89"/>
      <c r="AR883" s="89"/>
      <c r="AS883" s="89"/>
      <c r="AT883" s="89"/>
      <c r="AU883" s="89"/>
      <c r="AV883" s="89"/>
      <c r="AW883" s="89"/>
      <c r="AX883" s="89"/>
      <c r="AY883" s="89"/>
      <c r="AZ883" s="89"/>
      <c r="BA883" s="89"/>
      <c r="BB883" s="89"/>
    </row>
    <row r="884" spans="1:54" ht="12.75" customHeight="1" x14ac:dyDescent="0.2">
      <c r="A884" s="77"/>
      <c r="B884" s="77"/>
      <c r="C884" s="77"/>
      <c r="D884" s="50"/>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89"/>
      <c r="AE884" s="89"/>
      <c r="AF884" s="89"/>
      <c r="AG884" s="89"/>
      <c r="AH884" s="89"/>
      <c r="AI884" s="89"/>
      <c r="AJ884" s="89"/>
      <c r="AK884" s="89"/>
      <c r="AL884" s="89"/>
      <c r="AM884" s="89"/>
      <c r="AN884" s="89"/>
      <c r="AO884" s="89"/>
      <c r="AP884" s="89"/>
      <c r="AQ884" s="89"/>
      <c r="AR884" s="89"/>
      <c r="AS884" s="89"/>
      <c r="AT884" s="89"/>
      <c r="AU884" s="89"/>
      <c r="AV884" s="89"/>
      <c r="AW884" s="89"/>
      <c r="AX884" s="89"/>
      <c r="AY884" s="89"/>
      <c r="AZ884" s="89"/>
      <c r="BA884" s="89"/>
      <c r="BB884" s="89"/>
    </row>
    <row r="885" spans="1:54" ht="12.75" customHeight="1" x14ac:dyDescent="0.2">
      <c r="A885" s="77"/>
      <c r="B885" s="77"/>
      <c r="C885" s="77"/>
      <c r="D885" s="50"/>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89"/>
      <c r="AE885" s="89"/>
      <c r="AF885" s="89"/>
      <c r="AG885" s="89"/>
      <c r="AH885" s="89"/>
      <c r="AI885" s="89"/>
      <c r="AJ885" s="89"/>
      <c r="AK885" s="89"/>
      <c r="AL885" s="89"/>
      <c r="AM885" s="89"/>
      <c r="AN885" s="89"/>
      <c r="AO885" s="89"/>
      <c r="AP885" s="89"/>
      <c r="AQ885" s="89"/>
      <c r="AR885" s="89"/>
      <c r="AS885" s="89"/>
      <c r="AT885" s="89"/>
      <c r="AU885" s="89"/>
      <c r="AV885" s="89"/>
      <c r="AW885" s="89"/>
      <c r="AX885" s="89"/>
      <c r="AY885" s="89"/>
      <c r="AZ885" s="89"/>
      <c r="BA885" s="89"/>
      <c r="BB885" s="89"/>
    </row>
    <row r="886" spans="1:54" ht="12.75" customHeight="1" x14ac:dyDescent="0.2">
      <c r="A886" s="77"/>
      <c r="B886" s="77"/>
      <c r="C886" s="77"/>
      <c r="D886" s="50"/>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89"/>
      <c r="AE886" s="89"/>
      <c r="AF886" s="89"/>
      <c r="AG886" s="89"/>
      <c r="AH886" s="89"/>
      <c r="AI886" s="89"/>
      <c r="AJ886" s="89"/>
      <c r="AK886" s="89"/>
      <c r="AL886" s="89"/>
      <c r="AM886" s="89"/>
      <c r="AN886" s="89"/>
      <c r="AO886" s="89"/>
      <c r="AP886" s="89"/>
      <c r="AQ886" s="89"/>
      <c r="AR886" s="89"/>
      <c r="AS886" s="89"/>
      <c r="AT886" s="89"/>
      <c r="AU886" s="89"/>
      <c r="AV886" s="89"/>
      <c r="AW886" s="89"/>
      <c r="AX886" s="89"/>
      <c r="AY886" s="89"/>
      <c r="AZ886" s="89"/>
      <c r="BA886" s="89"/>
      <c r="BB886" s="89"/>
    </row>
    <row r="887" spans="1:54" ht="12.75" customHeight="1" x14ac:dyDescent="0.2">
      <c r="A887" s="77"/>
      <c r="B887" s="77"/>
      <c r="C887" s="77"/>
      <c r="D887" s="50"/>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89"/>
      <c r="AE887" s="89"/>
      <c r="AF887" s="89"/>
      <c r="AG887" s="89"/>
      <c r="AH887" s="89"/>
      <c r="AI887" s="89"/>
      <c r="AJ887" s="89"/>
      <c r="AK887" s="89"/>
      <c r="AL887" s="89"/>
      <c r="AM887" s="89"/>
      <c r="AN887" s="89"/>
      <c r="AO887" s="89"/>
      <c r="AP887" s="89"/>
      <c r="AQ887" s="89"/>
      <c r="AR887" s="89"/>
      <c r="AS887" s="89"/>
      <c r="AT887" s="89"/>
      <c r="AU887" s="89"/>
      <c r="AV887" s="89"/>
      <c r="AW887" s="89"/>
      <c r="AX887" s="89"/>
      <c r="AY887" s="89"/>
      <c r="AZ887" s="89"/>
      <c r="BA887" s="89"/>
      <c r="BB887" s="89"/>
    </row>
    <row r="888" spans="1:54" ht="12.75" customHeight="1" x14ac:dyDescent="0.2">
      <c r="A888" s="77"/>
      <c r="B888" s="77"/>
      <c r="C888" s="77"/>
      <c r="D888" s="50"/>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89"/>
      <c r="AE888" s="89"/>
      <c r="AF888" s="89"/>
      <c r="AG888" s="89"/>
      <c r="AH888" s="89"/>
      <c r="AI888" s="89"/>
      <c r="AJ888" s="89"/>
      <c r="AK888" s="89"/>
      <c r="AL888" s="89"/>
      <c r="AM888" s="89"/>
      <c r="AN888" s="89"/>
      <c r="AO888" s="89"/>
      <c r="AP888" s="89"/>
      <c r="AQ888" s="89"/>
      <c r="AR888" s="89"/>
      <c r="AS888" s="89"/>
      <c r="AT888" s="89"/>
      <c r="AU888" s="89"/>
      <c r="AV888" s="89"/>
      <c r="AW888" s="89"/>
      <c r="AX888" s="89"/>
      <c r="AY888" s="89"/>
      <c r="AZ888" s="89"/>
      <c r="BA888" s="89"/>
      <c r="BB888" s="89"/>
    </row>
    <row r="889" spans="1:54" ht="12.75" customHeight="1" x14ac:dyDescent="0.2">
      <c r="A889" s="77"/>
      <c r="B889" s="77"/>
      <c r="C889" s="77"/>
      <c r="D889" s="50"/>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9"/>
      <c r="AE889" s="89"/>
      <c r="AF889" s="89"/>
      <c r="AG889" s="89"/>
      <c r="AH889" s="89"/>
      <c r="AI889" s="89"/>
      <c r="AJ889" s="89"/>
      <c r="AK889" s="89"/>
      <c r="AL889" s="89"/>
      <c r="AM889" s="89"/>
      <c r="AN889" s="89"/>
      <c r="AO889" s="89"/>
      <c r="AP889" s="89"/>
      <c r="AQ889" s="89"/>
      <c r="AR889" s="89"/>
      <c r="AS889" s="89"/>
      <c r="AT889" s="89"/>
      <c r="AU889" s="89"/>
      <c r="AV889" s="89"/>
      <c r="AW889" s="89"/>
      <c r="AX889" s="89"/>
      <c r="AY889" s="89"/>
      <c r="AZ889" s="89"/>
      <c r="BA889" s="89"/>
      <c r="BB889" s="89"/>
    </row>
    <row r="890" spans="1:54" ht="12.75" customHeight="1" x14ac:dyDescent="0.2">
      <c r="A890" s="77"/>
      <c r="B890" s="77"/>
      <c r="C890" s="77"/>
      <c r="D890" s="50"/>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89"/>
      <c r="AE890" s="89"/>
      <c r="AF890" s="89"/>
      <c r="AG890" s="89"/>
      <c r="AH890" s="89"/>
      <c r="AI890" s="89"/>
      <c r="AJ890" s="89"/>
      <c r="AK890" s="89"/>
      <c r="AL890" s="89"/>
      <c r="AM890" s="89"/>
      <c r="AN890" s="89"/>
      <c r="AO890" s="89"/>
      <c r="AP890" s="89"/>
      <c r="AQ890" s="89"/>
      <c r="AR890" s="89"/>
      <c r="AS890" s="89"/>
      <c r="AT890" s="89"/>
      <c r="AU890" s="89"/>
      <c r="AV890" s="89"/>
      <c r="AW890" s="89"/>
      <c r="AX890" s="89"/>
      <c r="AY890" s="89"/>
      <c r="AZ890" s="89"/>
      <c r="BA890" s="89"/>
      <c r="BB890" s="89"/>
    </row>
    <row r="891" spans="1:54" ht="12.75" customHeight="1" x14ac:dyDescent="0.2">
      <c r="A891" s="77"/>
      <c r="B891" s="77"/>
      <c r="C891" s="77"/>
      <c r="D891" s="50"/>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9"/>
      <c r="AE891" s="89"/>
      <c r="AF891" s="89"/>
      <c r="AG891" s="89"/>
      <c r="AH891" s="89"/>
      <c r="AI891" s="89"/>
      <c r="AJ891" s="89"/>
      <c r="AK891" s="89"/>
      <c r="AL891" s="89"/>
      <c r="AM891" s="89"/>
      <c r="AN891" s="89"/>
      <c r="AO891" s="89"/>
      <c r="AP891" s="89"/>
      <c r="AQ891" s="89"/>
      <c r="AR891" s="89"/>
      <c r="AS891" s="89"/>
      <c r="AT891" s="89"/>
      <c r="AU891" s="89"/>
      <c r="AV891" s="89"/>
      <c r="AW891" s="89"/>
      <c r="AX891" s="89"/>
      <c r="AY891" s="89"/>
      <c r="AZ891" s="89"/>
      <c r="BA891" s="89"/>
      <c r="BB891" s="89"/>
    </row>
    <row r="892" spans="1:54" ht="12.75" customHeight="1" x14ac:dyDescent="0.2">
      <c r="A892" s="77"/>
      <c r="B892" s="77"/>
      <c r="C892" s="77"/>
      <c r="D892" s="50"/>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89"/>
      <c r="AE892" s="89"/>
      <c r="AF892" s="89"/>
      <c r="AG892" s="89"/>
      <c r="AH892" s="89"/>
      <c r="AI892" s="89"/>
      <c r="AJ892" s="89"/>
      <c r="AK892" s="89"/>
      <c r="AL892" s="89"/>
      <c r="AM892" s="89"/>
      <c r="AN892" s="89"/>
      <c r="AO892" s="89"/>
      <c r="AP892" s="89"/>
      <c r="AQ892" s="89"/>
      <c r="AR892" s="89"/>
      <c r="AS892" s="89"/>
      <c r="AT892" s="89"/>
      <c r="AU892" s="89"/>
      <c r="AV892" s="89"/>
      <c r="AW892" s="89"/>
      <c r="AX892" s="89"/>
      <c r="AY892" s="89"/>
      <c r="AZ892" s="89"/>
      <c r="BA892" s="89"/>
      <c r="BB892" s="89"/>
    </row>
    <row r="893" spans="1:54" ht="12.75" customHeight="1" x14ac:dyDescent="0.2">
      <c r="A893" s="77"/>
      <c r="B893" s="77"/>
      <c r="C893" s="77"/>
      <c r="D893" s="50"/>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9"/>
      <c r="AE893" s="89"/>
      <c r="AF893" s="89"/>
      <c r="AG893" s="89"/>
      <c r="AH893" s="89"/>
      <c r="AI893" s="89"/>
      <c r="AJ893" s="89"/>
      <c r="AK893" s="89"/>
      <c r="AL893" s="89"/>
      <c r="AM893" s="89"/>
      <c r="AN893" s="89"/>
      <c r="AO893" s="89"/>
      <c r="AP893" s="89"/>
      <c r="AQ893" s="89"/>
      <c r="AR893" s="89"/>
      <c r="AS893" s="89"/>
      <c r="AT893" s="89"/>
      <c r="AU893" s="89"/>
      <c r="AV893" s="89"/>
      <c r="AW893" s="89"/>
      <c r="AX893" s="89"/>
      <c r="AY893" s="89"/>
      <c r="AZ893" s="89"/>
      <c r="BA893" s="89"/>
      <c r="BB893" s="89"/>
    </row>
    <row r="894" spans="1:54" ht="12.75" customHeight="1" x14ac:dyDescent="0.2">
      <c r="A894" s="77"/>
      <c r="B894" s="77"/>
      <c r="C894" s="77"/>
      <c r="D894" s="50"/>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89"/>
      <c r="AE894" s="89"/>
      <c r="AF894" s="89"/>
      <c r="AG894" s="89"/>
      <c r="AH894" s="89"/>
      <c r="AI894" s="89"/>
      <c r="AJ894" s="89"/>
      <c r="AK894" s="89"/>
      <c r="AL894" s="89"/>
      <c r="AM894" s="89"/>
      <c r="AN894" s="89"/>
      <c r="AO894" s="89"/>
      <c r="AP894" s="89"/>
      <c r="AQ894" s="89"/>
      <c r="AR894" s="89"/>
      <c r="AS894" s="89"/>
      <c r="AT894" s="89"/>
      <c r="AU894" s="89"/>
      <c r="AV894" s="89"/>
      <c r="AW894" s="89"/>
      <c r="AX894" s="89"/>
      <c r="AY894" s="89"/>
      <c r="AZ894" s="89"/>
      <c r="BA894" s="89"/>
      <c r="BB894" s="89"/>
    </row>
    <row r="895" spans="1:54" ht="12.75" customHeight="1" x14ac:dyDescent="0.2">
      <c r="A895" s="77"/>
      <c r="B895" s="77"/>
      <c r="C895" s="77"/>
      <c r="D895" s="50"/>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89"/>
      <c r="AE895" s="89"/>
      <c r="AF895" s="89"/>
      <c r="AG895" s="89"/>
      <c r="AH895" s="89"/>
      <c r="AI895" s="89"/>
      <c r="AJ895" s="89"/>
      <c r="AK895" s="89"/>
      <c r="AL895" s="89"/>
      <c r="AM895" s="89"/>
      <c r="AN895" s="89"/>
      <c r="AO895" s="89"/>
      <c r="AP895" s="89"/>
      <c r="AQ895" s="89"/>
      <c r="AR895" s="89"/>
      <c r="AS895" s="89"/>
      <c r="AT895" s="89"/>
      <c r="AU895" s="89"/>
      <c r="AV895" s="89"/>
      <c r="AW895" s="89"/>
      <c r="AX895" s="89"/>
      <c r="AY895" s="89"/>
      <c r="AZ895" s="89"/>
      <c r="BA895" s="89"/>
      <c r="BB895" s="89"/>
    </row>
    <row r="896" spans="1:54" ht="12.75" customHeight="1" x14ac:dyDescent="0.2">
      <c r="A896" s="77"/>
      <c r="B896" s="77"/>
      <c r="C896" s="77"/>
      <c r="D896" s="50"/>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89"/>
      <c r="AE896" s="89"/>
      <c r="AF896" s="89"/>
      <c r="AG896" s="89"/>
      <c r="AH896" s="89"/>
      <c r="AI896" s="89"/>
      <c r="AJ896" s="89"/>
      <c r="AK896" s="89"/>
      <c r="AL896" s="89"/>
      <c r="AM896" s="89"/>
      <c r="AN896" s="89"/>
      <c r="AO896" s="89"/>
      <c r="AP896" s="89"/>
      <c r="AQ896" s="89"/>
      <c r="AR896" s="89"/>
      <c r="AS896" s="89"/>
      <c r="AT896" s="89"/>
      <c r="AU896" s="89"/>
      <c r="AV896" s="89"/>
      <c r="AW896" s="89"/>
      <c r="AX896" s="89"/>
      <c r="AY896" s="89"/>
      <c r="AZ896" s="89"/>
      <c r="BA896" s="89"/>
      <c r="BB896" s="89"/>
    </row>
    <row r="897" spans="1:54" ht="12.75" customHeight="1" x14ac:dyDescent="0.2">
      <c r="A897" s="77"/>
      <c r="B897" s="77"/>
      <c r="C897" s="77"/>
      <c r="D897" s="50"/>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89"/>
      <c r="AE897" s="89"/>
      <c r="AF897" s="89"/>
      <c r="AG897" s="89"/>
      <c r="AH897" s="89"/>
      <c r="AI897" s="89"/>
      <c r="AJ897" s="89"/>
      <c r="AK897" s="89"/>
      <c r="AL897" s="89"/>
      <c r="AM897" s="89"/>
      <c r="AN897" s="89"/>
      <c r="AO897" s="89"/>
      <c r="AP897" s="89"/>
      <c r="AQ897" s="89"/>
      <c r="AR897" s="89"/>
      <c r="AS897" s="89"/>
      <c r="AT897" s="89"/>
      <c r="AU897" s="89"/>
      <c r="AV897" s="89"/>
      <c r="AW897" s="89"/>
      <c r="AX897" s="89"/>
      <c r="AY897" s="89"/>
      <c r="AZ897" s="89"/>
      <c r="BA897" s="89"/>
      <c r="BB897" s="89"/>
    </row>
    <row r="898" spans="1:54" ht="12.75" customHeight="1" x14ac:dyDescent="0.2">
      <c r="A898" s="77"/>
      <c r="B898" s="77"/>
      <c r="C898" s="77"/>
      <c r="D898" s="50"/>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89"/>
      <c r="AE898" s="89"/>
      <c r="AF898" s="89"/>
      <c r="AG898" s="89"/>
      <c r="AH898" s="89"/>
      <c r="AI898" s="89"/>
      <c r="AJ898" s="89"/>
      <c r="AK898" s="89"/>
      <c r="AL898" s="89"/>
      <c r="AM898" s="89"/>
      <c r="AN898" s="89"/>
      <c r="AO898" s="89"/>
      <c r="AP898" s="89"/>
      <c r="AQ898" s="89"/>
      <c r="AR898" s="89"/>
      <c r="AS898" s="89"/>
      <c r="AT898" s="89"/>
      <c r="AU898" s="89"/>
      <c r="AV898" s="89"/>
      <c r="AW898" s="89"/>
      <c r="AX898" s="89"/>
      <c r="AY898" s="89"/>
      <c r="AZ898" s="89"/>
      <c r="BA898" s="89"/>
      <c r="BB898" s="89"/>
    </row>
    <row r="899" spans="1:54" ht="12.75" customHeight="1" x14ac:dyDescent="0.2">
      <c r="A899" s="77"/>
      <c r="B899" s="77"/>
      <c r="C899" s="77"/>
      <c r="D899" s="50"/>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89"/>
      <c r="AE899" s="89"/>
      <c r="AF899" s="89"/>
      <c r="AG899" s="89"/>
      <c r="AH899" s="89"/>
      <c r="AI899" s="89"/>
      <c r="AJ899" s="89"/>
      <c r="AK899" s="89"/>
      <c r="AL899" s="89"/>
      <c r="AM899" s="89"/>
      <c r="AN899" s="89"/>
      <c r="AO899" s="89"/>
      <c r="AP899" s="89"/>
      <c r="AQ899" s="89"/>
      <c r="AR899" s="89"/>
      <c r="AS899" s="89"/>
      <c r="AT899" s="89"/>
      <c r="AU899" s="89"/>
      <c r="AV899" s="89"/>
      <c r="AW899" s="89"/>
      <c r="AX899" s="89"/>
      <c r="AY899" s="89"/>
      <c r="AZ899" s="89"/>
      <c r="BA899" s="89"/>
      <c r="BB899" s="89"/>
    </row>
    <row r="900" spans="1:54" ht="12.75" customHeight="1" x14ac:dyDescent="0.2">
      <c r="A900" s="77"/>
      <c r="B900" s="77"/>
      <c r="C900" s="77"/>
      <c r="D900" s="50"/>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89"/>
      <c r="AE900" s="89"/>
      <c r="AF900" s="89"/>
      <c r="AG900" s="89"/>
      <c r="AH900" s="89"/>
      <c r="AI900" s="89"/>
      <c r="AJ900" s="89"/>
      <c r="AK900" s="89"/>
      <c r="AL900" s="89"/>
      <c r="AM900" s="89"/>
      <c r="AN900" s="89"/>
      <c r="AO900" s="89"/>
      <c r="AP900" s="89"/>
      <c r="AQ900" s="89"/>
      <c r="AR900" s="89"/>
      <c r="AS900" s="89"/>
      <c r="AT900" s="89"/>
      <c r="AU900" s="89"/>
      <c r="AV900" s="89"/>
      <c r="AW900" s="89"/>
      <c r="AX900" s="89"/>
      <c r="AY900" s="89"/>
      <c r="AZ900" s="89"/>
      <c r="BA900" s="89"/>
      <c r="BB900" s="89"/>
    </row>
    <row r="901" spans="1:54" ht="12.75" customHeight="1" x14ac:dyDescent="0.2">
      <c r="A901" s="77"/>
      <c r="B901" s="77"/>
      <c r="C901" s="77"/>
      <c r="D901" s="50"/>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89"/>
      <c r="AE901" s="89"/>
      <c r="AF901" s="89"/>
      <c r="AG901" s="89"/>
      <c r="AH901" s="89"/>
      <c r="AI901" s="89"/>
      <c r="AJ901" s="89"/>
      <c r="AK901" s="89"/>
      <c r="AL901" s="89"/>
      <c r="AM901" s="89"/>
      <c r="AN901" s="89"/>
      <c r="AO901" s="89"/>
      <c r="AP901" s="89"/>
      <c r="AQ901" s="89"/>
      <c r="AR901" s="89"/>
      <c r="AS901" s="89"/>
      <c r="AT901" s="89"/>
      <c r="AU901" s="89"/>
      <c r="AV901" s="89"/>
      <c r="AW901" s="89"/>
      <c r="AX901" s="89"/>
      <c r="AY901" s="89"/>
      <c r="AZ901" s="89"/>
      <c r="BA901" s="89"/>
      <c r="BB901" s="89"/>
    </row>
    <row r="902" spans="1:54" ht="12.75" customHeight="1" x14ac:dyDescent="0.2">
      <c r="A902" s="77"/>
      <c r="B902" s="77"/>
      <c r="C902" s="77"/>
      <c r="D902" s="50"/>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89"/>
      <c r="AE902" s="89"/>
      <c r="AF902" s="89"/>
      <c r="AG902" s="89"/>
      <c r="AH902" s="89"/>
      <c r="AI902" s="89"/>
      <c r="AJ902" s="89"/>
      <c r="AK902" s="89"/>
      <c r="AL902" s="89"/>
      <c r="AM902" s="89"/>
      <c r="AN902" s="89"/>
      <c r="AO902" s="89"/>
      <c r="AP902" s="89"/>
      <c r="AQ902" s="89"/>
      <c r="AR902" s="89"/>
      <c r="AS902" s="89"/>
      <c r="AT902" s="89"/>
      <c r="AU902" s="89"/>
      <c r="AV902" s="89"/>
      <c r="AW902" s="89"/>
      <c r="AX902" s="89"/>
      <c r="AY902" s="89"/>
      <c r="AZ902" s="89"/>
      <c r="BA902" s="89"/>
      <c r="BB902" s="89"/>
    </row>
    <row r="903" spans="1:54" ht="12.75" customHeight="1" x14ac:dyDescent="0.2">
      <c r="A903" s="77"/>
      <c r="B903" s="77"/>
      <c r="C903" s="77"/>
      <c r="D903" s="50"/>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89"/>
      <c r="AE903" s="89"/>
      <c r="AF903" s="89"/>
      <c r="AG903" s="89"/>
      <c r="AH903" s="89"/>
      <c r="AI903" s="89"/>
      <c r="AJ903" s="89"/>
      <c r="AK903" s="89"/>
      <c r="AL903" s="89"/>
      <c r="AM903" s="89"/>
      <c r="AN903" s="89"/>
      <c r="AO903" s="89"/>
      <c r="AP903" s="89"/>
      <c r="AQ903" s="89"/>
      <c r="AR903" s="89"/>
      <c r="AS903" s="89"/>
      <c r="AT903" s="89"/>
      <c r="AU903" s="89"/>
      <c r="AV903" s="89"/>
      <c r="AW903" s="89"/>
      <c r="AX903" s="89"/>
      <c r="AY903" s="89"/>
      <c r="AZ903" s="89"/>
      <c r="BA903" s="89"/>
      <c r="BB903" s="89"/>
    </row>
    <row r="904" spans="1:54" ht="12.75" customHeight="1" x14ac:dyDescent="0.2">
      <c r="A904" s="77"/>
      <c r="B904" s="77"/>
      <c r="C904" s="77"/>
      <c r="D904" s="50"/>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89"/>
      <c r="AE904" s="89"/>
      <c r="AF904" s="89"/>
      <c r="AG904" s="89"/>
      <c r="AH904" s="89"/>
      <c r="AI904" s="89"/>
      <c r="AJ904" s="89"/>
      <c r="AK904" s="89"/>
      <c r="AL904" s="89"/>
      <c r="AM904" s="89"/>
      <c r="AN904" s="89"/>
      <c r="AO904" s="89"/>
      <c r="AP904" s="89"/>
      <c r="AQ904" s="89"/>
      <c r="AR904" s="89"/>
      <c r="AS904" s="89"/>
      <c r="AT904" s="89"/>
      <c r="AU904" s="89"/>
      <c r="AV904" s="89"/>
      <c r="AW904" s="89"/>
      <c r="AX904" s="89"/>
      <c r="AY904" s="89"/>
      <c r="AZ904" s="89"/>
      <c r="BA904" s="89"/>
      <c r="BB904" s="89"/>
    </row>
    <row r="905" spans="1:54" ht="12.75" customHeight="1" x14ac:dyDescent="0.2">
      <c r="A905" s="77"/>
      <c r="B905" s="77"/>
      <c r="C905" s="77"/>
      <c r="D905" s="50"/>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89"/>
      <c r="AE905" s="89"/>
      <c r="AF905" s="89"/>
      <c r="AG905" s="89"/>
      <c r="AH905" s="89"/>
      <c r="AI905" s="89"/>
      <c r="AJ905" s="89"/>
      <c r="AK905" s="89"/>
      <c r="AL905" s="89"/>
      <c r="AM905" s="89"/>
      <c r="AN905" s="89"/>
      <c r="AO905" s="89"/>
      <c r="AP905" s="89"/>
      <c r="AQ905" s="89"/>
      <c r="AR905" s="89"/>
      <c r="AS905" s="89"/>
      <c r="AT905" s="89"/>
      <c r="AU905" s="89"/>
      <c r="AV905" s="89"/>
      <c r="AW905" s="89"/>
      <c r="AX905" s="89"/>
      <c r="AY905" s="89"/>
      <c r="AZ905" s="89"/>
      <c r="BA905" s="89"/>
      <c r="BB905" s="89"/>
    </row>
    <row r="906" spans="1:54" ht="12.75" customHeight="1" x14ac:dyDescent="0.2">
      <c r="A906" s="77"/>
      <c r="B906" s="77"/>
      <c r="C906" s="77"/>
      <c r="D906" s="50"/>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89"/>
      <c r="AE906" s="89"/>
      <c r="AF906" s="89"/>
      <c r="AG906" s="89"/>
      <c r="AH906" s="89"/>
      <c r="AI906" s="89"/>
      <c r="AJ906" s="89"/>
      <c r="AK906" s="89"/>
      <c r="AL906" s="89"/>
      <c r="AM906" s="89"/>
      <c r="AN906" s="89"/>
      <c r="AO906" s="89"/>
      <c r="AP906" s="89"/>
      <c r="AQ906" s="89"/>
      <c r="AR906" s="89"/>
      <c r="AS906" s="89"/>
      <c r="AT906" s="89"/>
      <c r="AU906" s="89"/>
      <c r="AV906" s="89"/>
      <c r="AW906" s="89"/>
      <c r="AX906" s="89"/>
      <c r="AY906" s="89"/>
      <c r="AZ906" s="89"/>
      <c r="BA906" s="89"/>
      <c r="BB906" s="89"/>
    </row>
    <row r="907" spans="1:54" ht="12.75" customHeight="1" x14ac:dyDescent="0.2">
      <c r="A907" s="77"/>
      <c r="B907" s="77"/>
      <c r="C907" s="77"/>
      <c r="D907" s="50"/>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89"/>
      <c r="AE907" s="89"/>
      <c r="AF907" s="89"/>
      <c r="AG907" s="89"/>
      <c r="AH907" s="89"/>
      <c r="AI907" s="89"/>
      <c r="AJ907" s="89"/>
      <c r="AK907" s="89"/>
      <c r="AL907" s="89"/>
      <c r="AM907" s="89"/>
      <c r="AN907" s="89"/>
      <c r="AO907" s="89"/>
      <c r="AP907" s="89"/>
      <c r="AQ907" s="89"/>
      <c r="AR907" s="89"/>
      <c r="AS907" s="89"/>
      <c r="AT907" s="89"/>
      <c r="AU907" s="89"/>
      <c r="AV907" s="89"/>
      <c r="AW907" s="89"/>
      <c r="AX907" s="89"/>
      <c r="AY907" s="89"/>
      <c r="AZ907" s="89"/>
      <c r="BA907" s="89"/>
      <c r="BB907" s="89"/>
    </row>
    <row r="908" spans="1:54" ht="12.75" customHeight="1" x14ac:dyDescent="0.2">
      <c r="A908" s="77"/>
      <c r="B908" s="77"/>
      <c r="C908" s="77"/>
      <c r="D908" s="50"/>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89"/>
      <c r="AE908" s="89"/>
      <c r="AF908" s="89"/>
      <c r="AG908" s="89"/>
      <c r="AH908" s="89"/>
      <c r="AI908" s="89"/>
      <c r="AJ908" s="89"/>
      <c r="AK908" s="89"/>
      <c r="AL908" s="89"/>
      <c r="AM908" s="89"/>
      <c r="AN908" s="89"/>
      <c r="AO908" s="89"/>
      <c r="AP908" s="89"/>
      <c r="AQ908" s="89"/>
      <c r="AR908" s="89"/>
      <c r="AS908" s="89"/>
      <c r="AT908" s="89"/>
      <c r="AU908" s="89"/>
      <c r="AV908" s="89"/>
      <c r="AW908" s="89"/>
      <c r="AX908" s="89"/>
      <c r="AY908" s="89"/>
      <c r="AZ908" s="89"/>
      <c r="BA908" s="89"/>
      <c r="BB908" s="89"/>
    </row>
    <row r="909" spans="1:54" ht="12.75" customHeight="1" x14ac:dyDescent="0.2">
      <c r="A909" s="77"/>
      <c r="B909" s="77"/>
      <c r="C909" s="77"/>
      <c r="D909" s="50"/>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89"/>
      <c r="AE909" s="89"/>
      <c r="AF909" s="89"/>
      <c r="AG909" s="89"/>
      <c r="AH909" s="89"/>
      <c r="AI909" s="89"/>
      <c r="AJ909" s="89"/>
      <c r="AK909" s="89"/>
      <c r="AL909" s="89"/>
      <c r="AM909" s="89"/>
      <c r="AN909" s="89"/>
      <c r="AO909" s="89"/>
      <c r="AP909" s="89"/>
      <c r="AQ909" s="89"/>
      <c r="AR909" s="89"/>
      <c r="AS909" s="89"/>
      <c r="AT909" s="89"/>
      <c r="AU909" s="89"/>
      <c r="AV909" s="89"/>
      <c r="AW909" s="89"/>
      <c r="AX909" s="89"/>
      <c r="AY909" s="89"/>
      <c r="AZ909" s="89"/>
      <c r="BA909" s="89"/>
      <c r="BB909" s="89"/>
    </row>
    <row r="910" spans="1:54" ht="12.75" customHeight="1" x14ac:dyDescent="0.2">
      <c r="A910" s="77"/>
      <c r="B910" s="77"/>
      <c r="C910" s="77"/>
      <c r="D910" s="50"/>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89"/>
      <c r="AE910" s="89"/>
      <c r="AF910" s="89"/>
      <c r="AG910" s="89"/>
      <c r="AH910" s="89"/>
      <c r="AI910" s="89"/>
      <c r="AJ910" s="89"/>
      <c r="AK910" s="89"/>
      <c r="AL910" s="89"/>
      <c r="AM910" s="89"/>
      <c r="AN910" s="89"/>
      <c r="AO910" s="89"/>
      <c r="AP910" s="89"/>
      <c r="AQ910" s="89"/>
      <c r="AR910" s="89"/>
      <c r="AS910" s="89"/>
      <c r="AT910" s="89"/>
      <c r="AU910" s="89"/>
      <c r="AV910" s="89"/>
      <c r="AW910" s="89"/>
      <c r="AX910" s="89"/>
      <c r="AY910" s="89"/>
      <c r="AZ910" s="89"/>
      <c r="BA910" s="89"/>
      <c r="BB910" s="89"/>
    </row>
    <row r="911" spans="1:54" ht="12.75" customHeight="1" x14ac:dyDescent="0.2">
      <c r="A911" s="77"/>
      <c r="B911" s="77"/>
      <c r="C911" s="77"/>
      <c r="D911" s="50"/>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89"/>
      <c r="AE911" s="89"/>
      <c r="AF911" s="89"/>
      <c r="AG911" s="89"/>
      <c r="AH911" s="89"/>
      <c r="AI911" s="89"/>
      <c r="AJ911" s="89"/>
      <c r="AK911" s="89"/>
      <c r="AL911" s="89"/>
      <c r="AM911" s="89"/>
      <c r="AN911" s="89"/>
      <c r="AO911" s="89"/>
      <c r="AP911" s="89"/>
      <c r="AQ911" s="89"/>
      <c r="AR911" s="89"/>
      <c r="AS911" s="89"/>
      <c r="AT911" s="89"/>
      <c r="AU911" s="89"/>
      <c r="AV911" s="89"/>
      <c r="AW911" s="89"/>
      <c r="AX911" s="89"/>
      <c r="AY911" s="89"/>
      <c r="AZ911" s="89"/>
      <c r="BA911" s="89"/>
      <c r="BB911" s="89"/>
    </row>
    <row r="912" spans="1:54" ht="12.75" customHeight="1" x14ac:dyDescent="0.2">
      <c r="A912" s="77"/>
      <c r="B912" s="77"/>
      <c r="C912" s="77"/>
      <c r="D912" s="50"/>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89"/>
      <c r="AE912" s="89"/>
      <c r="AF912" s="89"/>
      <c r="AG912" s="89"/>
      <c r="AH912" s="89"/>
      <c r="AI912" s="89"/>
      <c r="AJ912" s="89"/>
      <c r="AK912" s="89"/>
      <c r="AL912" s="89"/>
      <c r="AM912" s="89"/>
      <c r="AN912" s="89"/>
      <c r="AO912" s="89"/>
      <c r="AP912" s="89"/>
      <c r="AQ912" s="89"/>
      <c r="AR912" s="89"/>
      <c r="AS912" s="89"/>
      <c r="AT912" s="89"/>
      <c r="AU912" s="89"/>
      <c r="AV912" s="89"/>
      <c r="AW912" s="89"/>
      <c r="AX912" s="89"/>
      <c r="AY912" s="89"/>
      <c r="AZ912" s="89"/>
      <c r="BA912" s="89"/>
      <c r="BB912" s="89"/>
    </row>
    <row r="913" spans="1:54" ht="12.75" customHeight="1" x14ac:dyDescent="0.2">
      <c r="A913" s="77"/>
      <c r="B913" s="77"/>
      <c r="C913" s="77"/>
      <c r="D913" s="50"/>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89"/>
      <c r="AE913" s="89"/>
      <c r="AF913" s="89"/>
      <c r="AG913" s="89"/>
      <c r="AH913" s="89"/>
      <c r="AI913" s="89"/>
      <c r="AJ913" s="89"/>
      <c r="AK913" s="89"/>
      <c r="AL913" s="89"/>
      <c r="AM913" s="89"/>
      <c r="AN913" s="89"/>
      <c r="AO913" s="89"/>
      <c r="AP913" s="89"/>
      <c r="AQ913" s="89"/>
      <c r="AR913" s="89"/>
      <c r="AS913" s="89"/>
      <c r="AT913" s="89"/>
      <c r="AU913" s="89"/>
      <c r="AV913" s="89"/>
      <c r="AW913" s="89"/>
      <c r="AX913" s="89"/>
      <c r="AY913" s="89"/>
      <c r="AZ913" s="89"/>
      <c r="BA913" s="89"/>
      <c r="BB913" s="89"/>
    </row>
    <row r="914" spans="1:54" ht="12.75" customHeight="1" x14ac:dyDescent="0.2">
      <c r="A914" s="77"/>
      <c r="B914" s="77"/>
      <c r="C914" s="77"/>
      <c r="D914" s="50"/>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89"/>
      <c r="AE914" s="89"/>
      <c r="AF914" s="89"/>
      <c r="AG914" s="89"/>
      <c r="AH914" s="89"/>
      <c r="AI914" s="89"/>
      <c r="AJ914" s="89"/>
      <c r="AK914" s="89"/>
      <c r="AL914" s="89"/>
      <c r="AM914" s="89"/>
      <c r="AN914" s="89"/>
      <c r="AO914" s="89"/>
      <c r="AP914" s="89"/>
      <c r="AQ914" s="89"/>
      <c r="AR914" s="89"/>
      <c r="AS914" s="89"/>
      <c r="AT914" s="89"/>
      <c r="AU914" s="89"/>
      <c r="AV914" s="89"/>
      <c r="AW914" s="89"/>
      <c r="AX914" s="89"/>
      <c r="AY914" s="89"/>
      <c r="AZ914" s="89"/>
      <c r="BA914" s="89"/>
      <c r="BB914" s="89"/>
    </row>
    <row r="915" spans="1:54" ht="12.75" customHeight="1" x14ac:dyDescent="0.2">
      <c r="A915" s="77"/>
      <c r="B915" s="77"/>
      <c r="C915" s="77"/>
      <c r="D915" s="50"/>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89"/>
      <c r="AE915" s="89"/>
      <c r="AF915" s="89"/>
      <c r="AG915" s="89"/>
      <c r="AH915" s="89"/>
      <c r="AI915" s="89"/>
      <c r="AJ915" s="89"/>
      <c r="AK915" s="89"/>
      <c r="AL915" s="89"/>
      <c r="AM915" s="89"/>
      <c r="AN915" s="89"/>
      <c r="AO915" s="89"/>
      <c r="AP915" s="89"/>
      <c r="AQ915" s="89"/>
      <c r="AR915" s="89"/>
      <c r="AS915" s="89"/>
      <c r="AT915" s="89"/>
      <c r="AU915" s="89"/>
      <c r="AV915" s="89"/>
      <c r="AW915" s="89"/>
      <c r="AX915" s="89"/>
      <c r="AY915" s="89"/>
      <c r="AZ915" s="89"/>
      <c r="BA915" s="89"/>
      <c r="BB915" s="89"/>
    </row>
    <row r="916" spans="1:54" ht="12.75" customHeight="1" x14ac:dyDescent="0.2">
      <c r="A916" s="77"/>
      <c r="B916" s="77"/>
      <c r="C916" s="77"/>
      <c r="D916" s="50"/>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89"/>
      <c r="AE916" s="89"/>
      <c r="AF916" s="89"/>
      <c r="AG916" s="89"/>
      <c r="AH916" s="89"/>
      <c r="AI916" s="89"/>
      <c r="AJ916" s="89"/>
      <c r="AK916" s="89"/>
      <c r="AL916" s="89"/>
      <c r="AM916" s="89"/>
      <c r="AN916" s="89"/>
      <c r="AO916" s="89"/>
      <c r="AP916" s="89"/>
      <c r="AQ916" s="89"/>
      <c r="AR916" s="89"/>
      <c r="AS916" s="89"/>
      <c r="AT916" s="89"/>
      <c r="AU916" s="89"/>
      <c r="AV916" s="89"/>
      <c r="AW916" s="89"/>
      <c r="AX916" s="89"/>
      <c r="AY916" s="89"/>
      <c r="AZ916" s="89"/>
      <c r="BA916" s="89"/>
      <c r="BB916" s="89"/>
    </row>
    <row r="917" spans="1:54" ht="12.75" customHeight="1" x14ac:dyDescent="0.2">
      <c r="A917" s="77"/>
      <c r="B917" s="77"/>
      <c r="C917" s="77"/>
      <c r="D917" s="50"/>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89"/>
      <c r="AE917" s="89"/>
      <c r="AF917" s="89"/>
      <c r="AG917" s="89"/>
      <c r="AH917" s="89"/>
      <c r="AI917" s="89"/>
      <c r="AJ917" s="89"/>
      <c r="AK917" s="89"/>
      <c r="AL917" s="89"/>
      <c r="AM917" s="89"/>
      <c r="AN917" s="89"/>
      <c r="AO917" s="89"/>
      <c r="AP917" s="89"/>
      <c r="AQ917" s="89"/>
      <c r="AR917" s="89"/>
      <c r="AS917" s="89"/>
      <c r="AT917" s="89"/>
      <c r="AU917" s="89"/>
      <c r="AV917" s="89"/>
      <c r="AW917" s="89"/>
      <c r="AX917" s="89"/>
      <c r="AY917" s="89"/>
      <c r="AZ917" s="89"/>
      <c r="BA917" s="89"/>
      <c r="BB917" s="89"/>
    </row>
    <row r="918" spans="1:54" ht="12.75" customHeight="1" x14ac:dyDescent="0.2">
      <c r="A918" s="77"/>
      <c r="B918" s="77"/>
      <c r="C918" s="77"/>
      <c r="D918" s="50"/>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89"/>
      <c r="AE918" s="89"/>
      <c r="AF918" s="89"/>
      <c r="AG918" s="89"/>
      <c r="AH918" s="89"/>
      <c r="AI918" s="89"/>
      <c r="AJ918" s="89"/>
      <c r="AK918" s="89"/>
      <c r="AL918" s="89"/>
      <c r="AM918" s="89"/>
      <c r="AN918" s="89"/>
      <c r="AO918" s="89"/>
      <c r="AP918" s="89"/>
      <c r="AQ918" s="89"/>
      <c r="AR918" s="89"/>
      <c r="AS918" s="89"/>
      <c r="AT918" s="89"/>
      <c r="AU918" s="89"/>
      <c r="AV918" s="89"/>
      <c r="AW918" s="89"/>
      <c r="AX918" s="89"/>
      <c r="AY918" s="89"/>
      <c r="AZ918" s="89"/>
      <c r="BA918" s="89"/>
      <c r="BB918" s="89"/>
    </row>
    <row r="919" spans="1:54" ht="12.75" customHeight="1" x14ac:dyDescent="0.2">
      <c r="A919" s="77"/>
      <c r="B919" s="77"/>
      <c r="C919" s="77"/>
      <c r="D919" s="50"/>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89"/>
      <c r="AE919" s="89"/>
      <c r="AF919" s="89"/>
      <c r="AG919" s="89"/>
      <c r="AH919" s="89"/>
      <c r="AI919" s="89"/>
      <c r="AJ919" s="89"/>
      <c r="AK919" s="89"/>
      <c r="AL919" s="89"/>
      <c r="AM919" s="89"/>
      <c r="AN919" s="89"/>
      <c r="AO919" s="89"/>
      <c r="AP919" s="89"/>
      <c r="AQ919" s="89"/>
      <c r="AR919" s="89"/>
      <c r="AS919" s="89"/>
      <c r="AT919" s="89"/>
      <c r="AU919" s="89"/>
      <c r="AV919" s="89"/>
      <c r="AW919" s="89"/>
      <c r="AX919" s="89"/>
      <c r="AY919" s="89"/>
      <c r="AZ919" s="89"/>
      <c r="BA919" s="89"/>
      <c r="BB919" s="89"/>
    </row>
    <row r="920" spans="1:54" ht="12.75" customHeight="1" x14ac:dyDescent="0.2">
      <c r="A920" s="77"/>
      <c r="B920" s="77"/>
      <c r="C920" s="77"/>
      <c r="D920" s="50"/>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89"/>
      <c r="AE920" s="89"/>
      <c r="AF920" s="89"/>
      <c r="AG920" s="89"/>
      <c r="AH920" s="89"/>
      <c r="AI920" s="89"/>
      <c r="AJ920" s="89"/>
      <c r="AK920" s="89"/>
      <c r="AL920" s="89"/>
      <c r="AM920" s="89"/>
      <c r="AN920" s="89"/>
      <c r="AO920" s="89"/>
      <c r="AP920" s="89"/>
      <c r="AQ920" s="89"/>
      <c r="AR920" s="89"/>
      <c r="AS920" s="89"/>
      <c r="AT920" s="89"/>
      <c r="AU920" s="89"/>
      <c r="AV920" s="89"/>
      <c r="AW920" s="89"/>
      <c r="AX920" s="89"/>
      <c r="AY920" s="89"/>
      <c r="AZ920" s="89"/>
      <c r="BA920" s="89"/>
      <c r="BB920" s="89"/>
    </row>
    <row r="921" spans="1:54" ht="12.75" customHeight="1" x14ac:dyDescent="0.2">
      <c r="A921" s="77"/>
      <c r="B921" s="77"/>
      <c r="C921" s="77"/>
      <c r="D921" s="50"/>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89"/>
      <c r="AE921" s="89"/>
      <c r="AF921" s="89"/>
      <c r="AG921" s="89"/>
      <c r="AH921" s="89"/>
      <c r="AI921" s="89"/>
      <c r="AJ921" s="89"/>
      <c r="AK921" s="89"/>
      <c r="AL921" s="89"/>
      <c r="AM921" s="89"/>
      <c r="AN921" s="89"/>
      <c r="AO921" s="89"/>
      <c r="AP921" s="89"/>
      <c r="AQ921" s="89"/>
      <c r="AR921" s="89"/>
      <c r="AS921" s="89"/>
      <c r="AT921" s="89"/>
      <c r="AU921" s="89"/>
      <c r="AV921" s="89"/>
      <c r="AW921" s="89"/>
      <c r="AX921" s="89"/>
      <c r="AY921" s="89"/>
      <c r="AZ921" s="89"/>
      <c r="BA921" s="89"/>
      <c r="BB921" s="89"/>
    </row>
    <row r="922" spans="1:54" ht="12.75" customHeight="1" x14ac:dyDescent="0.2">
      <c r="A922" s="77"/>
      <c r="B922" s="77"/>
      <c r="C922" s="77"/>
      <c r="D922" s="50"/>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89"/>
      <c r="AE922" s="89"/>
      <c r="AF922" s="89"/>
      <c r="AG922" s="89"/>
      <c r="AH922" s="89"/>
      <c r="AI922" s="89"/>
      <c r="AJ922" s="89"/>
      <c r="AK922" s="89"/>
      <c r="AL922" s="89"/>
      <c r="AM922" s="89"/>
      <c r="AN922" s="89"/>
      <c r="AO922" s="89"/>
      <c r="AP922" s="89"/>
      <c r="AQ922" s="89"/>
      <c r="AR922" s="89"/>
      <c r="AS922" s="89"/>
      <c r="AT922" s="89"/>
      <c r="AU922" s="89"/>
      <c r="AV922" s="89"/>
      <c r="AW922" s="89"/>
      <c r="AX922" s="89"/>
      <c r="AY922" s="89"/>
      <c r="AZ922" s="89"/>
      <c r="BA922" s="89"/>
      <c r="BB922" s="89"/>
    </row>
    <row r="923" spans="1:54" ht="12.75" customHeight="1" x14ac:dyDescent="0.2">
      <c r="A923" s="77"/>
      <c r="B923" s="77"/>
      <c r="C923" s="77"/>
      <c r="D923" s="50"/>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89"/>
      <c r="AE923" s="89"/>
      <c r="AF923" s="89"/>
      <c r="AG923" s="89"/>
      <c r="AH923" s="89"/>
      <c r="AI923" s="89"/>
      <c r="AJ923" s="89"/>
      <c r="AK923" s="89"/>
      <c r="AL923" s="89"/>
      <c r="AM923" s="89"/>
      <c r="AN923" s="89"/>
      <c r="AO923" s="89"/>
      <c r="AP923" s="89"/>
      <c r="AQ923" s="89"/>
      <c r="AR923" s="89"/>
      <c r="AS923" s="89"/>
      <c r="AT923" s="89"/>
      <c r="AU923" s="89"/>
      <c r="AV923" s="89"/>
      <c r="AW923" s="89"/>
      <c r="AX923" s="89"/>
      <c r="AY923" s="89"/>
      <c r="AZ923" s="89"/>
      <c r="BA923" s="89"/>
      <c r="BB923" s="89"/>
    </row>
    <row r="924" spans="1:54" ht="12.75" customHeight="1" x14ac:dyDescent="0.2">
      <c r="A924" s="77"/>
      <c r="B924" s="77"/>
      <c r="C924" s="77"/>
      <c r="D924" s="50"/>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89"/>
      <c r="AE924" s="89"/>
      <c r="AF924" s="89"/>
      <c r="AG924" s="89"/>
      <c r="AH924" s="89"/>
      <c r="AI924" s="89"/>
      <c r="AJ924" s="89"/>
      <c r="AK924" s="89"/>
      <c r="AL924" s="89"/>
      <c r="AM924" s="89"/>
      <c r="AN924" s="89"/>
      <c r="AO924" s="89"/>
      <c r="AP924" s="89"/>
      <c r="AQ924" s="89"/>
      <c r="AR924" s="89"/>
      <c r="AS924" s="89"/>
      <c r="AT924" s="89"/>
      <c r="AU924" s="89"/>
      <c r="AV924" s="89"/>
      <c r="AW924" s="89"/>
      <c r="AX924" s="89"/>
      <c r="AY924" s="89"/>
      <c r="AZ924" s="89"/>
      <c r="BA924" s="89"/>
      <c r="BB924" s="89"/>
    </row>
    <row r="925" spans="1:54" ht="12.75" customHeight="1" x14ac:dyDescent="0.2">
      <c r="A925" s="77"/>
      <c r="B925" s="77"/>
      <c r="C925" s="77"/>
      <c r="D925" s="50"/>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89"/>
      <c r="AE925" s="89"/>
      <c r="AF925" s="89"/>
      <c r="AG925" s="89"/>
      <c r="AH925" s="89"/>
      <c r="AI925" s="89"/>
      <c r="AJ925" s="89"/>
      <c r="AK925" s="89"/>
      <c r="AL925" s="89"/>
      <c r="AM925" s="89"/>
      <c r="AN925" s="89"/>
      <c r="AO925" s="89"/>
      <c r="AP925" s="89"/>
      <c r="AQ925" s="89"/>
      <c r="AR925" s="89"/>
      <c r="AS925" s="89"/>
      <c r="AT925" s="89"/>
      <c r="AU925" s="89"/>
      <c r="AV925" s="89"/>
      <c r="AW925" s="89"/>
      <c r="AX925" s="89"/>
      <c r="AY925" s="89"/>
      <c r="AZ925" s="89"/>
      <c r="BA925" s="89"/>
      <c r="BB925" s="89"/>
    </row>
    <row r="926" spans="1:54" ht="12.75" customHeight="1" x14ac:dyDescent="0.2">
      <c r="A926" s="77"/>
      <c r="B926" s="77"/>
      <c r="C926" s="77"/>
      <c r="D926" s="50"/>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89"/>
      <c r="AE926" s="89"/>
      <c r="AF926" s="89"/>
      <c r="AG926" s="89"/>
      <c r="AH926" s="89"/>
      <c r="AI926" s="89"/>
      <c r="AJ926" s="89"/>
      <c r="AK926" s="89"/>
      <c r="AL926" s="89"/>
      <c r="AM926" s="89"/>
      <c r="AN926" s="89"/>
      <c r="AO926" s="89"/>
      <c r="AP926" s="89"/>
      <c r="AQ926" s="89"/>
      <c r="AR926" s="89"/>
      <c r="AS926" s="89"/>
      <c r="AT926" s="89"/>
      <c r="AU926" s="89"/>
      <c r="AV926" s="89"/>
      <c r="AW926" s="89"/>
      <c r="AX926" s="89"/>
      <c r="AY926" s="89"/>
      <c r="AZ926" s="89"/>
      <c r="BA926" s="89"/>
      <c r="BB926" s="89"/>
    </row>
    <row r="927" spans="1:54" ht="12.75" customHeight="1" x14ac:dyDescent="0.2">
      <c r="A927" s="77"/>
      <c r="B927" s="77"/>
      <c r="C927" s="77"/>
      <c r="D927" s="50"/>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89"/>
      <c r="AE927" s="89"/>
      <c r="AF927" s="89"/>
      <c r="AG927" s="89"/>
      <c r="AH927" s="89"/>
      <c r="AI927" s="89"/>
      <c r="AJ927" s="89"/>
      <c r="AK927" s="89"/>
      <c r="AL927" s="89"/>
      <c r="AM927" s="89"/>
      <c r="AN927" s="89"/>
      <c r="AO927" s="89"/>
      <c r="AP927" s="89"/>
      <c r="AQ927" s="89"/>
      <c r="AR927" s="89"/>
      <c r="AS927" s="89"/>
      <c r="AT927" s="89"/>
      <c r="AU927" s="89"/>
      <c r="AV927" s="89"/>
      <c r="AW927" s="89"/>
      <c r="AX927" s="89"/>
      <c r="AY927" s="89"/>
      <c r="AZ927" s="89"/>
      <c r="BA927" s="89"/>
      <c r="BB927" s="89"/>
    </row>
    <row r="928" spans="1:54" ht="12.75" customHeight="1" x14ac:dyDescent="0.2">
      <c r="A928" s="77"/>
      <c r="B928" s="77"/>
      <c r="C928" s="77"/>
      <c r="D928" s="50"/>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89"/>
      <c r="AE928" s="89"/>
      <c r="AF928" s="89"/>
      <c r="AG928" s="89"/>
      <c r="AH928" s="89"/>
      <c r="AI928" s="89"/>
      <c r="AJ928" s="89"/>
      <c r="AK928" s="89"/>
      <c r="AL928" s="89"/>
      <c r="AM928" s="89"/>
      <c r="AN928" s="89"/>
      <c r="AO928" s="89"/>
      <c r="AP928" s="89"/>
      <c r="AQ928" s="89"/>
      <c r="AR928" s="89"/>
      <c r="AS928" s="89"/>
      <c r="AT928" s="89"/>
      <c r="AU928" s="89"/>
      <c r="AV928" s="89"/>
      <c r="AW928" s="89"/>
      <c r="AX928" s="89"/>
      <c r="AY928" s="89"/>
      <c r="AZ928" s="89"/>
      <c r="BA928" s="89"/>
      <c r="BB928" s="89"/>
    </row>
    <row r="929" spans="1:54" ht="12.75" customHeight="1" x14ac:dyDescent="0.2">
      <c r="A929" s="77"/>
      <c r="B929" s="77"/>
      <c r="C929" s="77"/>
      <c r="D929" s="50"/>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89"/>
      <c r="AE929" s="89"/>
      <c r="AF929" s="89"/>
      <c r="AG929" s="89"/>
      <c r="AH929" s="89"/>
      <c r="AI929" s="89"/>
      <c r="AJ929" s="89"/>
      <c r="AK929" s="89"/>
      <c r="AL929" s="89"/>
      <c r="AM929" s="89"/>
      <c r="AN929" s="89"/>
      <c r="AO929" s="89"/>
      <c r="AP929" s="89"/>
      <c r="AQ929" s="89"/>
      <c r="AR929" s="89"/>
      <c r="AS929" s="89"/>
      <c r="AT929" s="89"/>
      <c r="AU929" s="89"/>
      <c r="AV929" s="89"/>
      <c r="AW929" s="89"/>
      <c r="AX929" s="89"/>
      <c r="AY929" s="89"/>
      <c r="AZ929" s="89"/>
      <c r="BA929" s="89"/>
      <c r="BB929" s="89"/>
    </row>
    <row r="930" spans="1:54" ht="12.75" customHeight="1" x14ac:dyDescent="0.2">
      <c r="A930" s="77"/>
      <c r="B930" s="77"/>
      <c r="C930" s="77"/>
      <c r="D930" s="50"/>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89"/>
      <c r="AE930" s="89"/>
      <c r="AF930" s="89"/>
      <c r="AG930" s="89"/>
      <c r="AH930" s="89"/>
      <c r="AI930" s="89"/>
      <c r="AJ930" s="89"/>
      <c r="AK930" s="89"/>
      <c r="AL930" s="89"/>
      <c r="AM930" s="89"/>
      <c r="AN930" s="89"/>
      <c r="AO930" s="89"/>
      <c r="AP930" s="89"/>
      <c r="AQ930" s="89"/>
      <c r="AR930" s="89"/>
      <c r="AS930" s="89"/>
      <c r="AT930" s="89"/>
      <c r="AU930" s="89"/>
      <c r="AV930" s="89"/>
      <c r="AW930" s="89"/>
      <c r="AX930" s="89"/>
      <c r="AY930" s="89"/>
      <c r="AZ930" s="89"/>
      <c r="BA930" s="89"/>
      <c r="BB930" s="89"/>
    </row>
    <row r="931" spans="1:54" ht="12.75" customHeight="1" x14ac:dyDescent="0.2">
      <c r="A931" s="77"/>
      <c r="B931" s="77"/>
      <c r="C931" s="77"/>
      <c r="D931" s="50"/>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89"/>
      <c r="AE931" s="89"/>
      <c r="AF931" s="89"/>
      <c r="AG931" s="89"/>
      <c r="AH931" s="89"/>
      <c r="AI931" s="89"/>
      <c r="AJ931" s="89"/>
      <c r="AK931" s="89"/>
      <c r="AL931" s="89"/>
      <c r="AM931" s="89"/>
      <c r="AN931" s="89"/>
      <c r="AO931" s="89"/>
      <c r="AP931" s="89"/>
      <c r="AQ931" s="89"/>
      <c r="AR931" s="89"/>
      <c r="AS931" s="89"/>
      <c r="AT931" s="89"/>
      <c r="AU931" s="89"/>
      <c r="AV931" s="89"/>
      <c r="AW931" s="89"/>
      <c r="AX931" s="89"/>
      <c r="AY931" s="89"/>
      <c r="AZ931" s="89"/>
      <c r="BA931" s="89"/>
      <c r="BB931" s="89"/>
    </row>
    <row r="932" spans="1:54" ht="12.75" customHeight="1" x14ac:dyDescent="0.2">
      <c r="A932" s="77"/>
      <c r="B932" s="77"/>
      <c r="C932" s="77"/>
      <c r="D932" s="50"/>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89"/>
      <c r="AE932" s="89"/>
      <c r="AF932" s="89"/>
      <c r="AG932" s="89"/>
      <c r="AH932" s="89"/>
      <c r="AI932" s="89"/>
      <c r="AJ932" s="89"/>
      <c r="AK932" s="89"/>
      <c r="AL932" s="89"/>
      <c r="AM932" s="89"/>
      <c r="AN932" s="89"/>
      <c r="AO932" s="89"/>
      <c r="AP932" s="89"/>
      <c r="AQ932" s="89"/>
      <c r="AR932" s="89"/>
      <c r="AS932" s="89"/>
      <c r="AT932" s="89"/>
      <c r="AU932" s="89"/>
      <c r="AV932" s="89"/>
      <c r="AW932" s="89"/>
      <c r="AX932" s="89"/>
      <c r="AY932" s="89"/>
      <c r="AZ932" s="89"/>
      <c r="BA932" s="89"/>
      <c r="BB932" s="89"/>
    </row>
    <row r="933" spans="1:54" ht="12.75" customHeight="1" x14ac:dyDescent="0.2">
      <c r="A933" s="77"/>
      <c r="B933" s="77"/>
      <c r="C933" s="77"/>
      <c r="D933" s="50"/>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89"/>
      <c r="AE933" s="89"/>
      <c r="AF933" s="89"/>
      <c r="AG933" s="89"/>
      <c r="AH933" s="89"/>
      <c r="AI933" s="89"/>
      <c r="AJ933" s="89"/>
      <c r="AK933" s="89"/>
      <c r="AL933" s="89"/>
      <c r="AM933" s="89"/>
      <c r="AN933" s="89"/>
      <c r="AO933" s="89"/>
      <c r="AP933" s="89"/>
      <c r="AQ933" s="89"/>
      <c r="AR933" s="89"/>
      <c r="AS933" s="89"/>
      <c r="AT933" s="89"/>
      <c r="AU933" s="89"/>
      <c r="AV933" s="89"/>
      <c r="AW933" s="89"/>
      <c r="AX933" s="89"/>
      <c r="AY933" s="89"/>
      <c r="AZ933" s="89"/>
      <c r="BA933" s="89"/>
      <c r="BB933" s="89"/>
    </row>
    <row r="934" spans="1:54" ht="12.75" customHeight="1" x14ac:dyDescent="0.2">
      <c r="A934" s="77"/>
      <c r="B934" s="77"/>
      <c r="C934" s="77"/>
      <c r="D934" s="50"/>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89"/>
      <c r="AE934" s="89"/>
      <c r="AF934" s="89"/>
      <c r="AG934" s="89"/>
      <c r="AH934" s="89"/>
      <c r="AI934" s="89"/>
      <c r="AJ934" s="89"/>
      <c r="AK934" s="89"/>
      <c r="AL934" s="89"/>
      <c r="AM934" s="89"/>
      <c r="AN934" s="89"/>
      <c r="AO934" s="89"/>
      <c r="AP934" s="89"/>
      <c r="AQ934" s="89"/>
      <c r="AR934" s="89"/>
      <c r="AS934" s="89"/>
      <c r="AT934" s="89"/>
      <c r="AU934" s="89"/>
      <c r="AV934" s="89"/>
      <c r="AW934" s="89"/>
      <c r="AX934" s="89"/>
      <c r="AY934" s="89"/>
      <c r="AZ934" s="89"/>
      <c r="BA934" s="89"/>
      <c r="BB934" s="89"/>
    </row>
    <row r="935" spans="1:54" ht="12.75" customHeight="1" x14ac:dyDescent="0.2">
      <c r="A935" s="77"/>
      <c r="B935" s="77"/>
      <c r="C935" s="77"/>
      <c r="D935" s="50"/>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89"/>
      <c r="AE935" s="89"/>
      <c r="AF935" s="89"/>
      <c r="AG935" s="89"/>
      <c r="AH935" s="89"/>
      <c r="AI935" s="89"/>
      <c r="AJ935" s="89"/>
      <c r="AK935" s="89"/>
      <c r="AL935" s="89"/>
      <c r="AM935" s="89"/>
      <c r="AN935" s="89"/>
      <c r="AO935" s="89"/>
      <c r="AP935" s="89"/>
      <c r="AQ935" s="89"/>
      <c r="AR935" s="89"/>
      <c r="AS935" s="89"/>
      <c r="AT935" s="89"/>
      <c r="AU935" s="89"/>
      <c r="AV935" s="89"/>
      <c r="AW935" s="89"/>
      <c r="AX935" s="89"/>
      <c r="AY935" s="89"/>
      <c r="AZ935" s="89"/>
      <c r="BA935" s="89"/>
      <c r="BB935" s="89"/>
    </row>
    <row r="936" spans="1:54" ht="12.75" customHeight="1" x14ac:dyDescent="0.2">
      <c r="A936" s="77"/>
      <c r="B936" s="77"/>
      <c r="C936" s="77"/>
      <c r="D936" s="50"/>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89"/>
      <c r="AE936" s="89"/>
      <c r="AF936" s="89"/>
      <c r="AG936" s="89"/>
      <c r="AH936" s="89"/>
      <c r="AI936" s="89"/>
      <c r="AJ936" s="89"/>
      <c r="AK936" s="89"/>
      <c r="AL936" s="89"/>
      <c r="AM936" s="89"/>
      <c r="AN936" s="89"/>
      <c r="AO936" s="89"/>
      <c r="AP936" s="89"/>
      <c r="AQ936" s="89"/>
      <c r="AR936" s="89"/>
      <c r="AS936" s="89"/>
      <c r="AT936" s="89"/>
      <c r="AU936" s="89"/>
      <c r="AV936" s="89"/>
      <c r="AW936" s="89"/>
      <c r="AX936" s="89"/>
      <c r="AY936" s="89"/>
      <c r="AZ936" s="89"/>
      <c r="BA936" s="89"/>
      <c r="BB936" s="89"/>
    </row>
    <row r="937" spans="1:54" ht="12.75" customHeight="1" x14ac:dyDescent="0.2">
      <c r="A937" s="77"/>
      <c r="B937" s="77"/>
      <c r="C937" s="77"/>
      <c r="D937" s="50"/>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89"/>
      <c r="AE937" s="89"/>
      <c r="AF937" s="89"/>
      <c r="AG937" s="89"/>
      <c r="AH937" s="89"/>
      <c r="AI937" s="89"/>
      <c r="AJ937" s="89"/>
      <c r="AK937" s="89"/>
      <c r="AL937" s="89"/>
      <c r="AM937" s="89"/>
      <c r="AN937" s="89"/>
      <c r="AO937" s="89"/>
      <c r="AP937" s="89"/>
      <c r="AQ937" s="89"/>
      <c r="AR937" s="89"/>
      <c r="AS937" s="89"/>
      <c r="AT937" s="89"/>
      <c r="AU937" s="89"/>
      <c r="AV937" s="89"/>
      <c r="AW937" s="89"/>
      <c r="AX937" s="89"/>
      <c r="AY937" s="89"/>
      <c r="AZ937" s="89"/>
      <c r="BA937" s="89"/>
      <c r="BB937" s="89"/>
    </row>
    <row r="938" spans="1:54" ht="12.75" customHeight="1" x14ac:dyDescent="0.2">
      <c r="A938" s="77"/>
      <c r="B938" s="77"/>
      <c r="C938" s="77"/>
      <c r="D938" s="50"/>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89"/>
      <c r="AE938" s="89"/>
      <c r="AF938" s="89"/>
      <c r="AG938" s="89"/>
      <c r="AH938" s="89"/>
      <c r="AI938" s="89"/>
      <c r="AJ938" s="89"/>
      <c r="AK938" s="89"/>
      <c r="AL938" s="89"/>
      <c r="AM938" s="89"/>
      <c r="AN938" s="89"/>
      <c r="AO938" s="89"/>
      <c r="AP938" s="89"/>
      <c r="AQ938" s="89"/>
      <c r="AR938" s="89"/>
      <c r="AS938" s="89"/>
      <c r="AT938" s="89"/>
      <c r="AU938" s="89"/>
      <c r="AV938" s="89"/>
      <c r="AW938" s="89"/>
      <c r="AX938" s="89"/>
      <c r="AY938" s="89"/>
      <c r="AZ938" s="89"/>
      <c r="BA938" s="89"/>
      <c r="BB938" s="89"/>
    </row>
    <row r="939" spans="1:54" ht="12.75" customHeight="1" x14ac:dyDescent="0.2">
      <c r="A939" s="77"/>
      <c r="B939" s="77"/>
      <c r="C939" s="77"/>
      <c r="D939" s="50"/>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89"/>
      <c r="AE939" s="89"/>
      <c r="AF939" s="89"/>
      <c r="AG939" s="89"/>
      <c r="AH939" s="89"/>
      <c r="AI939" s="89"/>
      <c r="AJ939" s="89"/>
      <c r="AK939" s="89"/>
      <c r="AL939" s="89"/>
      <c r="AM939" s="89"/>
      <c r="AN939" s="89"/>
      <c r="AO939" s="89"/>
      <c r="AP939" s="89"/>
      <c r="AQ939" s="89"/>
      <c r="AR939" s="89"/>
      <c r="AS939" s="89"/>
      <c r="AT939" s="89"/>
      <c r="AU939" s="89"/>
      <c r="AV939" s="89"/>
      <c r="AW939" s="89"/>
      <c r="AX939" s="89"/>
      <c r="AY939" s="89"/>
      <c r="AZ939" s="89"/>
      <c r="BA939" s="89"/>
      <c r="BB939" s="89"/>
    </row>
    <row r="940" spans="1:54" ht="12.75" customHeight="1" x14ac:dyDescent="0.2">
      <c r="A940" s="77"/>
      <c r="B940" s="77"/>
      <c r="C940" s="77"/>
      <c r="D940" s="50"/>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89"/>
      <c r="AE940" s="89"/>
      <c r="AF940" s="89"/>
      <c r="AG940" s="89"/>
      <c r="AH940" s="89"/>
      <c r="AI940" s="89"/>
      <c r="AJ940" s="89"/>
      <c r="AK940" s="89"/>
      <c r="AL940" s="89"/>
      <c r="AM940" s="89"/>
      <c r="AN940" s="89"/>
      <c r="AO940" s="89"/>
      <c r="AP940" s="89"/>
      <c r="AQ940" s="89"/>
      <c r="AR940" s="89"/>
      <c r="AS940" s="89"/>
      <c r="AT940" s="89"/>
      <c r="AU940" s="89"/>
      <c r="AV940" s="89"/>
      <c r="AW940" s="89"/>
      <c r="AX940" s="89"/>
      <c r="AY940" s="89"/>
      <c r="AZ940" s="89"/>
      <c r="BA940" s="89"/>
      <c r="BB940" s="89"/>
    </row>
    <row r="941" spans="1:54" ht="12.75" customHeight="1" x14ac:dyDescent="0.2">
      <c r="A941" s="77"/>
      <c r="B941" s="77"/>
      <c r="C941" s="77"/>
      <c r="D941" s="50"/>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89"/>
      <c r="AE941" s="89"/>
      <c r="AF941" s="89"/>
      <c r="AG941" s="89"/>
      <c r="AH941" s="89"/>
      <c r="AI941" s="89"/>
      <c r="AJ941" s="89"/>
      <c r="AK941" s="89"/>
      <c r="AL941" s="89"/>
      <c r="AM941" s="89"/>
      <c r="AN941" s="89"/>
      <c r="AO941" s="89"/>
      <c r="AP941" s="89"/>
      <c r="AQ941" s="89"/>
      <c r="AR941" s="89"/>
      <c r="AS941" s="89"/>
      <c r="AT941" s="89"/>
      <c r="AU941" s="89"/>
      <c r="AV941" s="89"/>
      <c r="AW941" s="89"/>
      <c r="AX941" s="89"/>
      <c r="AY941" s="89"/>
      <c r="AZ941" s="89"/>
      <c r="BA941" s="89"/>
      <c r="BB941" s="89"/>
    </row>
    <row r="942" spans="1:54" ht="12.75" customHeight="1" x14ac:dyDescent="0.2">
      <c r="A942" s="77"/>
      <c r="B942" s="77"/>
      <c r="C942" s="77"/>
      <c r="D942" s="50"/>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89"/>
      <c r="AE942" s="89"/>
      <c r="AF942" s="89"/>
      <c r="AG942" s="89"/>
      <c r="AH942" s="89"/>
      <c r="AI942" s="89"/>
      <c r="AJ942" s="89"/>
      <c r="AK942" s="89"/>
      <c r="AL942" s="89"/>
      <c r="AM942" s="89"/>
      <c r="AN942" s="89"/>
      <c r="AO942" s="89"/>
      <c r="AP942" s="89"/>
      <c r="AQ942" s="89"/>
      <c r="AR942" s="89"/>
      <c r="AS942" s="89"/>
      <c r="AT942" s="89"/>
      <c r="AU942" s="89"/>
      <c r="AV942" s="89"/>
      <c r="AW942" s="89"/>
      <c r="AX942" s="89"/>
      <c r="AY942" s="89"/>
      <c r="AZ942" s="89"/>
      <c r="BA942" s="89"/>
      <c r="BB942" s="89"/>
    </row>
    <row r="943" spans="1:54" ht="12.75" customHeight="1" x14ac:dyDescent="0.2">
      <c r="A943" s="77"/>
      <c r="B943" s="77"/>
      <c r="C943" s="77"/>
      <c r="D943" s="50"/>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89"/>
      <c r="AE943" s="89"/>
      <c r="AF943" s="89"/>
      <c r="AG943" s="89"/>
      <c r="AH943" s="89"/>
      <c r="AI943" s="89"/>
      <c r="AJ943" s="89"/>
      <c r="AK943" s="89"/>
      <c r="AL943" s="89"/>
      <c r="AM943" s="89"/>
      <c r="AN943" s="89"/>
      <c r="AO943" s="89"/>
      <c r="AP943" s="89"/>
      <c r="AQ943" s="89"/>
      <c r="AR943" s="89"/>
      <c r="AS943" s="89"/>
      <c r="AT943" s="89"/>
      <c r="AU943" s="89"/>
      <c r="AV943" s="89"/>
      <c r="AW943" s="89"/>
      <c r="AX943" s="89"/>
      <c r="AY943" s="89"/>
      <c r="AZ943" s="89"/>
      <c r="BA943" s="89"/>
      <c r="BB943" s="89"/>
    </row>
    <row r="944" spans="1:54" ht="12.75" customHeight="1" x14ac:dyDescent="0.2">
      <c r="A944" s="77"/>
      <c r="B944" s="77"/>
      <c r="C944" s="77"/>
      <c r="D944" s="50"/>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89"/>
      <c r="AE944" s="89"/>
      <c r="AF944" s="89"/>
      <c r="AG944" s="89"/>
      <c r="AH944" s="89"/>
      <c r="AI944" s="89"/>
      <c r="AJ944" s="89"/>
      <c r="AK944" s="89"/>
      <c r="AL944" s="89"/>
      <c r="AM944" s="89"/>
      <c r="AN944" s="89"/>
      <c r="AO944" s="89"/>
      <c r="AP944" s="89"/>
      <c r="AQ944" s="89"/>
      <c r="AR944" s="89"/>
      <c r="AS944" s="89"/>
      <c r="AT944" s="89"/>
      <c r="AU944" s="89"/>
      <c r="AV944" s="89"/>
      <c r="AW944" s="89"/>
      <c r="AX944" s="89"/>
      <c r="AY944" s="89"/>
      <c r="AZ944" s="89"/>
      <c r="BA944" s="89"/>
      <c r="BB944" s="89"/>
    </row>
    <row r="945" spans="1:54" ht="12.75" customHeight="1" x14ac:dyDescent="0.2">
      <c r="A945" s="77"/>
      <c r="B945" s="77"/>
      <c r="C945" s="77"/>
      <c r="D945" s="50"/>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89"/>
      <c r="AE945" s="89"/>
      <c r="AF945" s="89"/>
      <c r="AG945" s="89"/>
      <c r="AH945" s="89"/>
      <c r="AI945" s="89"/>
      <c r="AJ945" s="89"/>
      <c r="AK945" s="89"/>
      <c r="AL945" s="89"/>
      <c r="AM945" s="89"/>
      <c r="AN945" s="89"/>
      <c r="AO945" s="89"/>
      <c r="AP945" s="89"/>
      <c r="AQ945" s="89"/>
      <c r="AR945" s="89"/>
      <c r="AS945" s="89"/>
      <c r="AT945" s="89"/>
      <c r="AU945" s="89"/>
      <c r="AV945" s="89"/>
      <c r="AW945" s="89"/>
      <c r="AX945" s="89"/>
      <c r="AY945" s="89"/>
      <c r="AZ945" s="89"/>
      <c r="BA945" s="89"/>
      <c r="BB945" s="89"/>
    </row>
    <row r="946" spans="1:54" ht="12.75" customHeight="1" x14ac:dyDescent="0.2">
      <c r="A946" s="77"/>
      <c r="B946" s="77"/>
      <c r="C946" s="77"/>
      <c r="D946" s="50"/>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89"/>
      <c r="AE946" s="89"/>
      <c r="AF946" s="89"/>
      <c r="AG946" s="89"/>
      <c r="AH946" s="89"/>
      <c r="AI946" s="89"/>
      <c r="AJ946" s="89"/>
      <c r="AK946" s="89"/>
      <c r="AL946" s="89"/>
      <c r="AM946" s="89"/>
      <c r="AN946" s="89"/>
      <c r="AO946" s="89"/>
      <c r="AP946" s="89"/>
      <c r="AQ946" s="89"/>
      <c r="AR946" s="89"/>
      <c r="AS946" s="89"/>
      <c r="AT946" s="89"/>
      <c r="AU946" s="89"/>
      <c r="AV946" s="89"/>
      <c r="AW946" s="89"/>
      <c r="AX946" s="89"/>
      <c r="AY946" s="89"/>
      <c r="AZ946" s="89"/>
      <c r="BA946" s="89"/>
      <c r="BB946" s="89"/>
    </row>
    <row r="947" spans="1:54" ht="12.75" customHeight="1" x14ac:dyDescent="0.2">
      <c r="A947" s="77"/>
      <c r="B947" s="77"/>
      <c r="C947" s="77"/>
      <c r="D947" s="50"/>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89"/>
      <c r="AE947" s="89"/>
      <c r="AF947" s="89"/>
      <c r="AG947" s="89"/>
      <c r="AH947" s="89"/>
      <c r="AI947" s="89"/>
      <c r="AJ947" s="89"/>
      <c r="AK947" s="89"/>
      <c r="AL947" s="89"/>
      <c r="AM947" s="89"/>
      <c r="AN947" s="89"/>
      <c r="AO947" s="89"/>
      <c r="AP947" s="89"/>
      <c r="AQ947" s="89"/>
      <c r="AR947" s="89"/>
      <c r="AS947" s="89"/>
      <c r="AT947" s="89"/>
      <c r="AU947" s="89"/>
      <c r="AV947" s="89"/>
      <c r="AW947" s="89"/>
      <c r="AX947" s="89"/>
      <c r="AY947" s="89"/>
      <c r="AZ947" s="89"/>
      <c r="BA947" s="89"/>
      <c r="BB947" s="89"/>
    </row>
    <row r="948" spans="1:54" ht="12.75" customHeight="1" x14ac:dyDescent="0.2">
      <c r="A948" s="77"/>
      <c r="B948" s="77"/>
      <c r="C948" s="77"/>
      <c r="D948" s="50"/>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89"/>
      <c r="AE948" s="89"/>
      <c r="AF948" s="89"/>
      <c r="AG948" s="89"/>
      <c r="AH948" s="89"/>
      <c r="AI948" s="89"/>
      <c r="AJ948" s="89"/>
      <c r="AK948" s="89"/>
      <c r="AL948" s="89"/>
      <c r="AM948" s="89"/>
      <c r="AN948" s="89"/>
      <c r="AO948" s="89"/>
      <c r="AP948" s="89"/>
      <c r="AQ948" s="89"/>
      <c r="AR948" s="89"/>
      <c r="AS948" s="89"/>
      <c r="AT948" s="89"/>
      <c r="AU948" s="89"/>
      <c r="AV948" s="89"/>
      <c r="AW948" s="89"/>
      <c r="AX948" s="89"/>
      <c r="AY948" s="89"/>
      <c r="AZ948" s="89"/>
      <c r="BA948" s="89"/>
      <c r="BB948" s="89"/>
    </row>
    <row r="949" spans="1:54" ht="12.75" customHeight="1" x14ac:dyDescent="0.2">
      <c r="A949" s="77"/>
      <c r="B949" s="77"/>
      <c r="C949" s="77"/>
      <c r="D949" s="50"/>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89"/>
      <c r="AE949" s="89"/>
      <c r="AF949" s="89"/>
      <c r="AG949" s="89"/>
      <c r="AH949" s="89"/>
      <c r="AI949" s="89"/>
      <c r="AJ949" s="89"/>
      <c r="AK949" s="89"/>
      <c r="AL949" s="89"/>
      <c r="AM949" s="89"/>
      <c r="AN949" s="89"/>
      <c r="AO949" s="89"/>
      <c r="AP949" s="89"/>
      <c r="AQ949" s="89"/>
      <c r="AR949" s="89"/>
      <c r="AS949" s="89"/>
      <c r="AT949" s="89"/>
      <c r="AU949" s="89"/>
      <c r="AV949" s="89"/>
      <c r="AW949" s="89"/>
      <c r="AX949" s="89"/>
      <c r="AY949" s="89"/>
      <c r="AZ949" s="89"/>
      <c r="BA949" s="89"/>
      <c r="BB949" s="89"/>
    </row>
    <row r="950" spans="1:54" ht="12.75" customHeight="1" x14ac:dyDescent="0.2">
      <c r="A950" s="77"/>
      <c r="B950" s="77"/>
      <c r="C950" s="77"/>
      <c r="D950" s="50"/>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89"/>
      <c r="AE950" s="89"/>
      <c r="AF950" s="89"/>
      <c r="AG950" s="89"/>
      <c r="AH950" s="89"/>
      <c r="AI950" s="89"/>
      <c r="AJ950" s="89"/>
      <c r="AK950" s="89"/>
      <c r="AL950" s="89"/>
      <c r="AM950" s="89"/>
      <c r="AN950" s="89"/>
      <c r="AO950" s="89"/>
      <c r="AP950" s="89"/>
      <c r="AQ950" s="89"/>
      <c r="AR950" s="89"/>
      <c r="AS950" s="89"/>
      <c r="AT950" s="89"/>
      <c r="AU950" s="89"/>
      <c r="AV950" s="89"/>
      <c r="AW950" s="89"/>
      <c r="AX950" s="89"/>
      <c r="AY950" s="89"/>
      <c r="AZ950" s="89"/>
      <c r="BA950" s="89"/>
      <c r="BB950" s="89"/>
    </row>
    <row r="951" spans="1:54" ht="12.75" customHeight="1" x14ac:dyDescent="0.2">
      <c r="A951" s="77"/>
      <c r="B951" s="77"/>
      <c r="C951" s="77"/>
      <c r="D951" s="50"/>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89"/>
      <c r="AE951" s="89"/>
      <c r="AF951" s="89"/>
      <c r="AG951" s="89"/>
      <c r="AH951" s="89"/>
      <c r="AI951" s="89"/>
      <c r="AJ951" s="89"/>
      <c r="AK951" s="89"/>
      <c r="AL951" s="89"/>
      <c r="AM951" s="89"/>
      <c r="AN951" s="89"/>
      <c r="AO951" s="89"/>
      <c r="AP951" s="89"/>
      <c r="AQ951" s="89"/>
      <c r="AR951" s="89"/>
      <c r="AS951" s="89"/>
      <c r="AT951" s="89"/>
      <c r="AU951" s="89"/>
      <c r="AV951" s="89"/>
      <c r="AW951" s="89"/>
      <c r="AX951" s="89"/>
      <c r="AY951" s="89"/>
      <c r="AZ951" s="89"/>
      <c r="BA951" s="89"/>
      <c r="BB951" s="89"/>
    </row>
    <row r="952" spans="1:54" ht="12.75" customHeight="1" x14ac:dyDescent="0.2">
      <c r="A952" s="77"/>
      <c r="B952" s="77"/>
      <c r="C952" s="77"/>
      <c r="D952" s="50"/>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89"/>
      <c r="AE952" s="89"/>
      <c r="AF952" s="89"/>
      <c r="AG952" s="89"/>
      <c r="AH952" s="89"/>
      <c r="AI952" s="89"/>
      <c r="AJ952" s="89"/>
      <c r="AK952" s="89"/>
      <c r="AL952" s="89"/>
      <c r="AM952" s="89"/>
      <c r="AN952" s="89"/>
      <c r="AO952" s="89"/>
      <c r="AP952" s="89"/>
      <c r="AQ952" s="89"/>
      <c r="AR952" s="89"/>
      <c r="AS952" s="89"/>
      <c r="AT952" s="89"/>
      <c r="AU952" s="89"/>
      <c r="AV952" s="89"/>
      <c r="AW952" s="89"/>
      <c r="AX952" s="89"/>
      <c r="AY952" s="89"/>
      <c r="AZ952" s="89"/>
      <c r="BA952" s="89"/>
      <c r="BB952" s="89"/>
    </row>
    <row r="953" spans="1:54" ht="12.75" customHeight="1" x14ac:dyDescent="0.2">
      <c r="A953" s="77"/>
      <c r="B953" s="77"/>
      <c r="C953" s="77"/>
      <c r="D953" s="50"/>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89"/>
      <c r="AE953" s="89"/>
      <c r="AF953" s="89"/>
      <c r="AG953" s="89"/>
      <c r="AH953" s="89"/>
      <c r="AI953" s="89"/>
      <c r="AJ953" s="89"/>
      <c r="AK953" s="89"/>
      <c r="AL953" s="89"/>
      <c r="AM953" s="89"/>
      <c r="AN953" s="89"/>
      <c r="AO953" s="89"/>
      <c r="AP953" s="89"/>
      <c r="AQ953" s="89"/>
      <c r="AR953" s="89"/>
      <c r="AS953" s="89"/>
      <c r="AT953" s="89"/>
      <c r="AU953" s="89"/>
      <c r="AV953" s="89"/>
      <c r="AW953" s="89"/>
      <c r="AX953" s="89"/>
      <c r="AY953" s="89"/>
      <c r="AZ953" s="89"/>
      <c r="BA953" s="89"/>
      <c r="BB953" s="89"/>
    </row>
    <row r="954" spans="1:54" ht="12.75" customHeight="1" x14ac:dyDescent="0.2">
      <c r="A954" s="77"/>
      <c r="B954" s="77"/>
      <c r="C954" s="77"/>
      <c r="D954" s="50"/>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89"/>
      <c r="AE954" s="89"/>
      <c r="AF954" s="89"/>
      <c r="AG954" s="89"/>
      <c r="AH954" s="89"/>
      <c r="AI954" s="89"/>
      <c r="AJ954" s="89"/>
      <c r="AK954" s="89"/>
      <c r="AL954" s="89"/>
      <c r="AM954" s="89"/>
      <c r="AN954" s="89"/>
      <c r="AO954" s="89"/>
      <c r="AP954" s="89"/>
      <c r="AQ954" s="89"/>
      <c r="AR954" s="89"/>
      <c r="AS954" s="89"/>
      <c r="AT954" s="89"/>
      <c r="AU954" s="89"/>
      <c r="AV954" s="89"/>
      <c r="AW954" s="89"/>
      <c r="AX954" s="89"/>
      <c r="AY954" s="89"/>
      <c r="AZ954" s="89"/>
      <c r="BA954" s="89"/>
      <c r="BB954" s="89"/>
    </row>
    <row r="955" spans="1:54" ht="12.75" customHeight="1" x14ac:dyDescent="0.2">
      <c r="A955" s="77"/>
      <c r="B955" s="77"/>
      <c r="C955" s="77"/>
      <c r="D955" s="50"/>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89"/>
      <c r="AE955" s="89"/>
      <c r="AF955" s="89"/>
      <c r="AG955" s="89"/>
      <c r="AH955" s="89"/>
      <c r="AI955" s="89"/>
      <c r="AJ955" s="89"/>
      <c r="AK955" s="89"/>
      <c r="AL955" s="89"/>
      <c r="AM955" s="89"/>
      <c r="AN955" s="89"/>
      <c r="AO955" s="89"/>
      <c r="AP955" s="89"/>
      <c r="AQ955" s="89"/>
      <c r="AR955" s="89"/>
      <c r="AS955" s="89"/>
      <c r="AT955" s="89"/>
      <c r="AU955" s="89"/>
      <c r="AV955" s="89"/>
      <c r="AW955" s="89"/>
      <c r="AX955" s="89"/>
      <c r="AY955" s="89"/>
      <c r="AZ955" s="89"/>
      <c r="BA955" s="89"/>
      <c r="BB955" s="89"/>
    </row>
    <row r="956" spans="1:54" ht="12.75" customHeight="1" x14ac:dyDescent="0.2">
      <c r="A956" s="77"/>
      <c r="B956" s="77"/>
      <c r="C956" s="77"/>
      <c r="D956" s="50"/>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89"/>
      <c r="AZ956" s="89"/>
      <c r="BA956" s="89"/>
      <c r="BB956" s="89"/>
    </row>
    <row r="957" spans="1:54" ht="12.75" customHeight="1" x14ac:dyDescent="0.2">
      <c r="A957" s="77"/>
      <c r="B957" s="77"/>
      <c r="C957" s="77"/>
      <c r="D957" s="50"/>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89"/>
      <c r="AE957" s="89"/>
      <c r="AF957" s="89"/>
      <c r="AG957" s="89"/>
      <c r="AH957" s="89"/>
      <c r="AI957" s="89"/>
      <c r="AJ957" s="89"/>
      <c r="AK957" s="89"/>
      <c r="AL957" s="89"/>
      <c r="AM957" s="89"/>
      <c r="AN957" s="89"/>
      <c r="AO957" s="89"/>
      <c r="AP957" s="89"/>
      <c r="AQ957" s="89"/>
      <c r="AR957" s="89"/>
      <c r="AS957" s="89"/>
      <c r="AT957" s="89"/>
      <c r="AU957" s="89"/>
      <c r="AV957" s="89"/>
      <c r="AW957" s="89"/>
      <c r="AX957" s="89"/>
      <c r="AY957" s="89"/>
      <c r="AZ957" s="89"/>
      <c r="BA957" s="89"/>
      <c r="BB957" s="89"/>
    </row>
    <row r="958" spans="1:54" ht="12.75" customHeight="1" x14ac:dyDescent="0.2">
      <c r="A958" s="77"/>
      <c r="B958" s="77"/>
      <c r="C958" s="77"/>
      <c r="D958" s="50"/>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89"/>
      <c r="AE958" s="89"/>
      <c r="AF958" s="89"/>
      <c r="AG958" s="89"/>
      <c r="AH958" s="89"/>
      <c r="AI958" s="89"/>
      <c r="AJ958" s="89"/>
      <c r="AK958" s="89"/>
      <c r="AL958" s="89"/>
      <c r="AM958" s="89"/>
      <c r="AN958" s="89"/>
      <c r="AO958" s="89"/>
      <c r="AP958" s="89"/>
      <c r="AQ958" s="89"/>
      <c r="AR958" s="89"/>
      <c r="AS958" s="89"/>
      <c r="AT958" s="89"/>
      <c r="AU958" s="89"/>
      <c r="AV958" s="89"/>
      <c r="AW958" s="89"/>
      <c r="AX958" s="89"/>
      <c r="AY958" s="89"/>
      <c r="AZ958" s="89"/>
      <c r="BA958" s="89"/>
      <c r="BB958" s="89"/>
    </row>
    <row r="959" spans="1:54" ht="12.75" customHeight="1" x14ac:dyDescent="0.2">
      <c r="A959" s="77"/>
      <c r="B959" s="77"/>
      <c r="C959" s="77"/>
      <c r="D959" s="50"/>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89"/>
      <c r="AE959" s="89"/>
      <c r="AF959" s="89"/>
      <c r="AG959" s="89"/>
      <c r="AH959" s="89"/>
      <c r="AI959" s="89"/>
      <c r="AJ959" s="89"/>
      <c r="AK959" s="89"/>
      <c r="AL959" s="89"/>
      <c r="AM959" s="89"/>
      <c r="AN959" s="89"/>
      <c r="AO959" s="89"/>
      <c r="AP959" s="89"/>
      <c r="AQ959" s="89"/>
      <c r="AR959" s="89"/>
      <c r="AS959" s="89"/>
      <c r="AT959" s="89"/>
      <c r="AU959" s="89"/>
      <c r="AV959" s="89"/>
      <c r="AW959" s="89"/>
      <c r="AX959" s="89"/>
      <c r="AY959" s="89"/>
      <c r="AZ959" s="89"/>
      <c r="BA959" s="89"/>
      <c r="BB959" s="89"/>
    </row>
    <row r="960" spans="1:54" ht="12.75" customHeight="1" x14ac:dyDescent="0.2">
      <c r="A960" s="77"/>
      <c r="B960" s="77"/>
      <c r="C960" s="77"/>
      <c r="D960" s="50"/>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89"/>
      <c r="AE960" s="89"/>
      <c r="AF960" s="89"/>
      <c r="AG960" s="89"/>
      <c r="AH960" s="89"/>
      <c r="AI960" s="89"/>
      <c r="AJ960" s="89"/>
      <c r="AK960" s="89"/>
      <c r="AL960" s="89"/>
      <c r="AM960" s="89"/>
      <c r="AN960" s="89"/>
      <c r="AO960" s="89"/>
      <c r="AP960" s="89"/>
      <c r="AQ960" s="89"/>
      <c r="AR960" s="89"/>
      <c r="AS960" s="89"/>
      <c r="AT960" s="89"/>
      <c r="AU960" s="89"/>
      <c r="AV960" s="89"/>
      <c r="AW960" s="89"/>
      <c r="AX960" s="89"/>
      <c r="AY960" s="89"/>
      <c r="AZ960" s="89"/>
      <c r="BA960" s="89"/>
      <c r="BB960" s="89"/>
    </row>
    <row r="961" spans="1:54" ht="12.75" customHeight="1" x14ac:dyDescent="0.2">
      <c r="A961" s="77"/>
      <c r="B961" s="77"/>
      <c r="C961" s="77"/>
      <c r="D961" s="50"/>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89"/>
      <c r="AE961" s="89"/>
      <c r="AF961" s="89"/>
      <c r="AG961" s="89"/>
      <c r="AH961" s="89"/>
      <c r="AI961" s="89"/>
      <c r="AJ961" s="89"/>
      <c r="AK961" s="89"/>
      <c r="AL961" s="89"/>
      <c r="AM961" s="89"/>
      <c r="AN961" s="89"/>
      <c r="AO961" s="89"/>
      <c r="AP961" s="89"/>
      <c r="AQ961" s="89"/>
      <c r="AR961" s="89"/>
      <c r="AS961" s="89"/>
      <c r="AT961" s="89"/>
      <c r="AU961" s="89"/>
      <c r="AV961" s="89"/>
      <c r="AW961" s="89"/>
      <c r="AX961" s="89"/>
      <c r="AY961" s="89"/>
      <c r="AZ961" s="89"/>
      <c r="BA961" s="89"/>
      <c r="BB961" s="89"/>
    </row>
    <row r="962" spans="1:54" ht="12.75" customHeight="1" x14ac:dyDescent="0.2">
      <c r="A962" s="77"/>
      <c r="B962" s="77"/>
      <c r="C962" s="77"/>
      <c r="D962" s="50"/>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89"/>
      <c r="AE962" s="89"/>
      <c r="AF962" s="89"/>
      <c r="AG962" s="89"/>
      <c r="AH962" s="89"/>
      <c r="AI962" s="89"/>
      <c r="AJ962" s="89"/>
      <c r="AK962" s="89"/>
      <c r="AL962" s="89"/>
      <c r="AM962" s="89"/>
      <c r="AN962" s="89"/>
      <c r="AO962" s="89"/>
      <c r="AP962" s="89"/>
      <c r="AQ962" s="89"/>
      <c r="AR962" s="89"/>
      <c r="AS962" s="89"/>
      <c r="AT962" s="89"/>
      <c r="AU962" s="89"/>
      <c r="AV962" s="89"/>
      <c r="AW962" s="89"/>
      <c r="AX962" s="89"/>
      <c r="AY962" s="89"/>
      <c r="AZ962" s="89"/>
      <c r="BA962" s="89"/>
      <c r="BB962" s="89"/>
    </row>
    <row r="963" spans="1:54" ht="12.75" customHeight="1" x14ac:dyDescent="0.2">
      <c r="A963" s="77"/>
      <c r="B963" s="77"/>
      <c r="C963" s="77"/>
      <c r="D963" s="50"/>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89"/>
      <c r="AE963" s="89"/>
      <c r="AF963" s="89"/>
      <c r="AG963" s="89"/>
      <c r="AH963" s="89"/>
      <c r="AI963" s="89"/>
      <c r="AJ963" s="89"/>
      <c r="AK963" s="89"/>
      <c r="AL963" s="89"/>
      <c r="AM963" s="89"/>
      <c r="AN963" s="89"/>
      <c r="AO963" s="89"/>
      <c r="AP963" s="89"/>
      <c r="AQ963" s="89"/>
      <c r="AR963" s="89"/>
      <c r="AS963" s="89"/>
      <c r="AT963" s="89"/>
      <c r="AU963" s="89"/>
      <c r="AV963" s="89"/>
      <c r="AW963" s="89"/>
      <c r="AX963" s="89"/>
      <c r="AY963" s="89"/>
      <c r="AZ963" s="89"/>
      <c r="BA963" s="89"/>
      <c r="BB963" s="89"/>
    </row>
    <row r="964" spans="1:54" ht="12.75" customHeight="1" x14ac:dyDescent="0.2">
      <c r="A964" s="77"/>
      <c r="B964" s="77"/>
      <c r="C964" s="77"/>
      <c r="D964" s="50"/>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89"/>
      <c r="AE964" s="89"/>
      <c r="AF964" s="89"/>
      <c r="AG964" s="89"/>
      <c r="AH964" s="89"/>
      <c r="AI964" s="89"/>
      <c r="AJ964" s="89"/>
      <c r="AK964" s="89"/>
      <c r="AL964" s="89"/>
      <c r="AM964" s="89"/>
      <c r="AN964" s="89"/>
      <c r="AO964" s="89"/>
      <c r="AP964" s="89"/>
      <c r="AQ964" s="89"/>
      <c r="AR964" s="89"/>
      <c r="AS964" s="89"/>
      <c r="AT964" s="89"/>
      <c r="AU964" s="89"/>
      <c r="AV964" s="89"/>
      <c r="AW964" s="89"/>
      <c r="AX964" s="89"/>
      <c r="AY964" s="89"/>
      <c r="AZ964" s="89"/>
      <c r="BA964" s="89"/>
      <c r="BB964" s="89"/>
    </row>
    <row r="965" spans="1:54" ht="12.75" customHeight="1" x14ac:dyDescent="0.2">
      <c r="A965" s="77"/>
      <c r="B965" s="77"/>
      <c r="C965" s="77"/>
      <c r="D965" s="50"/>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89"/>
      <c r="AE965" s="89"/>
      <c r="AF965" s="89"/>
      <c r="AG965" s="89"/>
      <c r="AH965" s="89"/>
      <c r="AI965" s="89"/>
      <c r="AJ965" s="89"/>
      <c r="AK965" s="89"/>
      <c r="AL965" s="89"/>
      <c r="AM965" s="89"/>
      <c r="AN965" s="89"/>
      <c r="AO965" s="89"/>
      <c r="AP965" s="89"/>
      <c r="AQ965" s="89"/>
      <c r="AR965" s="89"/>
      <c r="AS965" s="89"/>
      <c r="AT965" s="89"/>
      <c r="AU965" s="89"/>
      <c r="AV965" s="89"/>
      <c r="AW965" s="89"/>
      <c r="AX965" s="89"/>
      <c r="AY965" s="89"/>
      <c r="AZ965" s="89"/>
      <c r="BA965" s="89"/>
      <c r="BB965" s="89"/>
    </row>
    <row r="966" spans="1:54" ht="12.75" customHeight="1" x14ac:dyDescent="0.2">
      <c r="A966" s="77"/>
      <c r="B966" s="77"/>
      <c r="C966" s="77"/>
      <c r="D966" s="50"/>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89"/>
      <c r="AE966" s="89"/>
      <c r="AF966" s="89"/>
      <c r="AG966" s="89"/>
      <c r="AH966" s="89"/>
      <c r="AI966" s="89"/>
      <c r="AJ966" s="89"/>
      <c r="AK966" s="89"/>
      <c r="AL966" s="89"/>
      <c r="AM966" s="89"/>
      <c r="AN966" s="89"/>
      <c r="AO966" s="89"/>
      <c r="AP966" s="89"/>
      <c r="AQ966" s="89"/>
      <c r="AR966" s="89"/>
      <c r="AS966" s="89"/>
      <c r="AT966" s="89"/>
      <c r="AU966" s="89"/>
      <c r="AV966" s="89"/>
      <c r="AW966" s="89"/>
      <c r="AX966" s="89"/>
      <c r="AY966" s="89"/>
      <c r="AZ966" s="89"/>
      <c r="BA966" s="89"/>
      <c r="BB966" s="89"/>
    </row>
    <row r="967" spans="1:54" ht="12.75" customHeight="1" x14ac:dyDescent="0.2">
      <c r="A967" s="77"/>
      <c r="B967" s="77"/>
      <c r="C967" s="77"/>
      <c r="D967" s="50"/>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89"/>
      <c r="AE967" s="89"/>
      <c r="AF967" s="89"/>
      <c r="AG967" s="89"/>
      <c r="AH967" s="89"/>
      <c r="AI967" s="89"/>
      <c r="AJ967" s="89"/>
      <c r="AK967" s="89"/>
      <c r="AL967" s="89"/>
      <c r="AM967" s="89"/>
      <c r="AN967" s="89"/>
      <c r="AO967" s="89"/>
      <c r="AP967" s="89"/>
      <c r="AQ967" s="89"/>
      <c r="AR967" s="89"/>
      <c r="AS967" s="89"/>
      <c r="AT967" s="89"/>
      <c r="AU967" s="89"/>
      <c r="AV967" s="89"/>
      <c r="AW967" s="89"/>
      <c r="AX967" s="89"/>
      <c r="AY967" s="89"/>
      <c r="AZ967" s="89"/>
      <c r="BA967" s="89"/>
      <c r="BB967" s="89"/>
    </row>
    <row r="968" spans="1:54" ht="12.75" customHeight="1" x14ac:dyDescent="0.2">
      <c r="A968" s="77"/>
      <c r="B968" s="77"/>
      <c r="C968" s="77"/>
      <c r="D968" s="50"/>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89"/>
      <c r="AE968" s="89"/>
      <c r="AF968" s="89"/>
      <c r="AG968" s="89"/>
      <c r="AH968" s="89"/>
      <c r="AI968" s="89"/>
      <c r="AJ968" s="89"/>
      <c r="AK968" s="89"/>
      <c r="AL968" s="89"/>
      <c r="AM968" s="89"/>
      <c r="AN968" s="89"/>
      <c r="AO968" s="89"/>
      <c r="AP968" s="89"/>
      <c r="AQ968" s="89"/>
      <c r="AR968" s="89"/>
      <c r="AS968" s="89"/>
      <c r="AT968" s="89"/>
      <c r="AU968" s="89"/>
      <c r="AV968" s="89"/>
      <c r="AW968" s="89"/>
      <c r="AX968" s="89"/>
      <c r="AY968" s="89"/>
      <c r="AZ968" s="89"/>
      <c r="BA968" s="89"/>
      <c r="BB968" s="89"/>
    </row>
    <row r="969" spans="1:54" ht="12.75" customHeight="1" x14ac:dyDescent="0.2">
      <c r="A969" s="77"/>
      <c r="B969" s="77"/>
      <c r="C969" s="77"/>
      <c r="D969" s="50"/>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89"/>
      <c r="AE969" s="89"/>
      <c r="AF969" s="89"/>
      <c r="AG969" s="89"/>
      <c r="AH969" s="89"/>
      <c r="AI969" s="89"/>
      <c r="AJ969" s="89"/>
      <c r="AK969" s="89"/>
      <c r="AL969" s="89"/>
      <c r="AM969" s="89"/>
      <c r="AN969" s="89"/>
      <c r="AO969" s="89"/>
      <c r="AP969" s="89"/>
      <c r="AQ969" s="89"/>
      <c r="AR969" s="89"/>
      <c r="AS969" s="89"/>
      <c r="AT969" s="89"/>
      <c r="AU969" s="89"/>
      <c r="AV969" s="89"/>
      <c r="AW969" s="89"/>
      <c r="AX969" s="89"/>
      <c r="AY969" s="89"/>
      <c r="AZ969" s="89"/>
      <c r="BA969" s="89"/>
      <c r="BB969" s="89"/>
    </row>
    <row r="970" spans="1:54" ht="12.75" customHeight="1" x14ac:dyDescent="0.2">
      <c r="A970" s="77"/>
      <c r="B970" s="77"/>
      <c r="C970" s="77"/>
      <c r="D970" s="50"/>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89"/>
      <c r="AE970" s="89"/>
      <c r="AF970" s="89"/>
      <c r="AG970" s="89"/>
      <c r="AH970" s="89"/>
      <c r="AI970" s="89"/>
      <c r="AJ970" s="89"/>
      <c r="AK970" s="89"/>
      <c r="AL970" s="89"/>
      <c r="AM970" s="89"/>
      <c r="AN970" s="89"/>
      <c r="AO970" s="89"/>
      <c r="AP970" s="89"/>
      <c r="AQ970" s="89"/>
      <c r="AR970" s="89"/>
      <c r="AS970" s="89"/>
      <c r="AT970" s="89"/>
      <c r="AU970" s="89"/>
      <c r="AV970" s="89"/>
      <c r="AW970" s="89"/>
      <c r="AX970" s="89"/>
      <c r="AY970" s="89"/>
      <c r="AZ970" s="89"/>
      <c r="BA970" s="89"/>
      <c r="BB970" s="89"/>
    </row>
    <row r="971" spans="1:54" ht="12.75" customHeight="1" x14ac:dyDescent="0.2">
      <c r="A971" s="77"/>
      <c r="B971" s="77"/>
      <c r="C971" s="77"/>
      <c r="D971" s="50"/>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89"/>
      <c r="AE971" s="89"/>
      <c r="AF971" s="89"/>
      <c r="AG971" s="89"/>
      <c r="AH971" s="89"/>
      <c r="AI971" s="89"/>
      <c r="AJ971" s="89"/>
      <c r="AK971" s="89"/>
      <c r="AL971" s="89"/>
      <c r="AM971" s="89"/>
      <c r="AN971" s="89"/>
      <c r="AO971" s="89"/>
      <c r="AP971" s="89"/>
      <c r="AQ971" s="89"/>
      <c r="AR971" s="89"/>
      <c r="AS971" s="89"/>
      <c r="AT971" s="89"/>
      <c r="AU971" s="89"/>
      <c r="AV971" s="89"/>
      <c r="AW971" s="89"/>
      <c r="AX971" s="89"/>
      <c r="AY971" s="89"/>
      <c r="AZ971" s="89"/>
      <c r="BA971" s="89"/>
      <c r="BB971" s="89"/>
    </row>
    <row r="972" spans="1:54" ht="12.75" customHeight="1" x14ac:dyDescent="0.2">
      <c r="A972" s="77"/>
      <c r="B972" s="77"/>
      <c r="C972" s="77"/>
      <c r="D972" s="50"/>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89"/>
      <c r="AE972" s="89"/>
      <c r="AF972" s="89"/>
      <c r="AG972" s="89"/>
      <c r="AH972" s="89"/>
      <c r="AI972" s="89"/>
      <c r="AJ972" s="89"/>
      <c r="AK972" s="89"/>
      <c r="AL972" s="89"/>
      <c r="AM972" s="89"/>
      <c r="AN972" s="89"/>
      <c r="AO972" s="89"/>
      <c r="AP972" s="89"/>
      <c r="AQ972" s="89"/>
      <c r="AR972" s="89"/>
      <c r="AS972" s="89"/>
      <c r="AT972" s="89"/>
      <c r="AU972" s="89"/>
      <c r="AV972" s="89"/>
      <c r="AW972" s="89"/>
      <c r="AX972" s="89"/>
      <c r="AY972" s="89"/>
      <c r="AZ972" s="89"/>
      <c r="BA972" s="89"/>
      <c r="BB972" s="89"/>
    </row>
    <row r="973" spans="1:54" ht="12.75" customHeight="1" x14ac:dyDescent="0.2">
      <c r="A973" s="77"/>
      <c r="B973" s="77"/>
      <c r="C973" s="77"/>
      <c r="D973" s="50"/>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89"/>
      <c r="AE973" s="89"/>
      <c r="AF973" s="89"/>
      <c r="AG973" s="89"/>
      <c r="AH973" s="89"/>
      <c r="AI973" s="89"/>
      <c r="AJ973" s="89"/>
      <c r="AK973" s="89"/>
      <c r="AL973" s="89"/>
      <c r="AM973" s="89"/>
      <c r="AN973" s="89"/>
      <c r="AO973" s="89"/>
      <c r="AP973" s="89"/>
      <c r="AQ973" s="89"/>
      <c r="AR973" s="89"/>
      <c r="AS973" s="89"/>
      <c r="AT973" s="89"/>
      <c r="AU973" s="89"/>
      <c r="AV973" s="89"/>
      <c r="AW973" s="89"/>
      <c r="AX973" s="89"/>
      <c r="AY973" s="89"/>
      <c r="AZ973" s="89"/>
      <c r="BA973" s="89"/>
      <c r="BB973" s="89"/>
    </row>
    <row r="974" spans="1:54" ht="12.75" customHeight="1" x14ac:dyDescent="0.2">
      <c r="A974" s="77"/>
      <c r="B974" s="77"/>
      <c r="C974" s="77"/>
      <c r="D974" s="50"/>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89"/>
      <c r="AE974" s="89"/>
      <c r="AF974" s="89"/>
      <c r="AG974" s="89"/>
      <c r="AH974" s="89"/>
      <c r="AI974" s="89"/>
      <c r="AJ974" s="89"/>
      <c r="AK974" s="89"/>
      <c r="AL974" s="89"/>
      <c r="AM974" s="89"/>
      <c r="AN974" s="89"/>
      <c r="AO974" s="89"/>
      <c r="AP974" s="89"/>
      <c r="AQ974" s="89"/>
      <c r="AR974" s="89"/>
      <c r="AS974" s="89"/>
      <c r="AT974" s="89"/>
      <c r="AU974" s="89"/>
      <c r="AV974" s="89"/>
      <c r="AW974" s="89"/>
      <c r="AX974" s="89"/>
      <c r="AY974" s="89"/>
      <c r="AZ974" s="89"/>
      <c r="BA974" s="89"/>
      <c r="BB974" s="89"/>
    </row>
    <row r="975" spans="1:54" ht="12.75" customHeight="1" x14ac:dyDescent="0.2">
      <c r="A975" s="77"/>
      <c r="B975" s="77"/>
      <c r="C975" s="77"/>
      <c r="D975" s="50"/>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89"/>
      <c r="AE975" s="89"/>
      <c r="AF975" s="89"/>
      <c r="AG975" s="89"/>
      <c r="AH975" s="89"/>
      <c r="AI975" s="89"/>
      <c r="AJ975" s="89"/>
      <c r="AK975" s="89"/>
      <c r="AL975" s="89"/>
      <c r="AM975" s="89"/>
      <c r="AN975" s="89"/>
      <c r="AO975" s="89"/>
      <c r="AP975" s="89"/>
      <c r="AQ975" s="89"/>
      <c r="AR975" s="89"/>
      <c r="AS975" s="89"/>
      <c r="AT975" s="89"/>
      <c r="AU975" s="89"/>
      <c r="AV975" s="89"/>
      <c r="AW975" s="89"/>
      <c r="AX975" s="89"/>
      <c r="AY975" s="89"/>
      <c r="AZ975" s="89"/>
      <c r="BA975" s="89"/>
      <c r="BB975" s="89"/>
    </row>
    <row r="976" spans="1:54" ht="12.75" customHeight="1" x14ac:dyDescent="0.2">
      <c r="A976" s="77"/>
      <c r="B976" s="77"/>
      <c r="C976" s="77"/>
      <c r="D976" s="50"/>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89"/>
      <c r="AE976" s="89"/>
      <c r="AF976" s="89"/>
      <c r="AG976" s="89"/>
      <c r="AH976" s="89"/>
      <c r="AI976" s="89"/>
      <c r="AJ976" s="89"/>
      <c r="AK976" s="89"/>
      <c r="AL976" s="89"/>
      <c r="AM976" s="89"/>
      <c r="AN976" s="89"/>
      <c r="AO976" s="89"/>
      <c r="AP976" s="89"/>
      <c r="AQ976" s="89"/>
      <c r="AR976" s="89"/>
      <c r="AS976" s="89"/>
      <c r="AT976" s="89"/>
      <c r="AU976" s="89"/>
      <c r="AV976" s="89"/>
      <c r="AW976" s="89"/>
      <c r="AX976" s="89"/>
      <c r="AY976" s="89"/>
      <c r="AZ976" s="89"/>
      <c r="BA976" s="89"/>
      <c r="BB976" s="89"/>
    </row>
    <row r="977" spans="1:54" ht="12.75" customHeight="1" x14ac:dyDescent="0.2">
      <c r="A977" s="77"/>
      <c r="B977" s="77"/>
      <c r="C977" s="77"/>
      <c r="D977" s="50"/>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89"/>
      <c r="AE977" s="89"/>
      <c r="AF977" s="89"/>
      <c r="AG977" s="89"/>
      <c r="AH977" s="89"/>
      <c r="AI977" s="89"/>
      <c r="AJ977" s="89"/>
      <c r="AK977" s="89"/>
      <c r="AL977" s="89"/>
      <c r="AM977" s="89"/>
      <c r="AN977" s="89"/>
      <c r="AO977" s="89"/>
      <c r="AP977" s="89"/>
      <c r="AQ977" s="89"/>
      <c r="AR977" s="89"/>
      <c r="AS977" s="89"/>
      <c r="AT977" s="89"/>
      <c r="AU977" s="89"/>
      <c r="AV977" s="89"/>
      <c r="AW977" s="89"/>
      <c r="AX977" s="89"/>
      <c r="AY977" s="89"/>
      <c r="AZ977" s="89"/>
      <c r="BA977" s="89"/>
      <c r="BB977" s="89"/>
    </row>
    <row r="978" spans="1:54" ht="12.75" customHeight="1" x14ac:dyDescent="0.2">
      <c r="A978" s="77"/>
      <c r="B978" s="77"/>
      <c r="C978" s="77"/>
      <c r="D978" s="50"/>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89"/>
      <c r="AE978" s="89"/>
      <c r="AF978" s="89"/>
      <c r="AG978" s="89"/>
      <c r="AH978" s="89"/>
      <c r="AI978" s="89"/>
      <c r="AJ978" s="89"/>
      <c r="AK978" s="89"/>
      <c r="AL978" s="89"/>
      <c r="AM978" s="89"/>
      <c r="AN978" s="89"/>
      <c r="AO978" s="89"/>
      <c r="AP978" s="89"/>
      <c r="AQ978" s="89"/>
      <c r="AR978" s="89"/>
      <c r="AS978" s="89"/>
      <c r="AT978" s="89"/>
      <c r="AU978" s="89"/>
      <c r="AV978" s="89"/>
      <c r="AW978" s="89"/>
      <c r="AX978" s="89"/>
      <c r="AY978" s="89"/>
      <c r="AZ978" s="89"/>
      <c r="BA978" s="89"/>
      <c r="BB978" s="89"/>
    </row>
    <row r="979" spans="1:54" ht="12.75" customHeight="1" x14ac:dyDescent="0.2">
      <c r="A979" s="77"/>
      <c r="B979" s="77"/>
      <c r="C979" s="77"/>
      <c r="D979" s="50"/>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89"/>
      <c r="AE979" s="89"/>
      <c r="AF979" s="89"/>
      <c r="AG979" s="89"/>
      <c r="AH979" s="89"/>
      <c r="AI979" s="89"/>
      <c r="AJ979" s="89"/>
      <c r="AK979" s="89"/>
      <c r="AL979" s="89"/>
      <c r="AM979" s="89"/>
      <c r="AN979" s="89"/>
      <c r="AO979" s="89"/>
      <c r="AP979" s="89"/>
      <c r="AQ979" s="89"/>
      <c r="AR979" s="89"/>
      <c r="AS979" s="89"/>
      <c r="AT979" s="89"/>
      <c r="AU979" s="89"/>
      <c r="AV979" s="89"/>
      <c r="AW979" s="89"/>
      <c r="AX979" s="89"/>
      <c r="AY979" s="89"/>
      <c r="AZ979" s="89"/>
      <c r="BA979" s="89"/>
      <c r="BB979" s="89"/>
    </row>
    <row r="980" spans="1:54" ht="12.75" customHeight="1" x14ac:dyDescent="0.2">
      <c r="A980" s="77"/>
      <c r="B980" s="77"/>
      <c r="C980" s="77"/>
      <c r="D980" s="50"/>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89"/>
      <c r="AE980" s="89"/>
      <c r="AF980" s="89"/>
      <c r="AG980" s="89"/>
      <c r="AH980" s="89"/>
      <c r="AI980" s="89"/>
      <c r="AJ980" s="89"/>
      <c r="AK980" s="89"/>
      <c r="AL980" s="89"/>
      <c r="AM980" s="89"/>
      <c r="AN980" s="89"/>
      <c r="AO980" s="89"/>
      <c r="AP980" s="89"/>
      <c r="AQ980" s="89"/>
      <c r="AR980" s="89"/>
      <c r="AS980" s="89"/>
      <c r="AT980" s="89"/>
      <c r="AU980" s="89"/>
      <c r="AV980" s="89"/>
      <c r="AW980" s="89"/>
      <c r="AX980" s="89"/>
      <c r="AY980" s="89"/>
      <c r="AZ980" s="89"/>
      <c r="BA980" s="89"/>
      <c r="BB980" s="89"/>
    </row>
    <row r="981" spans="1:54" ht="12.75" customHeight="1" x14ac:dyDescent="0.2">
      <c r="A981" s="77"/>
      <c r="B981" s="77"/>
      <c r="C981" s="77"/>
      <c r="D981" s="50"/>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89"/>
      <c r="AE981" s="89"/>
      <c r="AF981" s="89"/>
      <c r="AG981" s="89"/>
      <c r="AH981" s="89"/>
      <c r="AI981" s="89"/>
      <c r="AJ981" s="89"/>
      <c r="AK981" s="89"/>
      <c r="AL981" s="89"/>
      <c r="AM981" s="89"/>
      <c r="AN981" s="89"/>
      <c r="AO981" s="89"/>
      <c r="AP981" s="89"/>
      <c r="AQ981" s="89"/>
      <c r="AR981" s="89"/>
      <c r="AS981" s="89"/>
      <c r="AT981" s="89"/>
      <c r="AU981" s="89"/>
      <c r="AV981" s="89"/>
      <c r="AW981" s="89"/>
      <c r="AX981" s="89"/>
      <c r="AY981" s="89"/>
      <c r="AZ981" s="89"/>
      <c r="BA981" s="89"/>
      <c r="BB981" s="89"/>
    </row>
    <row r="982" spans="1:54" ht="12.75" customHeight="1" x14ac:dyDescent="0.2">
      <c r="A982" s="77"/>
      <c r="B982" s="77"/>
      <c r="C982" s="77"/>
      <c r="D982" s="50"/>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89"/>
      <c r="AE982" s="89"/>
      <c r="AF982" s="89"/>
      <c r="AG982" s="89"/>
      <c r="AH982" s="89"/>
      <c r="AI982" s="89"/>
      <c r="AJ982" s="89"/>
      <c r="AK982" s="89"/>
      <c r="AL982" s="89"/>
      <c r="AM982" s="89"/>
      <c r="AN982" s="89"/>
      <c r="AO982" s="89"/>
      <c r="AP982" s="89"/>
      <c r="AQ982" s="89"/>
      <c r="AR982" s="89"/>
      <c r="AS982" s="89"/>
      <c r="AT982" s="89"/>
      <c r="AU982" s="89"/>
      <c r="AV982" s="89"/>
      <c r="AW982" s="89"/>
      <c r="AX982" s="89"/>
      <c r="AY982" s="89"/>
      <c r="AZ982" s="89"/>
      <c r="BA982" s="89"/>
      <c r="BB982" s="89"/>
    </row>
    <row r="983" spans="1:54" ht="12.75" customHeight="1" x14ac:dyDescent="0.2">
      <c r="A983" s="77"/>
      <c r="B983" s="77"/>
      <c r="C983" s="77"/>
      <c r="D983" s="50"/>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89"/>
      <c r="AE983" s="89"/>
      <c r="AF983" s="89"/>
      <c r="AG983" s="89"/>
      <c r="AH983" s="89"/>
      <c r="AI983" s="89"/>
      <c r="AJ983" s="89"/>
      <c r="AK983" s="89"/>
      <c r="AL983" s="89"/>
      <c r="AM983" s="89"/>
      <c r="AN983" s="89"/>
      <c r="AO983" s="89"/>
      <c r="AP983" s="89"/>
      <c r="AQ983" s="89"/>
      <c r="AR983" s="89"/>
      <c r="AS983" s="89"/>
      <c r="AT983" s="89"/>
      <c r="AU983" s="89"/>
      <c r="AV983" s="89"/>
      <c r="AW983" s="89"/>
      <c r="AX983" s="89"/>
      <c r="AY983" s="89"/>
      <c r="AZ983" s="89"/>
      <c r="BA983" s="89"/>
      <c r="BB983" s="89"/>
    </row>
    <row r="984" spans="1:54" ht="12.75" customHeight="1" x14ac:dyDescent="0.2">
      <c r="A984" s="77"/>
      <c r="B984" s="77"/>
      <c r="C984" s="77"/>
      <c r="D984" s="50"/>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89"/>
      <c r="AE984" s="89"/>
      <c r="AF984" s="89"/>
      <c r="AG984" s="89"/>
      <c r="AH984" s="89"/>
      <c r="AI984" s="89"/>
      <c r="AJ984" s="89"/>
      <c r="AK984" s="89"/>
      <c r="AL984" s="89"/>
      <c r="AM984" s="89"/>
      <c r="AN984" s="89"/>
      <c r="AO984" s="89"/>
      <c r="AP984" s="89"/>
      <c r="AQ984" s="89"/>
      <c r="AR984" s="89"/>
      <c r="AS984" s="89"/>
      <c r="AT984" s="89"/>
      <c r="AU984" s="89"/>
      <c r="AV984" s="89"/>
      <c r="AW984" s="89"/>
      <c r="AX984" s="89"/>
      <c r="AY984" s="89"/>
      <c r="AZ984" s="89"/>
      <c r="BA984" s="89"/>
      <c r="BB984" s="89"/>
    </row>
    <row r="985" spans="1:54" ht="12.75" customHeight="1" x14ac:dyDescent="0.2">
      <c r="A985" s="77"/>
      <c r="B985" s="77"/>
      <c r="C985" s="77"/>
      <c r="D985" s="50"/>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89"/>
      <c r="AE985" s="89"/>
      <c r="AF985" s="89"/>
      <c r="AG985" s="89"/>
      <c r="AH985" s="89"/>
      <c r="AI985" s="89"/>
      <c r="AJ985" s="89"/>
      <c r="AK985" s="89"/>
      <c r="AL985" s="89"/>
      <c r="AM985" s="89"/>
      <c r="AN985" s="89"/>
      <c r="AO985" s="89"/>
      <c r="AP985" s="89"/>
      <c r="AQ985" s="89"/>
      <c r="AR985" s="89"/>
      <c r="AS985" s="89"/>
      <c r="AT985" s="89"/>
      <c r="AU985" s="89"/>
      <c r="AV985" s="89"/>
      <c r="AW985" s="89"/>
      <c r="AX985" s="89"/>
      <c r="AY985" s="89"/>
      <c r="AZ985" s="89"/>
      <c r="BA985" s="89"/>
      <c r="BB985" s="89"/>
    </row>
    <row r="986" spans="1:54" ht="12.75" customHeight="1" x14ac:dyDescent="0.2">
      <c r="A986" s="77"/>
      <c r="B986" s="77"/>
      <c r="C986" s="77"/>
      <c r="D986" s="50"/>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89"/>
      <c r="AE986" s="89"/>
      <c r="AF986" s="89"/>
      <c r="AG986" s="89"/>
      <c r="AH986" s="89"/>
      <c r="AI986" s="89"/>
      <c r="AJ986" s="89"/>
      <c r="AK986" s="89"/>
      <c r="AL986" s="89"/>
      <c r="AM986" s="89"/>
      <c r="AN986" s="89"/>
      <c r="AO986" s="89"/>
      <c r="AP986" s="89"/>
      <c r="AQ986" s="89"/>
      <c r="AR986" s="89"/>
      <c r="AS986" s="89"/>
      <c r="AT986" s="89"/>
      <c r="AU986" s="89"/>
      <c r="AV986" s="89"/>
      <c r="AW986" s="89"/>
      <c r="AX986" s="89"/>
      <c r="AY986" s="89"/>
      <c r="AZ986" s="89"/>
      <c r="BA986" s="89"/>
      <c r="BB986" s="89"/>
    </row>
    <row r="987" spans="1:54" ht="12.75" customHeight="1" x14ac:dyDescent="0.2">
      <c r="A987" s="77"/>
      <c r="B987" s="77"/>
      <c r="C987" s="77"/>
      <c r="D987" s="50"/>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89"/>
      <c r="AE987" s="89"/>
      <c r="AF987" s="89"/>
      <c r="AG987" s="89"/>
      <c r="AH987" s="89"/>
      <c r="AI987" s="89"/>
      <c r="AJ987" s="89"/>
      <c r="AK987" s="89"/>
      <c r="AL987" s="89"/>
      <c r="AM987" s="89"/>
      <c r="AN987" s="89"/>
      <c r="AO987" s="89"/>
      <c r="AP987" s="89"/>
      <c r="AQ987" s="89"/>
      <c r="AR987" s="89"/>
      <c r="AS987" s="89"/>
      <c r="AT987" s="89"/>
      <c r="AU987" s="89"/>
      <c r="AV987" s="89"/>
      <c r="AW987" s="89"/>
      <c r="AX987" s="89"/>
      <c r="AY987" s="89"/>
      <c r="AZ987" s="89"/>
      <c r="BA987" s="89"/>
      <c r="BB987" s="89"/>
    </row>
    <row r="988" spans="1:54" ht="12.75" customHeight="1" x14ac:dyDescent="0.2">
      <c r="A988" s="77"/>
      <c r="B988" s="77"/>
      <c r="C988" s="77"/>
      <c r="D988" s="50"/>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89"/>
      <c r="AE988" s="89"/>
      <c r="AF988" s="89"/>
      <c r="AG988" s="89"/>
      <c r="AH988" s="89"/>
      <c r="AI988" s="89"/>
      <c r="AJ988" s="89"/>
      <c r="AK988" s="89"/>
      <c r="AL988" s="89"/>
      <c r="AM988" s="89"/>
      <c r="AN988" s="89"/>
      <c r="AO988" s="89"/>
      <c r="AP988" s="89"/>
      <c r="AQ988" s="89"/>
      <c r="AR988" s="89"/>
      <c r="AS988" s="89"/>
      <c r="AT988" s="89"/>
      <c r="AU988" s="89"/>
      <c r="AV988" s="89"/>
      <c r="AW988" s="89"/>
      <c r="AX988" s="89"/>
      <c r="AY988" s="89"/>
      <c r="AZ988" s="89"/>
      <c r="BA988" s="89"/>
      <c r="BB988" s="89"/>
    </row>
    <row r="989" spans="1:54" ht="12.75" customHeight="1" x14ac:dyDescent="0.2">
      <c r="A989" s="77"/>
      <c r="B989" s="77"/>
      <c r="C989" s="77"/>
      <c r="D989" s="50"/>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89"/>
      <c r="AE989" s="89"/>
      <c r="AF989" s="89"/>
      <c r="AG989" s="89"/>
      <c r="AH989" s="89"/>
      <c r="AI989" s="89"/>
      <c r="AJ989" s="89"/>
      <c r="AK989" s="89"/>
      <c r="AL989" s="89"/>
      <c r="AM989" s="89"/>
      <c r="AN989" s="89"/>
      <c r="AO989" s="89"/>
      <c r="AP989" s="89"/>
      <c r="AQ989" s="89"/>
      <c r="AR989" s="89"/>
      <c r="AS989" s="89"/>
      <c r="AT989" s="89"/>
      <c r="AU989" s="89"/>
      <c r="AV989" s="89"/>
      <c r="AW989" s="89"/>
      <c r="AX989" s="89"/>
      <c r="AY989" s="89"/>
      <c r="AZ989" s="89"/>
      <c r="BA989" s="89"/>
      <c r="BB989" s="89"/>
    </row>
    <row r="990" spans="1:54" ht="12.75" customHeight="1" x14ac:dyDescent="0.2">
      <c r="A990" s="77"/>
      <c r="B990" s="77"/>
      <c r="C990" s="77"/>
      <c r="D990" s="50"/>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89"/>
      <c r="AE990" s="89"/>
      <c r="AF990" s="89"/>
      <c r="AG990" s="89"/>
      <c r="AH990" s="89"/>
      <c r="AI990" s="89"/>
      <c r="AJ990" s="89"/>
      <c r="AK990" s="89"/>
      <c r="AL990" s="89"/>
      <c r="AM990" s="89"/>
      <c r="AN990" s="89"/>
      <c r="AO990" s="89"/>
      <c r="AP990" s="89"/>
      <c r="AQ990" s="89"/>
      <c r="AR990" s="89"/>
      <c r="AS990" s="89"/>
      <c r="AT990" s="89"/>
      <c r="AU990" s="89"/>
      <c r="AV990" s="89"/>
      <c r="AW990" s="89"/>
      <c r="AX990" s="89"/>
      <c r="AY990" s="89"/>
      <c r="AZ990" s="89"/>
      <c r="BA990" s="89"/>
      <c r="BB990" s="89"/>
    </row>
    <row r="991" spans="1:54" ht="12.75" customHeight="1" x14ac:dyDescent="0.2">
      <c r="A991" s="77"/>
      <c r="B991" s="77"/>
      <c r="C991" s="77"/>
      <c r="D991" s="50"/>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89"/>
      <c r="AE991" s="89"/>
      <c r="AF991" s="89"/>
      <c r="AG991" s="89"/>
      <c r="AH991" s="89"/>
      <c r="AI991" s="89"/>
      <c r="AJ991" s="89"/>
      <c r="AK991" s="89"/>
      <c r="AL991" s="89"/>
      <c r="AM991" s="89"/>
      <c r="AN991" s="89"/>
      <c r="AO991" s="89"/>
      <c r="AP991" s="89"/>
      <c r="AQ991" s="89"/>
      <c r="AR991" s="89"/>
      <c r="AS991" s="89"/>
      <c r="AT991" s="89"/>
      <c r="AU991" s="89"/>
      <c r="AV991" s="89"/>
      <c r="AW991" s="89"/>
      <c r="AX991" s="89"/>
      <c r="AY991" s="89"/>
      <c r="AZ991" s="89"/>
      <c r="BA991" s="89"/>
      <c r="BB991" s="89"/>
    </row>
    <row r="992" spans="1:54" ht="12.75" customHeight="1" x14ac:dyDescent="0.2">
      <c r="A992" s="77"/>
      <c r="B992" s="77"/>
      <c r="C992" s="77"/>
      <c r="D992" s="50"/>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89"/>
      <c r="AE992" s="89"/>
      <c r="AF992" s="89"/>
      <c r="AG992" s="89"/>
      <c r="AH992" s="89"/>
      <c r="AI992" s="89"/>
      <c r="AJ992" s="89"/>
      <c r="AK992" s="89"/>
      <c r="AL992" s="89"/>
      <c r="AM992" s="89"/>
      <c r="AN992" s="89"/>
      <c r="AO992" s="89"/>
      <c r="AP992" s="89"/>
      <c r="AQ992" s="89"/>
      <c r="AR992" s="89"/>
      <c r="AS992" s="89"/>
      <c r="AT992" s="89"/>
      <c r="AU992" s="89"/>
      <c r="AV992" s="89"/>
      <c r="AW992" s="89"/>
      <c r="AX992" s="89"/>
      <c r="AY992" s="89"/>
      <c r="AZ992" s="89"/>
      <c r="BA992" s="89"/>
      <c r="BB992" s="89"/>
    </row>
    <row r="993" spans="1:54" ht="12.75" customHeight="1" x14ac:dyDescent="0.2">
      <c r="A993" s="77"/>
      <c r="B993" s="77"/>
      <c r="C993" s="77"/>
      <c r="D993" s="50"/>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89"/>
      <c r="AE993" s="89"/>
      <c r="AF993" s="89"/>
      <c r="AG993" s="89"/>
      <c r="AH993" s="89"/>
      <c r="AI993" s="89"/>
      <c r="AJ993" s="89"/>
      <c r="AK993" s="89"/>
      <c r="AL993" s="89"/>
      <c r="AM993" s="89"/>
      <c r="AN993" s="89"/>
      <c r="AO993" s="89"/>
      <c r="AP993" s="89"/>
      <c r="AQ993" s="89"/>
      <c r="AR993" s="89"/>
      <c r="AS993" s="89"/>
      <c r="AT993" s="89"/>
      <c r="AU993" s="89"/>
      <c r="AV993" s="89"/>
      <c r="AW993" s="89"/>
      <c r="AX993" s="89"/>
      <c r="AY993" s="89"/>
      <c r="AZ993" s="89"/>
      <c r="BA993" s="89"/>
      <c r="BB993" s="89"/>
    </row>
    <row r="994" spans="1:54" ht="12.75" customHeight="1" x14ac:dyDescent="0.2">
      <c r="A994" s="77"/>
      <c r="B994" s="77"/>
      <c r="C994" s="77"/>
      <c r="D994" s="50"/>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89"/>
      <c r="AE994" s="89"/>
      <c r="AF994" s="89"/>
      <c r="AG994" s="89"/>
      <c r="AH994" s="89"/>
      <c r="AI994" s="89"/>
      <c r="AJ994" s="89"/>
      <c r="AK994" s="89"/>
      <c r="AL994" s="89"/>
      <c r="AM994" s="89"/>
      <c r="AN994" s="89"/>
      <c r="AO994" s="89"/>
      <c r="AP994" s="89"/>
      <c r="AQ994" s="89"/>
      <c r="AR994" s="89"/>
      <c r="AS994" s="89"/>
      <c r="AT994" s="89"/>
      <c r="AU994" s="89"/>
      <c r="AV994" s="89"/>
      <c r="AW994" s="89"/>
      <c r="AX994" s="89"/>
      <c r="AY994" s="89"/>
      <c r="AZ994" s="89"/>
      <c r="BA994" s="89"/>
      <c r="BB994" s="89"/>
    </row>
    <row r="995" spans="1:54" ht="12.75" customHeight="1" x14ac:dyDescent="0.2">
      <c r="A995" s="77"/>
      <c r="B995" s="77"/>
      <c r="C995" s="77"/>
      <c r="D995" s="50"/>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row>
    <row r="996" spans="1:54" ht="12.75" customHeight="1" x14ac:dyDescent="0.2">
      <c r="A996" s="77"/>
      <c r="B996" s="77"/>
      <c r="C996" s="77"/>
      <c r="D996" s="50"/>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89"/>
      <c r="AE996" s="89"/>
      <c r="AF996" s="89"/>
      <c r="AG996" s="89"/>
      <c r="AH996" s="89"/>
      <c r="AI996" s="89"/>
      <c r="AJ996" s="89"/>
      <c r="AK996" s="89"/>
      <c r="AL996" s="89"/>
      <c r="AM996" s="89"/>
      <c r="AN996" s="89"/>
      <c r="AO996" s="89"/>
      <c r="AP996" s="89"/>
      <c r="AQ996" s="89"/>
      <c r="AR996" s="89"/>
      <c r="AS996" s="89"/>
      <c r="AT996" s="89"/>
      <c r="AU996" s="89"/>
      <c r="AV996" s="89"/>
      <c r="AW996" s="89"/>
      <c r="AX996" s="89"/>
      <c r="AY996" s="89"/>
      <c r="AZ996" s="89"/>
      <c r="BA996" s="89"/>
      <c r="BB996" s="89"/>
    </row>
    <row r="997" spans="1:54" ht="12.75" customHeight="1" x14ac:dyDescent="0.2">
      <c r="A997" s="77"/>
      <c r="B997" s="77"/>
      <c r="C997" s="77"/>
      <c r="D997" s="50"/>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row>
    <row r="998" spans="1:54" ht="12.75" customHeight="1" x14ac:dyDescent="0.2">
      <c r="A998" s="77"/>
      <c r="B998" s="77"/>
      <c r="C998" s="77"/>
      <c r="D998" s="50"/>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row>
    <row r="999" spans="1:54" ht="12.75" customHeight="1" x14ac:dyDescent="0.2">
      <c r="A999" s="77"/>
      <c r="B999" s="77"/>
      <c r="C999" s="77"/>
      <c r="D999" s="50"/>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row>
    <row r="1000" spans="1:54" ht="12.75" customHeight="1" x14ac:dyDescent="0.2">
      <c r="A1000" s="77"/>
      <c r="B1000" s="77"/>
      <c r="C1000" s="77"/>
      <c r="D1000" s="50"/>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89"/>
      <c r="AE1000" s="89"/>
      <c r="AF1000" s="89"/>
      <c r="AG1000" s="89"/>
      <c r="AH1000" s="89"/>
      <c r="AI1000" s="89"/>
      <c r="AJ1000" s="89"/>
      <c r="AK1000" s="89"/>
      <c r="AL1000" s="89"/>
      <c r="AM1000" s="89"/>
      <c r="AN1000" s="89"/>
      <c r="AO1000" s="89"/>
      <c r="AP1000" s="89"/>
      <c r="AQ1000" s="89"/>
      <c r="AR1000" s="89"/>
      <c r="AS1000" s="89"/>
      <c r="AT1000" s="89"/>
      <c r="AU1000" s="89"/>
      <c r="AV1000" s="89"/>
      <c r="AW1000" s="89"/>
      <c r="AX1000" s="89"/>
      <c r="AY1000" s="89"/>
      <c r="AZ1000" s="89"/>
      <c r="BA1000" s="89"/>
      <c r="BB1000" s="89"/>
    </row>
  </sheetData>
  <mergeCells count="4">
    <mergeCell ref="A1:D2"/>
    <mergeCell ref="A3:A4"/>
    <mergeCell ref="B3:D3"/>
    <mergeCell ref="B4:D4"/>
  </mergeCells>
  <conditionalFormatting sqref="A48:C48 A86:D88 A85:C85 A90:D90 A89:C89 A92:D92 A91:C91 A93:C93 A44:D47 A49:D52 F92:Q92 F45:L45 F90:H90 R95:BB95 A42:I43 F44:I44 J42:L44 A53:L64 O53 F50:O51 M53:N60 O54:BB54 M61:O64 F88:T88 O55:O60 F49:Q49 E1:BB2 F86:Q87 S86 P91:Q91 S92 A94:Q101 T101 M42:S43 M44:R45 A83:R84 A38:S41 W88 W92 I89:BB90 A36:T37 V49 V101:X101 A32:V35 X37 X84 A26:W31 Y27:BB27 X49 Z55:BB64 Y88:BB88 Z91:BB94 A3:BB25 Z26:BB26 Z28:BB53 Z83:BB87 Z96:BB101 A65:BB82">
    <cfRule type="cellIs" dxfId="2858" priority="1" stopIfTrue="1" operator="equal">
      <formula>"PASS"</formula>
    </cfRule>
  </conditionalFormatting>
  <conditionalFormatting sqref="A48:C48 A86:D88 A85:C85 A90:D90 A89:C89 A92:D92 A91:C91 A93:C93 A44:D47 A49:D52 F92:Q92 F45:L45 F90:H90 R95:BB95 A42:I43 F44:I44 J42:L44 A53:L64 O53 F50:O51 M53:N60 O54:BB54 M61:O64 F88:T88 O55:O60 F49:Q49 E1:BB2 F86:Q87 S86 P91:Q91 S92 A94:Q101 T101 M42:S43 M44:R45 A83:R84 A38:S41 W88 W92 I89:BB90 A36:T37 V49 V101:X101 A32:V35 X37 X84 A26:W31 Y27:BB27 X49 Z55:BB64 Y88:BB88 Z91:BB94 A3:BB25 Z26:BB26 Z28:BB53 Z83:BB87 Z96:BB101 A65:BB82">
    <cfRule type="cellIs" dxfId="2857" priority="2" stopIfTrue="1" operator="equal">
      <formula>"PASS with comments"</formula>
    </cfRule>
  </conditionalFormatting>
  <conditionalFormatting sqref="A48:C48 A86:D88 A85:C85 A90:D90 A89:C89 A92:D92 A91:C91 A93:C93 A44:D47 A49:D52 F92:Q92 F45:L45 F90:H90 R95:BB95 A42:I43 F44:I44 J42:L44 A53:L64 O53 F50:O51 M53:N60 O54:BB54 M61:O64 F88:T88 O55:O60 F49:Q49 E1:BB2 F86:Q87 S86 P91:Q91 S92 A94:Q101 T101 M42:S43 M44:R45 A83:R84 A38:S41 W88 W92 I89:BB90 A36:T37 V49 V101:X101 A32:V35 X37 X84 A26:W31 Y27:BB27 X49 Z55:BB64 Y88:BB88 Z91:BB94 A3:BB25 Z26:BB26 Z28:BB53 Z83:BB87 Z96:BB101 A65:BB82">
    <cfRule type="cellIs" dxfId="2856" priority="3" stopIfTrue="1" operator="equal">
      <formula>"NON COMPLIANT"</formula>
    </cfRule>
  </conditionalFormatting>
  <conditionalFormatting sqref="A48:C48 A86:D88 A85:C85 A90:D90 A89:C89 A92:D92 A91:C91 A93:C93 A44:D47 A49:D52 F92:Q92 F45:L45 F90:H90 R95:BB95 A42:I43 F44:I44 J42:L44 A53:L64 O53 F50:O51 M53:N60 O54:BB54 M61:O64 F88:T88 O55:O60 F49:Q49 E1:BB2 F86:Q87 S86 P91:Q91 S92 A94:Q101 T101 M42:S43 M44:R45 A83:R84 A38:S41 W88 W92 I89:BB90 A36:T37 V49 V101:X101 A32:V35 X37 X84 A26:W31 Y27:BB27 X49 Z55:BB64 Y88:BB88 Z91:BB94 A3:BB25 Z26:BB26 Z28:BB53 Z83:BB87 Z96:BB101 A65:BB82">
    <cfRule type="cellIs" dxfId="2855" priority="4" stopIfTrue="1" operator="equal">
      <formula>"N/A"</formula>
    </cfRule>
  </conditionalFormatting>
  <conditionalFormatting sqref="A48:C48 A86:D88 A85:C85 A90:D90 A89:C89 A92:D92 A91:C91 A93:C93 A44:D47 A49:D52 F92:Q92 F45:L45 F90:H90 R95:BB95 A42:I43 F44:I44 J42:L44 A53:L64 O53 F50:O51 M53:N60 O54:BB54 M61:O64 F88:T88 O55:O60 F49:Q49 E1:BB2 F86:Q87 S86 P91:Q91 S92 A94:Q101 T101 M42:S43 M44:R45 A83:R84 A38:S41 W88 W92 I89:BB90 A36:T37 V49 V101:X101 A32:V35 X37 X84 A26:W31 Y27:BB27 X49 Z55:BB64 Y88:BB88 Z91:BB94 A3:BB25 Z26:BB26 Z28:BB53 Z83:BB87 Z96:BB101 A65:BB82">
    <cfRule type="cellIs" dxfId="2854" priority="5" stopIfTrue="1" operator="equal">
      <formula>"TO DO"</formula>
    </cfRule>
  </conditionalFormatting>
  <conditionalFormatting sqref="A48:C48 A86:D88 A85:C85 A90:D90 A89:C89 A92:D92 A91:C91 A93:C93 A44:D47 A49:D52 F92:Q92 F45:L45 F90:H90 R95:BB95 A42:I43 F44:I44 J42:L44 A53:L64 O53 F50:O51 M53:N60 O54:BB54 M61:O64 F88:T88 O55:O60 F49:Q49 E1:BB2 F86:Q87 S86 P91:Q91 S92 A94:Q101 T101 M42:S43 M44:R45 A83:R84 A38:S41 W88 W92 I89:BB90 A36:T37 V49 V101:X101 A32:V35 X37 X84 A26:W31 Y27:BB27 X49 Z55:BB64 Y88:BB88 Z91:BB94 A3:BB25 Z26:BB26 Z28:BB53 Z83:BB87 Z96:BB101 A65:BB82">
    <cfRule type="cellIs" dxfId="2853" priority="6" stopIfTrue="1" operator="equal">
      <formula>"NOT TESTED"</formula>
    </cfRule>
  </conditionalFormatting>
  <conditionalFormatting sqref="D48">
    <cfRule type="cellIs" dxfId="2852" priority="7" stopIfTrue="1" operator="equal">
      <formula>"PASS"</formula>
    </cfRule>
  </conditionalFormatting>
  <conditionalFormatting sqref="D48">
    <cfRule type="cellIs" dxfId="2851" priority="8" stopIfTrue="1" operator="equal">
      <formula>"PASS with comments"</formula>
    </cfRule>
  </conditionalFormatting>
  <conditionalFormatting sqref="D48">
    <cfRule type="cellIs" dxfId="2850" priority="9" stopIfTrue="1" operator="equal">
      <formula>"NON COMPLIANT"</formula>
    </cfRule>
  </conditionalFormatting>
  <conditionalFormatting sqref="D48">
    <cfRule type="cellIs" dxfId="2849" priority="10" stopIfTrue="1" operator="equal">
      <formula>"N/A"</formula>
    </cfRule>
  </conditionalFormatting>
  <conditionalFormatting sqref="D48">
    <cfRule type="cellIs" dxfId="2848" priority="11" stopIfTrue="1" operator="equal">
      <formula>"TO DO"</formula>
    </cfRule>
  </conditionalFormatting>
  <conditionalFormatting sqref="D48">
    <cfRule type="cellIs" dxfId="2847" priority="12" stopIfTrue="1" operator="equal">
      <formula>"NOT TESTED"</formula>
    </cfRule>
  </conditionalFormatting>
  <conditionalFormatting sqref="D85">
    <cfRule type="cellIs" dxfId="2846" priority="13" stopIfTrue="1" operator="equal">
      <formula>"PASS"</formula>
    </cfRule>
  </conditionalFormatting>
  <conditionalFormatting sqref="D85">
    <cfRule type="cellIs" dxfId="2845" priority="14" stopIfTrue="1" operator="equal">
      <formula>"PASS with comments"</formula>
    </cfRule>
  </conditionalFormatting>
  <conditionalFormatting sqref="D85">
    <cfRule type="cellIs" dxfId="2844" priority="15" stopIfTrue="1" operator="equal">
      <formula>"NON COMPLIANT"</formula>
    </cfRule>
  </conditionalFormatting>
  <conditionalFormatting sqref="D85">
    <cfRule type="cellIs" dxfId="2843" priority="16" stopIfTrue="1" operator="equal">
      <formula>"N/A"</formula>
    </cfRule>
  </conditionalFormatting>
  <conditionalFormatting sqref="D85">
    <cfRule type="cellIs" dxfId="2842" priority="17" stopIfTrue="1" operator="equal">
      <formula>"TO DO"</formula>
    </cfRule>
  </conditionalFormatting>
  <conditionalFormatting sqref="D85">
    <cfRule type="cellIs" dxfId="2841" priority="18" stopIfTrue="1" operator="equal">
      <formula>"NOT TESTED"</formula>
    </cfRule>
  </conditionalFormatting>
  <conditionalFormatting sqref="D89">
    <cfRule type="cellIs" dxfId="2840" priority="19" stopIfTrue="1" operator="equal">
      <formula>"PASS"</formula>
    </cfRule>
  </conditionalFormatting>
  <conditionalFormatting sqref="D89">
    <cfRule type="cellIs" dxfId="2839" priority="20" stopIfTrue="1" operator="equal">
      <formula>"PASS with comments"</formula>
    </cfRule>
  </conditionalFormatting>
  <conditionalFormatting sqref="D89">
    <cfRule type="cellIs" dxfId="2838" priority="21" stopIfTrue="1" operator="equal">
      <formula>"NON COMPLIANT"</formula>
    </cfRule>
  </conditionalFormatting>
  <conditionalFormatting sqref="D89">
    <cfRule type="cellIs" dxfId="2837" priority="22" stopIfTrue="1" operator="equal">
      <formula>"N/A"</formula>
    </cfRule>
  </conditionalFormatting>
  <conditionalFormatting sqref="D89">
    <cfRule type="cellIs" dxfId="2836" priority="23" stopIfTrue="1" operator="equal">
      <formula>"TO DO"</formula>
    </cfRule>
  </conditionalFormatting>
  <conditionalFormatting sqref="D89">
    <cfRule type="cellIs" dxfId="2835" priority="24" stopIfTrue="1" operator="equal">
      <formula>"NOT TESTED"</formula>
    </cfRule>
  </conditionalFormatting>
  <conditionalFormatting sqref="D91">
    <cfRule type="cellIs" dxfId="2834" priority="25" stopIfTrue="1" operator="equal">
      <formula>"PASS"</formula>
    </cfRule>
  </conditionalFormatting>
  <conditionalFormatting sqref="D91">
    <cfRule type="cellIs" dxfId="2833" priority="26" stopIfTrue="1" operator="equal">
      <formula>"PASS with comments"</formula>
    </cfRule>
  </conditionalFormatting>
  <conditionalFormatting sqref="D91">
    <cfRule type="cellIs" dxfId="2832" priority="27" stopIfTrue="1" operator="equal">
      <formula>"NON COMPLIANT"</formula>
    </cfRule>
  </conditionalFormatting>
  <conditionalFormatting sqref="D91">
    <cfRule type="cellIs" dxfId="2831" priority="28" stopIfTrue="1" operator="equal">
      <formula>"N/A"</formula>
    </cfRule>
  </conditionalFormatting>
  <conditionalFormatting sqref="D91">
    <cfRule type="cellIs" dxfId="2830" priority="29" stopIfTrue="1" operator="equal">
      <formula>"TO DO"</formula>
    </cfRule>
  </conditionalFormatting>
  <conditionalFormatting sqref="D91">
    <cfRule type="cellIs" dxfId="2829" priority="30" stopIfTrue="1" operator="equal">
      <formula>"NOT TESTED"</formula>
    </cfRule>
  </conditionalFormatting>
  <conditionalFormatting sqref="D93">
    <cfRule type="cellIs" dxfId="2828" priority="31" stopIfTrue="1" operator="equal">
      <formula>"PASS"</formula>
    </cfRule>
  </conditionalFormatting>
  <conditionalFormatting sqref="D93">
    <cfRule type="cellIs" dxfId="2827" priority="32" stopIfTrue="1" operator="equal">
      <formula>"PASS with comments"</formula>
    </cfRule>
  </conditionalFormatting>
  <conditionalFormatting sqref="D93">
    <cfRule type="cellIs" dxfId="2826" priority="33" stopIfTrue="1" operator="equal">
      <formula>"NON COMPLIANT"</formula>
    </cfRule>
  </conditionalFormatting>
  <conditionalFormatting sqref="D93">
    <cfRule type="cellIs" dxfId="2825" priority="34" stopIfTrue="1" operator="equal">
      <formula>"N/A"</formula>
    </cfRule>
  </conditionalFormatting>
  <conditionalFormatting sqref="D93">
    <cfRule type="cellIs" dxfId="2824" priority="35" stopIfTrue="1" operator="equal">
      <formula>"TO DO"</formula>
    </cfRule>
  </conditionalFormatting>
  <conditionalFormatting sqref="D93">
    <cfRule type="cellIs" dxfId="2823" priority="36" stopIfTrue="1" operator="equal">
      <formula>"NOT TESTED"</formula>
    </cfRule>
  </conditionalFormatting>
  <conditionalFormatting sqref="E85:E88 F85:Q85">
    <cfRule type="cellIs" dxfId="2822" priority="37" stopIfTrue="1" operator="equal">
      <formula>"PASS"</formula>
    </cfRule>
  </conditionalFormatting>
  <conditionalFormatting sqref="E85:E88 F85:Q85">
    <cfRule type="cellIs" dxfId="2821" priority="38" stopIfTrue="1" operator="equal">
      <formula>"PASS with comments"</formula>
    </cfRule>
  </conditionalFormatting>
  <conditionalFormatting sqref="E85:E88 F85:Q85">
    <cfRule type="cellIs" dxfId="2820" priority="39" stopIfTrue="1" operator="equal">
      <formula>"NON COMPLIANT"</formula>
    </cfRule>
  </conditionalFormatting>
  <conditionalFormatting sqref="E85:E88 F85:Q85">
    <cfRule type="cellIs" dxfId="2819" priority="40" stopIfTrue="1" operator="equal">
      <formula>"N/A"</formula>
    </cfRule>
  </conditionalFormatting>
  <conditionalFormatting sqref="E85:E88 F85:Q85">
    <cfRule type="cellIs" dxfId="2818" priority="41" stopIfTrue="1" operator="equal">
      <formula>"TO DO"</formula>
    </cfRule>
  </conditionalFormatting>
  <conditionalFormatting sqref="E85:E88 F85:Q85">
    <cfRule type="cellIs" dxfId="2817" priority="42" stopIfTrue="1" operator="equal">
      <formula>"NOT TESTED"</formula>
    </cfRule>
  </conditionalFormatting>
  <conditionalFormatting sqref="E89:E93 F89:H89 F91:O91 F93:Q93">
    <cfRule type="cellIs" dxfId="2816" priority="43" stopIfTrue="1" operator="equal">
      <formula>"PASS"</formula>
    </cfRule>
  </conditionalFormatting>
  <conditionalFormatting sqref="E89:E93 F89:H89 F91:O91 F93:Q93">
    <cfRule type="cellIs" dxfId="2815" priority="44" stopIfTrue="1" operator="equal">
      <formula>"PASS with comments"</formula>
    </cfRule>
  </conditionalFormatting>
  <conditionalFormatting sqref="E89:E93 F89:H89 F91:O91 F93:Q93">
    <cfRule type="cellIs" dxfId="2814" priority="45" stopIfTrue="1" operator="equal">
      <formula>"NON COMPLIANT"</formula>
    </cfRule>
  </conditionalFormatting>
  <conditionalFormatting sqref="E89:E93 F89:H89 F91:O91 F93:Q93">
    <cfRule type="cellIs" dxfId="2813" priority="46" stopIfTrue="1" operator="equal">
      <formula>"N/A"</formula>
    </cfRule>
  </conditionalFormatting>
  <conditionalFormatting sqref="E89:E93 F89:H89 F91:O91 F93:Q93">
    <cfRule type="cellIs" dxfId="2812" priority="47" stopIfTrue="1" operator="equal">
      <formula>"TO DO"</formula>
    </cfRule>
  </conditionalFormatting>
  <conditionalFormatting sqref="E89:E93 F89:H89 F91:O91 F93:Q93">
    <cfRule type="cellIs" dxfId="2811" priority="48" stopIfTrue="1" operator="equal">
      <formula>"NOT TESTED"</formula>
    </cfRule>
  </conditionalFormatting>
  <conditionalFormatting sqref="E44:E47 F46:Q47">
    <cfRule type="cellIs" dxfId="2810" priority="49" stopIfTrue="1" operator="equal">
      <formula>"PASS"</formula>
    </cfRule>
  </conditionalFormatting>
  <conditionalFormatting sqref="E44:E47 F46:Q47">
    <cfRule type="cellIs" dxfId="2809" priority="50" stopIfTrue="1" operator="equal">
      <formula>"PASS with comments"</formula>
    </cfRule>
  </conditionalFormatting>
  <conditionalFormatting sqref="E44:E47 F46:Q47">
    <cfRule type="cellIs" dxfId="2808" priority="51" stopIfTrue="1" operator="equal">
      <formula>"NON COMPLIANT"</formula>
    </cfRule>
  </conditionalFormatting>
  <conditionalFormatting sqref="E44:E47 F46:Q47">
    <cfRule type="cellIs" dxfId="2807" priority="52" stopIfTrue="1" operator="equal">
      <formula>"N/A"</formula>
    </cfRule>
  </conditionalFormatting>
  <conditionalFormatting sqref="E44:E47 F46:Q47">
    <cfRule type="cellIs" dxfId="2806" priority="53" stopIfTrue="1" operator="equal">
      <formula>"TO DO"</formula>
    </cfRule>
  </conditionalFormatting>
  <conditionalFormatting sqref="E44:E47 F46:Q47">
    <cfRule type="cellIs" dxfId="2805" priority="54" stopIfTrue="1" operator="equal">
      <formula>"NOT TESTED"</formula>
    </cfRule>
  </conditionalFormatting>
  <conditionalFormatting sqref="E48:E52 F52:O52 F48:Q48">
    <cfRule type="cellIs" dxfId="2804" priority="55" stopIfTrue="1" operator="equal">
      <formula>"PASS"</formula>
    </cfRule>
  </conditionalFormatting>
  <conditionalFormatting sqref="E48:E52 F52:O52 F48:Q48">
    <cfRule type="cellIs" dxfId="2803" priority="56" stopIfTrue="1" operator="equal">
      <formula>"PASS with comments"</formula>
    </cfRule>
  </conditionalFormatting>
  <conditionalFormatting sqref="E48:E52 F52:O52 F48:Q48">
    <cfRule type="cellIs" dxfId="2802" priority="57" stopIfTrue="1" operator="equal">
      <formula>"NON COMPLIANT"</formula>
    </cfRule>
  </conditionalFormatting>
  <conditionalFormatting sqref="E48:E52 F52:O52 F48:Q48">
    <cfRule type="cellIs" dxfId="2801" priority="58" stopIfTrue="1" operator="equal">
      <formula>"N/A"</formula>
    </cfRule>
  </conditionalFormatting>
  <conditionalFormatting sqref="E48:E52 F52:O52 F48:Q48">
    <cfRule type="cellIs" dxfId="2800" priority="59" stopIfTrue="1" operator="equal">
      <formula>"TO DO"</formula>
    </cfRule>
  </conditionalFormatting>
  <conditionalFormatting sqref="E48:E52 F52:O52 F48:Q48">
    <cfRule type="cellIs" dxfId="2799" priority="60" stopIfTrue="1" operator="equal">
      <formula>"NOT TESTED"</formula>
    </cfRule>
  </conditionalFormatting>
  <conditionalFormatting sqref="P53:Q53 P50:Q51">
    <cfRule type="cellIs" dxfId="2798" priority="61" stopIfTrue="1" operator="equal">
      <formula>"PASS"</formula>
    </cfRule>
  </conditionalFormatting>
  <conditionalFormatting sqref="P53:Q53 P50:Q51">
    <cfRule type="cellIs" dxfId="2797" priority="62" stopIfTrue="1" operator="equal">
      <formula>"PASS with comments"</formula>
    </cfRule>
  </conditionalFormatting>
  <conditionalFormatting sqref="P53:Q53 P50:Q51">
    <cfRule type="cellIs" dxfId="2796" priority="63" stopIfTrue="1" operator="equal">
      <formula>"NON COMPLIANT"</formula>
    </cfRule>
  </conditionalFormatting>
  <conditionalFormatting sqref="P53:Q53 P50:Q51">
    <cfRule type="cellIs" dxfId="2795" priority="64" stopIfTrue="1" operator="equal">
      <formula>"N/A"</formula>
    </cfRule>
  </conditionalFormatting>
  <conditionalFormatting sqref="P53:Q53 P50:Q51">
    <cfRule type="cellIs" dxfId="2794" priority="65" stopIfTrue="1" operator="equal">
      <formula>"TO DO"</formula>
    </cfRule>
  </conditionalFormatting>
  <conditionalFormatting sqref="P53:Q53 P50:Q51">
    <cfRule type="cellIs" dxfId="2793" priority="66" stopIfTrue="1" operator="equal">
      <formula>"NOT TESTED"</formula>
    </cfRule>
  </conditionalFormatting>
  <conditionalFormatting sqref="P52:Q52">
    <cfRule type="cellIs" dxfId="2792" priority="67" stopIfTrue="1" operator="equal">
      <formula>"PASS"</formula>
    </cfRule>
  </conditionalFormatting>
  <conditionalFormatting sqref="P52:Q52">
    <cfRule type="cellIs" dxfId="2791" priority="68" stopIfTrue="1" operator="equal">
      <formula>"PASS with comments"</formula>
    </cfRule>
  </conditionalFormatting>
  <conditionalFormatting sqref="P52:Q52">
    <cfRule type="cellIs" dxfId="2790" priority="69" stopIfTrue="1" operator="equal">
      <formula>"NON COMPLIANT"</formula>
    </cfRule>
  </conditionalFormatting>
  <conditionalFormatting sqref="P52:Q52">
    <cfRule type="cellIs" dxfId="2789" priority="70" stopIfTrue="1" operator="equal">
      <formula>"N/A"</formula>
    </cfRule>
  </conditionalFormatting>
  <conditionalFormatting sqref="P52:Q52">
    <cfRule type="cellIs" dxfId="2788" priority="71" stopIfTrue="1" operator="equal">
      <formula>"TO DO"</formula>
    </cfRule>
  </conditionalFormatting>
  <conditionalFormatting sqref="P52:Q52">
    <cfRule type="cellIs" dxfId="2787" priority="72" stopIfTrue="1" operator="equal">
      <formula>"NOT TESTED"</formula>
    </cfRule>
  </conditionalFormatting>
  <conditionalFormatting sqref="P55:Q64">
    <cfRule type="cellIs" dxfId="2786" priority="73" stopIfTrue="1" operator="equal">
      <formula>"PASS"</formula>
    </cfRule>
  </conditionalFormatting>
  <conditionalFormatting sqref="P55:Q64">
    <cfRule type="cellIs" dxfId="2785" priority="74" stopIfTrue="1" operator="equal">
      <formula>"PASS with comments"</formula>
    </cfRule>
  </conditionalFormatting>
  <conditionalFormatting sqref="P55:Q64">
    <cfRule type="cellIs" dxfId="2784" priority="75" stopIfTrue="1" operator="equal">
      <formula>"NON COMPLIANT"</formula>
    </cfRule>
  </conditionalFormatting>
  <conditionalFormatting sqref="P55:Q64">
    <cfRule type="cellIs" dxfId="2783" priority="76" stopIfTrue="1" operator="equal">
      <formula>"N/A"</formula>
    </cfRule>
  </conditionalFormatting>
  <conditionalFormatting sqref="P55:Q64">
    <cfRule type="cellIs" dxfId="2782" priority="77" stopIfTrue="1" operator="equal">
      <formula>"TO DO"</formula>
    </cfRule>
  </conditionalFormatting>
  <conditionalFormatting sqref="P55:Q64">
    <cfRule type="cellIs" dxfId="2781" priority="78" stopIfTrue="1" operator="equal">
      <formula>"NOT TESTED"</formula>
    </cfRule>
  </conditionalFormatting>
  <conditionalFormatting sqref="A1:D2">
    <cfRule type="cellIs" dxfId="2780" priority="79" stopIfTrue="1" operator="equal">
      <formula>"PASS"</formula>
    </cfRule>
  </conditionalFormatting>
  <conditionalFormatting sqref="A1:D2">
    <cfRule type="cellIs" dxfId="2779" priority="80" stopIfTrue="1" operator="equal">
      <formula>"PASS with comments"</formula>
    </cfRule>
  </conditionalFormatting>
  <conditionalFormatting sqref="A1:D2">
    <cfRule type="cellIs" dxfId="2778" priority="81" stopIfTrue="1" operator="equal">
      <formula>"NON COMPLIANT"</formula>
    </cfRule>
  </conditionalFormatting>
  <conditionalFormatting sqref="A1:D2">
    <cfRule type="cellIs" dxfId="2777" priority="82" stopIfTrue="1" operator="equal">
      <formula>"N/A"</formula>
    </cfRule>
  </conditionalFormatting>
  <conditionalFormatting sqref="A1:D2">
    <cfRule type="cellIs" dxfId="2776" priority="83" stopIfTrue="1" operator="equal">
      <formula>"TO DO"</formula>
    </cfRule>
  </conditionalFormatting>
  <conditionalFormatting sqref="A1:D2">
    <cfRule type="cellIs" dxfId="2775" priority="84" stopIfTrue="1" operator="equal">
      <formula>"NOT TESTED"</formula>
    </cfRule>
  </conditionalFormatting>
  <conditionalFormatting sqref="R49">
    <cfRule type="cellIs" dxfId="2774" priority="85" stopIfTrue="1" operator="equal">
      <formula>"PASS"</formula>
    </cfRule>
  </conditionalFormatting>
  <conditionalFormatting sqref="R49">
    <cfRule type="cellIs" dxfId="2773" priority="86" stopIfTrue="1" operator="equal">
      <formula>"PASS with comments"</formula>
    </cfRule>
  </conditionalFormatting>
  <conditionalFormatting sqref="R49">
    <cfRule type="cellIs" dxfId="2772" priority="87" stopIfTrue="1" operator="equal">
      <formula>"NON COMPLIANT"</formula>
    </cfRule>
  </conditionalFormatting>
  <conditionalFormatting sqref="R49">
    <cfRule type="cellIs" dxfId="2771" priority="88" stopIfTrue="1" operator="equal">
      <formula>"N/A"</formula>
    </cfRule>
  </conditionalFormatting>
  <conditionalFormatting sqref="R49">
    <cfRule type="cellIs" dxfId="2770" priority="89" stopIfTrue="1" operator="equal">
      <formula>"TO DO"</formula>
    </cfRule>
  </conditionalFormatting>
  <conditionalFormatting sqref="R49">
    <cfRule type="cellIs" dxfId="2769" priority="90" stopIfTrue="1" operator="equal">
      <formula>"NOT TESTED"</formula>
    </cfRule>
  </conditionalFormatting>
  <conditionalFormatting sqref="R46:R47">
    <cfRule type="cellIs" dxfId="2768" priority="91" stopIfTrue="1" operator="equal">
      <formula>"PASS"</formula>
    </cfRule>
  </conditionalFormatting>
  <conditionalFormatting sqref="R46:R47">
    <cfRule type="cellIs" dxfId="2767" priority="92" stopIfTrue="1" operator="equal">
      <formula>"PASS with comments"</formula>
    </cfRule>
  </conditionalFormatting>
  <conditionalFormatting sqref="R46:R47">
    <cfRule type="cellIs" dxfId="2766" priority="93" stopIfTrue="1" operator="equal">
      <formula>"NON COMPLIANT"</formula>
    </cfRule>
  </conditionalFormatting>
  <conditionalFormatting sqref="R46:R47">
    <cfRule type="cellIs" dxfId="2765" priority="94" stopIfTrue="1" operator="equal">
      <formula>"N/A"</formula>
    </cfRule>
  </conditionalFormatting>
  <conditionalFormatting sqref="R46:R47">
    <cfRule type="cellIs" dxfId="2764" priority="95" stopIfTrue="1" operator="equal">
      <formula>"TO DO"</formula>
    </cfRule>
  </conditionalFormatting>
  <conditionalFormatting sqref="R46:R47">
    <cfRule type="cellIs" dxfId="2763" priority="96" stopIfTrue="1" operator="equal">
      <formula>"NOT TESTED"</formula>
    </cfRule>
  </conditionalFormatting>
  <conditionalFormatting sqref="R48">
    <cfRule type="cellIs" dxfId="2762" priority="97" stopIfTrue="1" operator="equal">
      <formula>"PASS"</formula>
    </cfRule>
  </conditionalFormatting>
  <conditionalFormatting sqref="R48">
    <cfRule type="cellIs" dxfId="2761" priority="98" stopIfTrue="1" operator="equal">
      <formula>"PASS with comments"</formula>
    </cfRule>
  </conditionalFormatting>
  <conditionalFormatting sqref="R48">
    <cfRule type="cellIs" dxfId="2760" priority="99" stopIfTrue="1" operator="equal">
      <formula>"NON COMPLIANT"</formula>
    </cfRule>
  </conditionalFormatting>
  <conditionalFormatting sqref="R48">
    <cfRule type="cellIs" dxfId="2759" priority="100" stopIfTrue="1" operator="equal">
      <formula>"N/A"</formula>
    </cfRule>
  </conditionalFormatting>
  <conditionalFormatting sqref="R48">
    <cfRule type="cellIs" dxfId="2758" priority="101" stopIfTrue="1" operator="equal">
      <formula>"TO DO"</formula>
    </cfRule>
  </conditionalFormatting>
  <conditionalFormatting sqref="R48">
    <cfRule type="cellIs" dxfId="2757" priority="102" stopIfTrue="1" operator="equal">
      <formula>"NOT TESTED"</formula>
    </cfRule>
  </conditionalFormatting>
  <conditionalFormatting sqref="R53 R50:R51">
    <cfRule type="cellIs" dxfId="2756" priority="103" stopIfTrue="1" operator="equal">
      <formula>"PASS"</formula>
    </cfRule>
  </conditionalFormatting>
  <conditionalFormatting sqref="R53 R50:R51">
    <cfRule type="cellIs" dxfId="2755" priority="104" stopIfTrue="1" operator="equal">
      <formula>"PASS with comments"</formula>
    </cfRule>
  </conditionalFormatting>
  <conditionalFormatting sqref="R53 R50:R51">
    <cfRule type="cellIs" dxfId="2754" priority="105" stopIfTrue="1" operator="equal">
      <formula>"NON COMPLIANT"</formula>
    </cfRule>
  </conditionalFormatting>
  <conditionalFormatting sqref="R53 R50:R51">
    <cfRule type="cellIs" dxfId="2753" priority="106" stopIfTrue="1" operator="equal">
      <formula>"N/A"</formula>
    </cfRule>
  </conditionalFormatting>
  <conditionalFormatting sqref="R53 R50:R51">
    <cfRule type="cellIs" dxfId="2752" priority="107" stopIfTrue="1" operator="equal">
      <formula>"TO DO"</formula>
    </cfRule>
  </conditionalFormatting>
  <conditionalFormatting sqref="R53 R50:R51">
    <cfRule type="cellIs" dxfId="2751" priority="108" stopIfTrue="1" operator="equal">
      <formula>"NOT TESTED"</formula>
    </cfRule>
  </conditionalFormatting>
  <conditionalFormatting sqref="R52">
    <cfRule type="cellIs" dxfId="2750" priority="109" stopIfTrue="1" operator="equal">
      <formula>"PASS"</formula>
    </cfRule>
  </conditionalFormatting>
  <conditionalFormatting sqref="R52">
    <cfRule type="cellIs" dxfId="2749" priority="110" stopIfTrue="1" operator="equal">
      <formula>"PASS with comments"</formula>
    </cfRule>
  </conditionalFormatting>
  <conditionalFormatting sqref="R52">
    <cfRule type="cellIs" dxfId="2748" priority="111" stopIfTrue="1" operator="equal">
      <formula>"NON COMPLIANT"</formula>
    </cfRule>
  </conditionalFormatting>
  <conditionalFormatting sqref="R52">
    <cfRule type="cellIs" dxfId="2747" priority="112" stopIfTrue="1" operator="equal">
      <formula>"N/A"</formula>
    </cfRule>
  </conditionalFormatting>
  <conditionalFormatting sqref="R52">
    <cfRule type="cellIs" dxfId="2746" priority="113" stopIfTrue="1" operator="equal">
      <formula>"TO DO"</formula>
    </cfRule>
  </conditionalFormatting>
  <conditionalFormatting sqref="R52">
    <cfRule type="cellIs" dxfId="2745" priority="114" stopIfTrue="1" operator="equal">
      <formula>"NOT TESTED"</formula>
    </cfRule>
  </conditionalFormatting>
  <conditionalFormatting sqref="R55:R56">
    <cfRule type="cellIs" dxfId="2744" priority="115" stopIfTrue="1" operator="equal">
      <formula>"PASS"</formula>
    </cfRule>
  </conditionalFormatting>
  <conditionalFormatting sqref="R55:R56">
    <cfRule type="cellIs" dxfId="2743" priority="116" stopIfTrue="1" operator="equal">
      <formula>"PASS with comments"</formula>
    </cfRule>
  </conditionalFormatting>
  <conditionalFormatting sqref="R55:R56">
    <cfRule type="cellIs" dxfId="2742" priority="117" stopIfTrue="1" operator="equal">
      <formula>"NON COMPLIANT"</formula>
    </cfRule>
  </conditionalFormatting>
  <conditionalFormatting sqref="R55:R56">
    <cfRule type="cellIs" dxfId="2741" priority="118" stopIfTrue="1" operator="equal">
      <formula>"N/A"</formula>
    </cfRule>
  </conditionalFormatting>
  <conditionalFormatting sqref="R55:R56">
    <cfRule type="cellIs" dxfId="2740" priority="119" stopIfTrue="1" operator="equal">
      <formula>"TO DO"</formula>
    </cfRule>
  </conditionalFormatting>
  <conditionalFormatting sqref="R55:R56">
    <cfRule type="cellIs" dxfId="2739" priority="120" stopIfTrue="1" operator="equal">
      <formula>"NOT TESTED"</formula>
    </cfRule>
  </conditionalFormatting>
  <conditionalFormatting sqref="R57:R64">
    <cfRule type="cellIs" dxfId="2738" priority="121" stopIfTrue="1" operator="equal">
      <formula>"PASS"</formula>
    </cfRule>
  </conditionalFormatting>
  <conditionalFormatting sqref="R57:R64">
    <cfRule type="cellIs" dxfId="2737" priority="122" stopIfTrue="1" operator="equal">
      <formula>"PASS with comments"</formula>
    </cfRule>
  </conditionalFormatting>
  <conditionalFormatting sqref="R57:R64">
    <cfRule type="cellIs" dxfId="2736" priority="123" stopIfTrue="1" operator="equal">
      <formula>"NON COMPLIANT"</formula>
    </cfRule>
  </conditionalFormatting>
  <conditionalFormatting sqref="R57:R64">
    <cfRule type="cellIs" dxfId="2735" priority="124" stopIfTrue="1" operator="equal">
      <formula>"N/A"</formula>
    </cfRule>
  </conditionalFormatting>
  <conditionalFormatting sqref="R57:R64">
    <cfRule type="cellIs" dxfId="2734" priority="125" stopIfTrue="1" operator="equal">
      <formula>"TO DO"</formula>
    </cfRule>
  </conditionalFormatting>
  <conditionalFormatting sqref="R57:R64">
    <cfRule type="cellIs" dxfId="2733" priority="126" stopIfTrue="1" operator="equal">
      <formula>"NOT TESTED"</formula>
    </cfRule>
  </conditionalFormatting>
  <conditionalFormatting sqref="R86:R87">
    <cfRule type="cellIs" dxfId="2732" priority="127" stopIfTrue="1" operator="equal">
      <formula>"PASS"</formula>
    </cfRule>
  </conditionalFormatting>
  <conditionalFormatting sqref="R86:R87">
    <cfRule type="cellIs" dxfId="2731" priority="128" stopIfTrue="1" operator="equal">
      <formula>"PASS with comments"</formula>
    </cfRule>
  </conditionalFormatting>
  <conditionalFormatting sqref="R86:R87">
    <cfRule type="cellIs" dxfId="2730" priority="129" stopIfTrue="1" operator="equal">
      <formula>"NON COMPLIANT"</formula>
    </cfRule>
  </conditionalFormatting>
  <conditionalFormatting sqref="R86:R87">
    <cfRule type="cellIs" dxfId="2729" priority="130" stopIfTrue="1" operator="equal">
      <formula>"N/A"</formula>
    </cfRule>
  </conditionalFormatting>
  <conditionalFormatting sqref="R86:R87">
    <cfRule type="cellIs" dxfId="2728" priority="131" stopIfTrue="1" operator="equal">
      <formula>"TO DO"</formula>
    </cfRule>
  </conditionalFormatting>
  <conditionalFormatting sqref="R86:R87">
    <cfRule type="cellIs" dxfId="2727" priority="132" stopIfTrue="1" operator="equal">
      <formula>"NOT TESTED"</formula>
    </cfRule>
  </conditionalFormatting>
  <conditionalFormatting sqref="R85">
    <cfRule type="cellIs" dxfId="2726" priority="133" stopIfTrue="1" operator="equal">
      <formula>"PASS"</formula>
    </cfRule>
  </conditionalFormatting>
  <conditionalFormatting sqref="R85">
    <cfRule type="cellIs" dxfId="2725" priority="134" stopIfTrue="1" operator="equal">
      <formula>"PASS with comments"</formula>
    </cfRule>
  </conditionalFormatting>
  <conditionalFormatting sqref="R85">
    <cfRule type="cellIs" dxfId="2724" priority="135" stopIfTrue="1" operator="equal">
      <formula>"NON COMPLIANT"</formula>
    </cfRule>
  </conditionalFormatting>
  <conditionalFormatting sqref="R85">
    <cfRule type="cellIs" dxfId="2723" priority="136" stopIfTrue="1" operator="equal">
      <formula>"N/A"</formula>
    </cfRule>
  </conditionalFormatting>
  <conditionalFormatting sqref="R85">
    <cfRule type="cellIs" dxfId="2722" priority="137" stopIfTrue="1" operator="equal">
      <formula>"TO DO"</formula>
    </cfRule>
  </conditionalFormatting>
  <conditionalFormatting sqref="R85">
    <cfRule type="cellIs" dxfId="2721" priority="138" stopIfTrue="1" operator="equal">
      <formula>"NOT TESTED"</formula>
    </cfRule>
  </conditionalFormatting>
  <conditionalFormatting sqref="R94 R91:R92">
    <cfRule type="cellIs" dxfId="2720" priority="139" stopIfTrue="1" operator="equal">
      <formula>"PASS"</formula>
    </cfRule>
  </conditionalFormatting>
  <conditionalFormatting sqref="R94 R91:R92">
    <cfRule type="cellIs" dxfId="2719" priority="140" stopIfTrue="1" operator="equal">
      <formula>"PASS with comments"</formula>
    </cfRule>
  </conditionalFormatting>
  <conditionalFormatting sqref="R94 R91:R92">
    <cfRule type="cellIs" dxfId="2718" priority="141" stopIfTrue="1" operator="equal">
      <formula>"NON COMPLIANT"</formula>
    </cfRule>
  </conditionalFormatting>
  <conditionalFormatting sqref="R94 R91:R92">
    <cfRule type="cellIs" dxfId="2717" priority="142" stopIfTrue="1" operator="equal">
      <formula>"N/A"</formula>
    </cfRule>
  </conditionalFormatting>
  <conditionalFormatting sqref="R94 R91:R92">
    <cfRule type="cellIs" dxfId="2716" priority="143" stopIfTrue="1" operator="equal">
      <formula>"TO DO"</formula>
    </cfRule>
  </conditionalFormatting>
  <conditionalFormatting sqref="R94 R91:R92">
    <cfRule type="cellIs" dxfId="2715" priority="144" stopIfTrue="1" operator="equal">
      <formula>"NOT TESTED"</formula>
    </cfRule>
  </conditionalFormatting>
  <conditionalFormatting sqref="R93">
    <cfRule type="cellIs" dxfId="2714" priority="145" stopIfTrue="1" operator="equal">
      <formula>"PASS"</formula>
    </cfRule>
  </conditionalFormatting>
  <conditionalFormatting sqref="R93">
    <cfRule type="cellIs" dxfId="2713" priority="146" stopIfTrue="1" operator="equal">
      <formula>"PASS with comments"</formula>
    </cfRule>
  </conditionalFormatting>
  <conditionalFormatting sqref="R93">
    <cfRule type="cellIs" dxfId="2712" priority="147" stopIfTrue="1" operator="equal">
      <formula>"NON COMPLIANT"</formula>
    </cfRule>
  </conditionalFormatting>
  <conditionalFormatting sqref="R93">
    <cfRule type="cellIs" dxfId="2711" priority="148" stopIfTrue="1" operator="equal">
      <formula>"N/A"</formula>
    </cfRule>
  </conditionalFormatting>
  <conditionalFormatting sqref="R93">
    <cfRule type="cellIs" dxfId="2710" priority="149" stopIfTrue="1" operator="equal">
      <formula>"TO DO"</formula>
    </cfRule>
  </conditionalFormatting>
  <conditionalFormatting sqref="R93">
    <cfRule type="cellIs" dxfId="2709" priority="150" stopIfTrue="1" operator="equal">
      <formula>"NOT TESTED"</formula>
    </cfRule>
  </conditionalFormatting>
  <conditionalFormatting sqref="R96:R101">
    <cfRule type="cellIs" dxfId="2708" priority="151" stopIfTrue="1" operator="equal">
      <formula>"PASS"</formula>
    </cfRule>
  </conditionalFormatting>
  <conditionalFormatting sqref="R96:R101">
    <cfRule type="cellIs" dxfId="2707" priority="152" stopIfTrue="1" operator="equal">
      <formula>"PASS with comments"</formula>
    </cfRule>
  </conditionalFormatting>
  <conditionalFormatting sqref="R96:R101">
    <cfRule type="cellIs" dxfId="2706" priority="153" stopIfTrue="1" operator="equal">
      <formula>"NON COMPLIANT"</formula>
    </cfRule>
  </conditionalFormatting>
  <conditionalFormatting sqref="R96:R101">
    <cfRule type="cellIs" dxfId="2705" priority="154" stopIfTrue="1" operator="equal">
      <formula>"N/A"</formula>
    </cfRule>
  </conditionalFormatting>
  <conditionalFormatting sqref="R96:R101">
    <cfRule type="cellIs" dxfId="2704" priority="155" stopIfTrue="1" operator="equal">
      <formula>"TO DO"</formula>
    </cfRule>
  </conditionalFormatting>
  <conditionalFormatting sqref="R96:R101">
    <cfRule type="cellIs" dxfId="2703" priority="156" stopIfTrue="1" operator="equal">
      <formula>"NOT TESTED"</formula>
    </cfRule>
  </conditionalFormatting>
  <conditionalFormatting sqref="S44:S45">
    <cfRule type="cellIs" dxfId="2702" priority="157" stopIfTrue="1" operator="equal">
      <formula>"PASS"</formula>
    </cfRule>
  </conditionalFormatting>
  <conditionalFormatting sqref="S44:S45">
    <cfRule type="cellIs" dxfId="2701" priority="158" stopIfTrue="1" operator="equal">
      <formula>"PASS with comments"</formula>
    </cfRule>
  </conditionalFormatting>
  <conditionalFormatting sqref="S44:S45">
    <cfRule type="cellIs" dxfId="2700" priority="159" stopIfTrue="1" operator="equal">
      <formula>"NON COMPLIANT"</formula>
    </cfRule>
  </conditionalFormatting>
  <conditionalFormatting sqref="S44:S45">
    <cfRule type="cellIs" dxfId="2699" priority="160" stopIfTrue="1" operator="equal">
      <formula>"N/A"</formula>
    </cfRule>
  </conditionalFormatting>
  <conditionalFormatting sqref="S44:S45">
    <cfRule type="cellIs" dxfId="2698" priority="161" stopIfTrue="1" operator="equal">
      <formula>"TO DO"</formula>
    </cfRule>
  </conditionalFormatting>
  <conditionalFormatting sqref="S44:S45">
    <cfRule type="cellIs" dxfId="2697" priority="162" stopIfTrue="1" operator="equal">
      <formula>"NOT TESTED"</formula>
    </cfRule>
  </conditionalFormatting>
  <conditionalFormatting sqref="S46:S47">
    <cfRule type="cellIs" dxfId="2696" priority="163" stopIfTrue="1" operator="equal">
      <formula>"PASS"</formula>
    </cfRule>
  </conditionalFormatting>
  <conditionalFormatting sqref="S46:S47">
    <cfRule type="cellIs" dxfId="2695" priority="164" stopIfTrue="1" operator="equal">
      <formula>"PASS with comments"</formula>
    </cfRule>
  </conditionalFormatting>
  <conditionalFormatting sqref="S46:S47">
    <cfRule type="cellIs" dxfId="2694" priority="165" stopIfTrue="1" operator="equal">
      <formula>"NON COMPLIANT"</formula>
    </cfRule>
  </conditionalFormatting>
  <conditionalFormatting sqref="S46:S47">
    <cfRule type="cellIs" dxfId="2693" priority="166" stopIfTrue="1" operator="equal">
      <formula>"N/A"</formula>
    </cfRule>
  </conditionalFormatting>
  <conditionalFormatting sqref="S46:S47">
    <cfRule type="cellIs" dxfId="2692" priority="167" stopIfTrue="1" operator="equal">
      <formula>"TO DO"</formula>
    </cfRule>
  </conditionalFormatting>
  <conditionalFormatting sqref="S46:S47">
    <cfRule type="cellIs" dxfId="2691" priority="168" stopIfTrue="1" operator="equal">
      <formula>"NOT TESTED"</formula>
    </cfRule>
  </conditionalFormatting>
  <conditionalFormatting sqref="S49">
    <cfRule type="cellIs" dxfId="2690" priority="169" stopIfTrue="1" operator="equal">
      <formula>"PASS"</formula>
    </cfRule>
  </conditionalFormatting>
  <conditionalFormatting sqref="S49">
    <cfRule type="cellIs" dxfId="2689" priority="170" stopIfTrue="1" operator="equal">
      <formula>"PASS with comments"</formula>
    </cfRule>
  </conditionalFormatting>
  <conditionalFormatting sqref="S49">
    <cfRule type="cellIs" dxfId="2688" priority="171" stopIfTrue="1" operator="equal">
      <formula>"NON COMPLIANT"</formula>
    </cfRule>
  </conditionalFormatting>
  <conditionalFormatting sqref="S49">
    <cfRule type="cellIs" dxfId="2687" priority="172" stopIfTrue="1" operator="equal">
      <formula>"N/A"</formula>
    </cfRule>
  </conditionalFormatting>
  <conditionalFormatting sqref="S49">
    <cfRule type="cellIs" dxfId="2686" priority="173" stopIfTrue="1" operator="equal">
      <formula>"TO DO"</formula>
    </cfRule>
  </conditionalFormatting>
  <conditionalFormatting sqref="S49">
    <cfRule type="cellIs" dxfId="2685" priority="174" stopIfTrue="1" operator="equal">
      <formula>"NOT TESTED"</formula>
    </cfRule>
  </conditionalFormatting>
  <conditionalFormatting sqref="S48">
    <cfRule type="cellIs" dxfId="2684" priority="175" stopIfTrue="1" operator="equal">
      <formula>"PASS"</formula>
    </cfRule>
  </conditionalFormatting>
  <conditionalFormatting sqref="S48">
    <cfRule type="cellIs" dxfId="2683" priority="176" stopIfTrue="1" operator="equal">
      <formula>"PASS with comments"</formula>
    </cfRule>
  </conditionalFormatting>
  <conditionalFormatting sqref="S48">
    <cfRule type="cellIs" dxfId="2682" priority="177" stopIfTrue="1" operator="equal">
      <formula>"NON COMPLIANT"</formula>
    </cfRule>
  </conditionalFormatting>
  <conditionalFormatting sqref="S48">
    <cfRule type="cellIs" dxfId="2681" priority="178" stopIfTrue="1" operator="equal">
      <formula>"N/A"</formula>
    </cfRule>
  </conditionalFormatting>
  <conditionalFormatting sqref="S48">
    <cfRule type="cellIs" dxfId="2680" priority="179" stopIfTrue="1" operator="equal">
      <formula>"TO DO"</formula>
    </cfRule>
  </conditionalFormatting>
  <conditionalFormatting sqref="S48">
    <cfRule type="cellIs" dxfId="2679" priority="180" stopIfTrue="1" operator="equal">
      <formula>"NOT TESTED"</formula>
    </cfRule>
  </conditionalFormatting>
  <conditionalFormatting sqref="S53 S50:S51">
    <cfRule type="cellIs" dxfId="2678" priority="181" stopIfTrue="1" operator="equal">
      <formula>"PASS"</formula>
    </cfRule>
  </conditionalFormatting>
  <conditionalFormatting sqref="S53 S50:S51">
    <cfRule type="cellIs" dxfId="2677" priority="182" stopIfTrue="1" operator="equal">
      <formula>"PASS with comments"</formula>
    </cfRule>
  </conditionalFormatting>
  <conditionalFormatting sqref="S53 S50:S51">
    <cfRule type="cellIs" dxfId="2676" priority="183" stopIfTrue="1" operator="equal">
      <formula>"NON COMPLIANT"</formula>
    </cfRule>
  </conditionalFormatting>
  <conditionalFormatting sqref="S53 S50:S51">
    <cfRule type="cellIs" dxfId="2675" priority="184" stopIfTrue="1" operator="equal">
      <formula>"N/A"</formula>
    </cfRule>
  </conditionalFormatting>
  <conditionalFormatting sqref="S53 S50:S51">
    <cfRule type="cellIs" dxfId="2674" priority="185" stopIfTrue="1" operator="equal">
      <formula>"TO DO"</formula>
    </cfRule>
  </conditionalFormatting>
  <conditionalFormatting sqref="S53 S50:S51">
    <cfRule type="cellIs" dxfId="2673" priority="186" stopIfTrue="1" operator="equal">
      <formula>"NOT TESTED"</formula>
    </cfRule>
  </conditionalFormatting>
  <conditionalFormatting sqref="S52">
    <cfRule type="cellIs" dxfId="2672" priority="187" stopIfTrue="1" operator="equal">
      <formula>"PASS"</formula>
    </cfRule>
  </conditionalFormatting>
  <conditionalFormatting sqref="S52">
    <cfRule type="cellIs" dxfId="2671" priority="188" stopIfTrue="1" operator="equal">
      <formula>"PASS with comments"</formula>
    </cfRule>
  </conditionalFormatting>
  <conditionalFormatting sqref="S52">
    <cfRule type="cellIs" dxfId="2670" priority="189" stopIfTrue="1" operator="equal">
      <formula>"NON COMPLIANT"</formula>
    </cfRule>
  </conditionalFormatting>
  <conditionalFormatting sqref="S52">
    <cfRule type="cellIs" dxfId="2669" priority="190" stopIfTrue="1" operator="equal">
      <formula>"N/A"</formula>
    </cfRule>
  </conditionalFormatting>
  <conditionalFormatting sqref="S52">
    <cfRule type="cellIs" dxfId="2668" priority="191" stopIfTrue="1" operator="equal">
      <formula>"TO DO"</formula>
    </cfRule>
  </conditionalFormatting>
  <conditionalFormatting sqref="S52">
    <cfRule type="cellIs" dxfId="2667" priority="192" stopIfTrue="1" operator="equal">
      <formula>"NOT TESTED"</formula>
    </cfRule>
  </conditionalFormatting>
  <conditionalFormatting sqref="S55:S56">
    <cfRule type="cellIs" dxfId="2666" priority="193" stopIfTrue="1" operator="equal">
      <formula>"PASS"</formula>
    </cfRule>
  </conditionalFormatting>
  <conditionalFormatting sqref="S55:S56">
    <cfRule type="cellIs" dxfId="2665" priority="194" stopIfTrue="1" operator="equal">
      <formula>"PASS with comments"</formula>
    </cfRule>
  </conditionalFormatting>
  <conditionalFormatting sqref="S55:S56">
    <cfRule type="cellIs" dxfId="2664" priority="195" stopIfTrue="1" operator="equal">
      <formula>"NON COMPLIANT"</formula>
    </cfRule>
  </conditionalFormatting>
  <conditionalFormatting sqref="S55:S56">
    <cfRule type="cellIs" dxfId="2663" priority="196" stopIfTrue="1" operator="equal">
      <formula>"N/A"</formula>
    </cfRule>
  </conditionalFormatting>
  <conditionalFormatting sqref="S55:S56">
    <cfRule type="cellIs" dxfId="2662" priority="197" stopIfTrue="1" operator="equal">
      <formula>"TO DO"</formula>
    </cfRule>
  </conditionalFormatting>
  <conditionalFormatting sqref="S55:S56">
    <cfRule type="cellIs" dxfId="2661" priority="198" stopIfTrue="1" operator="equal">
      <formula>"NOT TESTED"</formula>
    </cfRule>
  </conditionalFormatting>
  <conditionalFormatting sqref="S57:S64">
    <cfRule type="cellIs" dxfId="2660" priority="199" stopIfTrue="1" operator="equal">
      <formula>"PASS"</formula>
    </cfRule>
  </conditionalFormatting>
  <conditionalFormatting sqref="S57:S64">
    <cfRule type="cellIs" dxfId="2659" priority="200" stopIfTrue="1" operator="equal">
      <formula>"PASS with comments"</formula>
    </cfRule>
  </conditionalFormatting>
  <conditionalFormatting sqref="S57:S64">
    <cfRule type="cellIs" dxfId="2658" priority="201" stopIfTrue="1" operator="equal">
      <formula>"NON COMPLIANT"</formula>
    </cfRule>
  </conditionalFormatting>
  <conditionalFormatting sqref="S57:S64">
    <cfRule type="cellIs" dxfId="2657" priority="202" stopIfTrue="1" operator="equal">
      <formula>"N/A"</formula>
    </cfRule>
  </conditionalFormatting>
  <conditionalFormatting sqref="S57:S64">
    <cfRule type="cellIs" dxfId="2656" priority="203" stopIfTrue="1" operator="equal">
      <formula>"TO DO"</formula>
    </cfRule>
  </conditionalFormatting>
  <conditionalFormatting sqref="S57:S64">
    <cfRule type="cellIs" dxfId="2655" priority="204" stopIfTrue="1" operator="equal">
      <formula>"NOT TESTED"</formula>
    </cfRule>
  </conditionalFormatting>
  <conditionalFormatting sqref="S83:S84">
    <cfRule type="cellIs" dxfId="2654" priority="205" stopIfTrue="1" operator="equal">
      <formula>"PASS"</formula>
    </cfRule>
  </conditionalFormatting>
  <conditionalFormatting sqref="S83:S84">
    <cfRule type="cellIs" dxfId="2653" priority="206" stopIfTrue="1" operator="equal">
      <formula>"PASS with comments"</formula>
    </cfRule>
  </conditionalFormatting>
  <conditionalFormatting sqref="S83:S84">
    <cfRule type="cellIs" dxfId="2652" priority="207" stopIfTrue="1" operator="equal">
      <formula>"NON COMPLIANT"</formula>
    </cfRule>
  </conditionalFormatting>
  <conditionalFormatting sqref="S83:S84">
    <cfRule type="cellIs" dxfId="2651" priority="208" stopIfTrue="1" operator="equal">
      <formula>"N/A"</formula>
    </cfRule>
  </conditionalFormatting>
  <conditionalFormatting sqref="S83:S84">
    <cfRule type="cellIs" dxfId="2650" priority="209" stopIfTrue="1" operator="equal">
      <formula>"TO DO"</formula>
    </cfRule>
  </conditionalFormatting>
  <conditionalFormatting sqref="S83:S84">
    <cfRule type="cellIs" dxfId="2649" priority="210" stopIfTrue="1" operator="equal">
      <formula>"NOT TESTED"</formula>
    </cfRule>
  </conditionalFormatting>
  <conditionalFormatting sqref="S85">
    <cfRule type="cellIs" dxfId="2648" priority="211" stopIfTrue="1" operator="equal">
      <formula>"PASS"</formula>
    </cfRule>
  </conditionalFormatting>
  <conditionalFormatting sqref="S85">
    <cfRule type="cellIs" dxfId="2647" priority="212" stopIfTrue="1" operator="equal">
      <formula>"PASS with comments"</formula>
    </cfRule>
  </conditionalFormatting>
  <conditionalFormatting sqref="S85">
    <cfRule type="cellIs" dxfId="2646" priority="213" stopIfTrue="1" operator="equal">
      <formula>"NON COMPLIANT"</formula>
    </cfRule>
  </conditionalFormatting>
  <conditionalFormatting sqref="S85">
    <cfRule type="cellIs" dxfId="2645" priority="214" stopIfTrue="1" operator="equal">
      <formula>"N/A"</formula>
    </cfRule>
  </conditionalFormatting>
  <conditionalFormatting sqref="S85">
    <cfRule type="cellIs" dxfId="2644" priority="215" stopIfTrue="1" operator="equal">
      <formula>"TO DO"</formula>
    </cfRule>
  </conditionalFormatting>
  <conditionalFormatting sqref="S85">
    <cfRule type="cellIs" dxfId="2643" priority="216" stopIfTrue="1" operator="equal">
      <formula>"NOT TESTED"</formula>
    </cfRule>
  </conditionalFormatting>
  <conditionalFormatting sqref="S87">
    <cfRule type="cellIs" dxfId="2642" priority="217" stopIfTrue="1" operator="equal">
      <formula>"PASS"</formula>
    </cfRule>
  </conditionalFormatting>
  <conditionalFormatting sqref="S87">
    <cfRule type="cellIs" dxfId="2641" priority="218" stopIfTrue="1" operator="equal">
      <formula>"PASS with comments"</formula>
    </cfRule>
  </conditionalFormatting>
  <conditionalFormatting sqref="S87">
    <cfRule type="cellIs" dxfId="2640" priority="219" stopIfTrue="1" operator="equal">
      <formula>"NON COMPLIANT"</formula>
    </cfRule>
  </conditionalFormatting>
  <conditionalFormatting sqref="S87">
    <cfRule type="cellIs" dxfId="2639" priority="220" stopIfTrue="1" operator="equal">
      <formula>"N/A"</formula>
    </cfRule>
  </conditionalFormatting>
  <conditionalFormatting sqref="S87">
    <cfRule type="cellIs" dxfId="2638" priority="221" stopIfTrue="1" operator="equal">
      <formula>"TO DO"</formula>
    </cfRule>
  </conditionalFormatting>
  <conditionalFormatting sqref="S87">
    <cfRule type="cellIs" dxfId="2637" priority="222" stopIfTrue="1" operator="equal">
      <formula>"NOT TESTED"</formula>
    </cfRule>
  </conditionalFormatting>
  <conditionalFormatting sqref="S91">
    <cfRule type="cellIs" dxfId="2636" priority="223" stopIfTrue="1" operator="equal">
      <formula>"PASS"</formula>
    </cfRule>
  </conditionalFormatting>
  <conditionalFormatting sqref="S91">
    <cfRule type="cellIs" dxfId="2635" priority="224" stopIfTrue="1" operator="equal">
      <formula>"PASS with comments"</formula>
    </cfRule>
  </conditionalFormatting>
  <conditionalFormatting sqref="S91">
    <cfRule type="cellIs" dxfId="2634" priority="225" stopIfTrue="1" operator="equal">
      <formula>"NON COMPLIANT"</formula>
    </cfRule>
  </conditionalFormatting>
  <conditionalFormatting sqref="S91">
    <cfRule type="cellIs" dxfId="2633" priority="226" stopIfTrue="1" operator="equal">
      <formula>"N/A"</formula>
    </cfRule>
  </conditionalFormatting>
  <conditionalFormatting sqref="S91">
    <cfRule type="cellIs" dxfId="2632" priority="227" stopIfTrue="1" operator="equal">
      <formula>"TO DO"</formula>
    </cfRule>
  </conditionalFormatting>
  <conditionalFormatting sqref="S91">
    <cfRule type="cellIs" dxfId="2631" priority="228" stopIfTrue="1" operator="equal">
      <formula>"NOT TESTED"</formula>
    </cfRule>
  </conditionalFormatting>
  <conditionalFormatting sqref="S94">
    <cfRule type="cellIs" dxfId="2630" priority="229" stopIfTrue="1" operator="equal">
      <formula>"PASS"</formula>
    </cfRule>
  </conditionalFormatting>
  <conditionalFormatting sqref="S94">
    <cfRule type="cellIs" dxfId="2629" priority="230" stopIfTrue="1" operator="equal">
      <formula>"PASS with comments"</formula>
    </cfRule>
  </conditionalFormatting>
  <conditionalFormatting sqref="S94">
    <cfRule type="cellIs" dxfId="2628" priority="231" stopIfTrue="1" operator="equal">
      <formula>"NON COMPLIANT"</formula>
    </cfRule>
  </conditionalFormatting>
  <conditionalFormatting sqref="S94">
    <cfRule type="cellIs" dxfId="2627" priority="232" stopIfTrue="1" operator="equal">
      <formula>"N/A"</formula>
    </cfRule>
  </conditionalFormatting>
  <conditionalFormatting sqref="S94">
    <cfRule type="cellIs" dxfId="2626" priority="233" stopIfTrue="1" operator="equal">
      <formula>"TO DO"</formula>
    </cfRule>
  </conditionalFormatting>
  <conditionalFormatting sqref="S94">
    <cfRule type="cellIs" dxfId="2625" priority="234" stopIfTrue="1" operator="equal">
      <formula>"NOT TESTED"</formula>
    </cfRule>
  </conditionalFormatting>
  <conditionalFormatting sqref="S93">
    <cfRule type="cellIs" dxfId="2624" priority="235" stopIfTrue="1" operator="equal">
      <formula>"PASS"</formula>
    </cfRule>
  </conditionalFormatting>
  <conditionalFormatting sqref="S93">
    <cfRule type="cellIs" dxfId="2623" priority="236" stopIfTrue="1" operator="equal">
      <formula>"PASS with comments"</formula>
    </cfRule>
  </conditionalFormatting>
  <conditionalFormatting sqref="S93">
    <cfRule type="cellIs" dxfId="2622" priority="237" stopIfTrue="1" operator="equal">
      <formula>"NON COMPLIANT"</formula>
    </cfRule>
  </conditionalFormatting>
  <conditionalFormatting sqref="S93">
    <cfRule type="cellIs" dxfId="2621" priority="238" stopIfTrue="1" operator="equal">
      <formula>"N/A"</formula>
    </cfRule>
  </conditionalFormatting>
  <conditionalFormatting sqref="S93">
    <cfRule type="cellIs" dxfId="2620" priority="239" stopIfTrue="1" operator="equal">
      <formula>"TO DO"</formula>
    </cfRule>
  </conditionalFormatting>
  <conditionalFormatting sqref="S93">
    <cfRule type="cellIs" dxfId="2619" priority="240" stopIfTrue="1" operator="equal">
      <formula>"NOT TESTED"</formula>
    </cfRule>
  </conditionalFormatting>
  <conditionalFormatting sqref="S96:S101">
    <cfRule type="cellIs" dxfId="2618" priority="241" stopIfTrue="1" operator="equal">
      <formula>"PASS"</formula>
    </cfRule>
  </conditionalFormatting>
  <conditionalFormatting sqref="S96:S101">
    <cfRule type="cellIs" dxfId="2617" priority="242" stopIfTrue="1" operator="equal">
      <formula>"PASS with comments"</formula>
    </cfRule>
  </conditionalFormatting>
  <conditionalFormatting sqref="S96:S101">
    <cfRule type="cellIs" dxfId="2616" priority="243" stopIfTrue="1" operator="equal">
      <formula>"NON COMPLIANT"</formula>
    </cfRule>
  </conditionalFormatting>
  <conditionalFormatting sqref="S96:S101">
    <cfRule type="cellIs" dxfId="2615" priority="244" stopIfTrue="1" operator="equal">
      <formula>"N/A"</formula>
    </cfRule>
  </conditionalFormatting>
  <conditionalFormatting sqref="S96:S101">
    <cfRule type="cellIs" dxfId="2614" priority="245" stopIfTrue="1" operator="equal">
      <formula>"TO DO"</formula>
    </cfRule>
  </conditionalFormatting>
  <conditionalFormatting sqref="S96:S101">
    <cfRule type="cellIs" dxfId="2613" priority="246" stopIfTrue="1" operator="equal">
      <formula>"NOT TESTED"</formula>
    </cfRule>
  </conditionalFormatting>
  <conditionalFormatting sqref="T38:T43">
    <cfRule type="cellIs" dxfId="2612" priority="247" stopIfTrue="1" operator="equal">
      <formula>"PASS"</formula>
    </cfRule>
  </conditionalFormatting>
  <conditionalFormatting sqref="T38:T43">
    <cfRule type="cellIs" dxfId="2611" priority="248" stopIfTrue="1" operator="equal">
      <formula>"PASS with comments"</formula>
    </cfRule>
  </conditionalFormatting>
  <conditionalFormatting sqref="T38:T43">
    <cfRule type="cellIs" dxfId="2610" priority="249" stopIfTrue="1" operator="equal">
      <formula>"NON COMPLIANT"</formula>
    </cfRule>
  </conditionalFormatting>
  <conditionalFormatting sqref="T38:T43">
    <cfRule type="cellIs" dxfId="2609" priority="250" stopIfTrue="1" operator="equal">
      <formula>"N/A"</formula>
    </cfRule>
  </conditionalFormatting>
  <conditionalFormatting sqref="T38:T43">
    <cfRule type="cellIs" dxfId="2608" priority="251" stopIfTrue="1" operator="equal">
      <formula>"TO DO"</formula>
    </cfRule>
  </conditionalFormatting>
  <conditionalFormatting sqref="T38:T43">
    <cfRule type="cellIs" dxfId="2607" priority="252" stopIfTrue="1" operator="equal">
      <formula>"NOT TESTED"</formula>
    </cfRule>
  </conditionalFormatting>
  <conditionalFormatting sqref="T44:T45">
    <cfRule type="cellIs" dxfId="2606" priority="253" stopIfTrue="1" operator="equal">
      <formula>"PASS"</formula>
    </cfRule>
  </conditionalFormatting>
  <conditionalFormatting sqref="T44:T45">
    <cfRule type="cellIs" dxfId="2605" priority="254" stopIfTrue="1" operator="equal">
      <formula>"PASS with comments"</formula>
    </cfRule>
  </conditionalFormatting>
  <conditionalFormatting sqref="T44:T45">
    <cfRule type="cellIs" dxfId="2604" priority="255" stopIfTrue="1" operator="equal">
      <formula>"NON COMPLIANT"</formula>
    </cfRule>
  </conditionalFormatting>
  <conditionalFormatting sqref="T44:T45">
    <cfRule type="cellIs" dxfId="2603" priority="256" stopIfTrue="1" operator="equal">
      <formula>"N/A"</formula>
    </cfRule>
  </conditionalFormatting>
  <conditionalFormatting sqref="T44:T45">
    <cfRule type="cellIs" dxfId="2602" priority="257" stopIfTrue="1" operator="equal">
      <formula>"TO DO"</formula>
    </cfRule>
  </conditionalFormatting>
  <conditionalFormatting sqref="T44:T45">
    <cfRule type="cellIs" dxfId="2601" priority="258" stopIfTrue="1" operator="equal">
      <formula>"NOT TESTED"</formula>
    </cfRule>
  </conditionalFormatting>
  <conditionalFormatting sqref="T46:T47">
    <cfRule type="cellIs" dxfId="2600" priority="259" stopIfTrue="1" operator="equal">
      <formula>"PASS"</formula>
    </cfRule>
  </conditionalFormatting>
  <conditionalFormatting sqref="T46:T47">
    <cfRule type="cellIs" dxfId="2599" priority="260" stopIfTrue="1" operator="equal">
      <formula>"PASS with comments"</formula>
    </cfRule>
  </conditionalFormatting>
  <conditionalFormatting sqref="T46:T47">
    <cfRule type="cellIs" dxfId="2598" priority="261" stopIfTrue="1" operator="equal">
      <formula>"NON COMPLIANT"</formula>
    </cfRule>
  </conditionalFormatting>
  <conditionalFormatting sqref="T46:T47">
    <cfRule type="cellIs" dxfId="2597" priority="262" stopIfTrue="1" operator="equal">
      <formula>"N/A"</formula>
    </cfRule>
  </conditionalFormatting>
  <conditionalFormatting sqref="T46:T47">
    <cfRule type="cellIs" dxfId="2596" priority="263" stopIfTrue="1" operator="equal">
      <formula>"TO DO"</formula>
    </cfRule>
  </conditionalFormatting>
  <conditionalFormatting sqref="T46:T47">
    <cfRule type="cellIs" dxfId="2595" priority="264" stopIfTrue="1" operator="equal">
      <formula>"NOT TESTED"</formula>
    </cfRule>
  </conditionalFormatting>
  <conditionalFormatting sqref="T49">
    <cfRule type="cellIs" dxfId="2594" priority="265" stopIfTrue="1" operator="equal">
      <formula>"PASS"</formula>
    </cfRule>
  </conditionalFormatting>
  <conditionalFormatting sqref="T49">
    <cfRule type="cellIs" dxfId="2593" priority="266" stopIfTrue="1" operator="equal">
      <formula>"PASS with comments"</formula>
    </cfRule>
  </conditionalFormatting>
  <conditionalFormatting sqref="T49">
    <cfRule type="cellIs" dxfId="2592" priority="267" stopIfTrue="1" operator="equal">
      <formula>"NON COMPLIANT"</formula>
    </cfRule>
  </conditionalFormatting>
  <conditionalFormatting sqref="T49">
    <cfRule type="cellIs" dxfId="2591" priority="268" stopIfTrue="1" operator="equal">
      <formula>"N/A"</formula>
    </cfRule>
  </conditionalFormatting>
  <conditionalFormatting sqref="T49">
    <cfRule type="cellIs" dxfId="2590" priority="269" stopIfTrue="1" operator="equal">
      <formula>"TO DO"</formula>
    </cfRule>
  </conditionalFormatting>
  <conditionalFormatting sqref="T49">
    <cfRule type="cellIs" dxfId="2589" priority="270" stopIfTrue="1" operator="equal">
      <formula>"NOT TESTED"</formula>
    </cfRule>
  </conditionalFormatting>
  <conditionalFormatting sqref="T48">
    <cfRule type="cellIs" dxfId="2588" priority="271" stopIfTrue="1" operator="equal">
      <formula>"PASS"</formula>
    </cfRule>
  </conditionalFormatting>
  <conditionalFormatting sqref="T48">
    <cfRule type="cellIs" dxfId="2587" priority="272" stopIfTrue="1" operator="equal">
      <formula>"PASS with comments"</formula>
    </cfRule>
  </conditionalFormatting>
  <conditionalFormatting sqref="T48">
    <cfRule type="cellIs" dxfId="2586" priority="273" stopIfTrue="1" operator="equal">
      <formula>"NON COMPLIANT"</formula>
    </cfRule>
  </conditionalFormatting>
  <conditionalFormatting sqref="T48">
    <cfRule type="cellIs" dxfId="2585" priority="274" stopIfTrue="1" operator="equal">
      <formula>"N/A"</formula>
    </cfRule>
  </conditionalFormatting>
  <conditionalFormatting sqref="T48">
    <cfRule type="cellIs" dxfId="2584" priority="275" stopIfTrue="1" operator="equal">
      <formula>"TO DO"</formula>
    </cfRule>
  </conditionalFormatting>
  <conditionalFormatting sqref="T48">
    <cfRule type="cellIs" dxfId="2583" priority="276" stopIfTrue="1" operator="equal">
      <formula>"NOT TESTED"</formula>
    </cfRule>
  </conditionalFormatting>
  <conditionalFormatting sqref="T53 T50:T51">
    <cfRule type="cellIs" dxfId="2582" priority="277" stopIfTrue="1" operator="equal">
      <formula>"PASS"</formula>
    </cfRule>
  </conditionalFormatting>
  <conditionalFormatting sqref="T53 T50:T51">
    <cfRule type="cellIs" dxfId="2581" priority="278" stopIfTrue="1" operator="equal">
      <formula>"PASS with comments"</formula>
    </cfRule>
  </conditionalFormatting>
  <conditionalFormatting sqref="T53 T50:T51">
    <cfRule type="cellIs" dxfId="2580" priority="279" stopIfTrue="1" operator="equal">
      <formula>"NON COMPLIANT"</formula>
    </cfRule>
  </conditionalFormatting>
  <conditionalFormatting sqref="T53 T50:T51">
    <cfRule type="cellIs" dxfId="2579" priority="280" stopIfTrue="1" operator="equal">
      <formula>"N/A"</formula>
    </cfRule>
  </conditionalFormatting>
  <conditionalFormatting sqref="T53 T50:T51">
    <cfRule type="cellIs" dxfId="2578" priority="281" stopIfTrue="1" operator="equal">
      <formula>"TO DO"</formula>
    </cfRule>
  </conditionalFormatting>
  <conditionalFormatting sqref="T53 T50:T51">
    <cfRule type="cellIs" dxfId="2577" priority="282" stopIfTrue="1" operator="equal">
      <formula>"NOT TESTED"</formula>
    </cfRule>
  </conditionalFormatting>
  <conditionalFormatting sqref="T52">
    <cfRule type="cellIs" dxfId="2576" priority="283" stopIfTrue="1" operator="equal">
      <formula>"PASS"</formula>
    </cfRule>
  </conditionalFormatting>
  <conditionalFormatting sqref="T52">
    <cfRule type="cellIs" dxfId="2575" priority="284" stopIfTrue="1" operator="equal">
      <formula>"PASS with comments"</formula>
    </cfRule>
  </conditionalFormatting>
  <conditionalFormatting sqref="T52">
    <cfRule type="cellIs" dxfId="2574" priority="285" stopIfTrue="1" operator="equal">
      <formula>"NON COMPLIANT"</formula>
    </cfRule>
  </conditionalFormatting>
  <conditionalFormatting sqref="T52">
    <cfRule type="cellIs" dxfId="2573" priority="286" stopIfTrue="1" operator="equal">
      <formula>"N/A"</formula>
    </cfRule>
  </conditionalFormatting>
  <conditionalFormatting sqref="T52">
    <cfRule type="cellIs" dxfId="2572" priority="287" stopIfTrue="1" operator="equal">
      <formula>"TO DO"</formula>
    </cfRule>
  </conditionalFormatting>
  <conditionalFormatting sqref="T52">
    <cfRule type="cellIs" dxfId="2571" priority="288" stopIfTrue="1" operator="equal">
      <formula>"NOT TESTED"</formula>
    </cfRule>
  </conditionalFormatting>
  <conditionalFormatting sqref="T96:T100">
    <cfRule type="cellIs" dxfId="2570" priority="289" stopIfTrue="1" operator="equal">
      <formula>"PASS"</formula>
    </cfRule>
  </conditionalFormatting>
  <conditionalFormatting sqref="T96:T100">
    <cfRule type="cellIs" dxfId="2569" priority="290" stopIfTrue="1" operator="equal">
      <formula>"PASS with comments"</formula>
    </cfRule>
  </conditionalFormatting>
  <conditionalFormatting sqref="T96:T100">
    <cfRule type="cellIs" dxfId="2568" priority="291" stopIfTrue="1" operator="equal">
      <formula>"NON COMPLIANT"</formula>
    </cfRule>
  </conditionalFormatting>
  <conditionalFormatting sqref="T96:T100">
    <cfRule type="cellIs" dxfId="2567" priority="292" stopIfTrue="1" operator="equal">
      <formula>"N/A"</formula>
    </cfRule>
  </conditionalFormatting>
  <conditionalFormatting sqref="T96:T100">
    <cfRule type="cellIs" dxfId="2566" priority="293" stopIfTrue="1" operator="equal">
      <formula>"TO DO"</formula>
    </cfRule>
  </conditionalFormatting>
  <conditionalFormatting sqref="T96:T100">
    <cfRule type="cellIs" dxfId="2565" priority="294" stopIfTrue="1" operator="equal">
      <formula>"NOT TESTED"</formula>
    </cfRule>
  </conditionalFormatting>
  <conditionalFormatting sqref="T55:T56">
    <cfRule type="cellIs" dxfId="2564" priority="295" stopIfTrue="1" operator="equal">
      <formula>"PASS"</formula>
    </cfRule>
  </conditionalFormatting>
  <conditionalFormatting sqref="T55:T56">
    <cfRule type="cellIs" dxfId="2563" priority="296" stopIfTrue="1" operator="equal">
      <formula>"PASS with comments"</formula>
    </cfRule>
  </conditionalFormatting>
  <conditionalFormatting sqref="T55:T56">
    <cfRule type="cellIs" dxfId="2562" priority="297" stopIfTrue="1" operator="equal">
      <formula>"NON COMPLIANT"</formula>
    </cfRule>
  </conditionalFormatting>
  <conditionalFormatting sqref="T55:T56">
    <cfRule type="cellIs" dxfId="2561" priority="298" stopIfTrue="1" operator="equal">
      <formula>"N/A"</formula>
    </cfRule>
  </conditionalFormatting>
  <conditionalFormatting sqref="T55:T56">
    <cfRule type="cellIs" dxfId="2560" priority="299" stopIfTrue="1" operator="equal">
      <formula>"TO DO"</formula>
    </cfRule>
  </conditionalFormatting>
  <conditionalFormatting sqref="T55:T56">
    <cfRule type="cellIs" dxfId="2559" priority="300" stopIfTrue="1" operator="equal">
      <formula>"NOT TESTED"</formula>
    </cfRule>
  </conditionalFormatting>
  <conditionalFormatting sqref="T57:T62">
    <cfRule type="cellIs" dxfId="2558" priority="301" stopIfTrue="1" operator="equal">
      <formula>"PASS"</formula>
    </cfRule>
  </conditionalFormatting>
  <conditionalFormatting sqref="T57:T62">
    <cfRule type="cellIs" dxfId="2557" priority="302" stopIfTrue="1" operator="equal">
      <formula>"PASS with comments"</formula>
    </cfRule>
  </conditionalFormatting>
  <conditionalFormatting sqref="T57:T62">
    <cfRule type="cellIs" dxfId="2556" priority="303" stopIfTrue="1" operator="equal">
      <formula>"NON COMPLIANT"</formula>
    </cfRule>
  </conditionalFormatting>
  <conditionalFormatting sqref="T57:T62">
    <cfRule type="cellIs" dxfId="2555" priority="304" stopIfTrue="1" operator="equal">
      <formula>"N/A"</formula>
    </cfRule>
  </conditionalFormatting>
  <conditionalFormatting sqref="T57:T62">
    <cfRule type="cellIs" dxfId="2554" priority="305" stopIfTrue="1" operator="equal">
      <formula>"TO DO"</formula>
    </cfRule>
  </conditionalFormatting>
  <conditionalFormatting sqref="T57:T62">
    <cfRule type="cellIs" dxfId="2553" priority="306" stopIfTrue="1" operator="equal">
      <formula>"NOT TESTED"</formula>
    </cfRule>
  </conditionalFormatting>
  <conditionalFormatting sqref="T63:T64">
    <cfRule type="cellIs" dxfId="2552" priority="307" stopIfTrue="1" operator="equal">
      <formula>"PASS"</formula>
    </cfRule>
  </conditionalFormatting>
  <conditionalFormatting sqref="T63:T64">
    <cfRule type="cellIs" dxfId="2551" priority="308" stopIfTrue="1" operator="equal">
      <formula>"PASS with comments"</formula>
    </cfRule>
  </conditionalFormatting>
  <conditionalFormatting sqref="T63:T64">
    <cfRule type="cellIs" dxfId="2550" priority="309" stopIfTrue="1" operator="equal">
      <formula>"NON COMPLIANT"</formula>
    </cfRule>
  </conditionalFormatting>
  <conditionalFormatting sqref="T63:T64">
    <cfRule type="cellIs" dxfId="2549" priority="310" stopIfTrue="1" operator="equal">
      <formula>"N/A"</formula>
    </cfRule>
  </conditionalFormatting>
  <conditionalFormatting sqref="T63:T64">
    <cfRule type="cellIs" dxfId="2548" priority="311" stopIfTrue="1" operator="equal">
      <formula>"TO DO"</formula>
    </cfRule>
  </conditionalFormatting>
  <conditionalFormatting sqref="T63:T64">
    <cfRule type="cellIs" dxfId="2547" priority="312" stopIfTrue="1" operator="equal">
      <formula>"NOT TESTED"</formula>
    </cfRule>
  </conditionalFormatting>
  <conditionalFormatting sqref="T86">
    <cfRule type="cellIs" dxfId="2546" priority="313" stopIfTrue="1" operator="equal">
      <formula>"PASS"</formula>
    </cfRule>
  </conditionalFormatting>
  <conditionalFormatting sqref="T86">
    <cfRule type="cellIs" dxfId="2545" priority="314" stopIfTrue="1" operator="equal">
      <formula>"PASS with comments"</formula>
    </cfRule>
  </conditionalFormatting>
  <conditionalFormatting sqref="T86">
    <cfRule type="cellIs" dxfId="2544" priority="315" stopIfTrue="1" operator="equal">
      <formula>"NON COMPLIANT"</formula>
    </cfRule>
  </conditionalFormatting>
  <conditionalFormatting sqref="T86">
    <cfRule type="cellIs" dxfId="2543" priority="316" stopIfTrue="1" operator="equal">
      <formula>"N/A"</formula>
    </cfRule>
  </conditionalFormatting>
  <conditionalFormatting sqref="T86">
    <cfRule type="cellIs" dxfId="2542" priority="317" stopIfTrue="1" operator="equal">
      <formula>"TO DO"</formula>
    </cfRule>
  </conditionalFormatting>
  <conditionalFormatting sqref="T86">
    <cfRule type="cellIs" dxfId="2541" priority="318" stopIfTrue="1" operator="equal">
      <formula>"NOT TESTED"</formula>
    </cfRule>
  </conditionalFormatting>
  <conditionalFormatting sqref="T83:T84">
    <cfRule type="cellIs" dxfId="2540" priority="319" stopIfTrue="1" operator="equal">
      <formula>"PASS"</formula>
    </cfRule>
  </conditionalFormatting>
  <conditionalFormatting sqref="T83:T84">
    <cfRule type="cellIs" dxfId="2539" priority="320" stopIfTrue="1" operator="equal">
      <formula>"PASS with comments"</formula>
    </cfRule>
  </conditionalFormatting>
  <conditionalFormatting sqref="T83:T84">
    <cfRule type="cellIs" dxfId="2538" priority="321" stopIfTrue="1" operator="equal">
      <formula>"NON COMPLIANT"</formula>
    </cfRule>
  </conditionalFormatting>
  <conditionalFormatting sqref="T83:T84">
    <cfRule type="cellIs" dxfId="2537" priority="322" stopIfTrue="1" operator="equal">
      <formula>"N/A"</formula>
    </cfRule>
  </conditionalFormatting>
  <conditionalFormatting sqref="T83:T84">
    <cfRule type="cellIs" dxfId="2536" priority="323" stopIfTrue="1" operator="equal">
      <formula>"TO DO"</formula>
    </cfRule>
  </conditionalFormatting>
  <conditionalFormatting sqref="T83:T84">
    <cfRule type="cellIs" dxfId="2535" priority="324" stopIfTrue="1" operator="equal">
      <formula>"NOT TESTED"</formula>
    </cfRule>
  </conditionalFormatting>
  <conditionalFormatting sqref="T85">
    <cfRule type="cellIs" dxfId="2534" priority="325" stopIfTrue="1" operator="equal">
      <formula>"PASS"</formula>
    </cfRule>
  </conditionalFormatting>
  <conditionalFormatting sqref="T85">
    <cfRule type="cellIs" dxfId="2533" priority="326" stopIfTrue="1" operator="equal">
      <formula>"PASS with comments"</formula>
    </cfRule>
  </conditionalFormatting>
  <conditionalFormatting sqref="T85">
    <cfRule type="cellIs" dxfId="2532" priority="327" stopIfTrue="1" operator="equal">
      <formula>"NON COMPLIANT"</formula>
    </cfRule>
  </conditionalFormatting>
  <conditionalFormatting sqref="T85">
    <cfRule type="cellIs" dxfId="2531" priority="328" stopIfTrue="1" operator="equal">
      <formula>"N/A"</formula>
    </cfRule>
  </conditionalFormatting>
  <conditionalFormatting sqref="T85">
    <cfRule type="cellIs" dxfId="2530" priority="329" stopIfTrue="1" operator="equal">
      <formula>"TO DO"</formula>
    </cfRule>
  </conditionalFormatting>
  <conditionalFormatting sqref="T85">
    <cfRule type="cellIs" dxfId="2529" priority="330" stopIfTrue="1" operator="equal">
      <formula>"NOT TESTED"</formula>
    </cfRule>
  </conditionalFormatting>
  <conditionalFormatting sqref="T87">
    <cfRule type="cellIs" dxfId="2528" priority="331" stopIfTrue="1" operator="equal">
      <formula>"PASS"</formula>
    </cfRule>
  </conditionalFormatting>
  <conditionalFormatting sqref="T87">
    <cfRule type="cellIs" dxfId="2527" priority="332" stopIfTrue="1" operator="equal">
      <formula>"PASS with comments"</formula>
    </cfRule>
  </conditionalFormatting>
  <conditionalFormatting sqref="T87">
    <cfRule type="cellIs" dxfId="2526" priority="333" stopIfTrue="1" operator="equal">
      <formula>"NON COMPLIANT"</formula>
    </cfRule>
  </conditionalFormatting>
  <conditionalFormatting sqref="T87">
    <cfRule type="cellIs" dxfId="2525" priority="334" stopIfTrue="1" operator="equal">
      <formula>"N/A"</formula>
    </cfRule>
  </conditionalFormatting>
  <conditionalFormatting sqref="T87">
    <cfRule type="cellIs" dxfId="2524" priority="335" stopIfTrue="1" operator="equal">
      <formula>"TO DO"</formula>
    </cfRule>
  </conditionalFormatting>
  <conditionalFormatting sqref="T87">
    <cfRule type="cellIs" dxfId="2523" priority="336" stopIfTrue="1" operator="equal">
      <formula>"NOT TESTED"</formula>
    </cfRule>
  </conditionalFormatting>
  <conditionalFormatting sqref="T92">
    <cfRule type="cellIs" dxfId="2522" priority="337" stopIfTrue="1" operator="equal">
      <formula>"PASS"</formula>
    </cfRule>
  </conditionalFormatting>
  <conditionalFormatting sqref="T92">
    <cfRule type="cellIs" dxfId="2521" priority="338" stopIfTrue="1" operator="equal">
      <formula>"PASS with comments"</formula>
    </cfRule>
  </conditionalFormatting>
  <conditionalFormatting sqref="T92">
    <cfRule type="cellIs" dxfId="2520" priority="339" stopIfTrue="1" operator="equal">
      <formula>"NON COMPLIANT"</formula>
    </cfRule>
  </conditionalFormatting>
  <conditionalFormatting sqref="T92">
    <cfRule type="cellIs" dxfId="2519" priority="340" stopIfTrue="1" operator="equal">
      <formula>"N/A"</formula>
    </cfRule>
  </conditionalFormatting>
  <conditionalFormatting sqref="T92">
    <cfRule type="cellIs" dxfId="2518" priority="341" stopIfTrue="1" operator="equal">
      <formula>"TO DO"</formula>
    </cfRule>
  </conditionalFormatting>
  <conditionalFormatting sqref="T92">
    <cfRule type="cellIs" dxfId="2517" priority="342" stopIfTrue="1" operator="equal">
      <formula>"NOT TESTED"</formula>
    </cfRule>
  </conditionalFormatting>
  <conditionalFormatting sqref="T91">
    <cfRule type="cellIs" dxfId="2516" priority="343" stopIfTrue="1" operator="equal">
      <formula>"PASS"</formula>
    </cfRule>
  </conditionalFormatting>
  <conditionalFormatting sqref="T91">
    <cfRule type="cellIs" dxfId="2515" priority="344" stopIfTrue="1" operator="equal">
      <formula>"PASS with comments"</formula>
    </cfRule>
  </conditionalFormatting>
  <conditionalFormatting sqref="T91">
    <cfRule type="cellIs" dxfId="2514" priority="345" stopIfTrue="1" operator="equal">
      <formula>"NON COMPLIANT"</formula>
    </cfRule>
  </conditionalFormatting>
  <conditionalFormatting sqref="T91">
    <cfRule type="cellIs" dxfId="2513" priority="346" stopIfTrue="1" operator="equal">
      <formula>"N/A"</formula>
    </cfRule>
  </conditionalFormatting>
  <conditionalFormatting sqref="T91">
    <cfRule type="cellIs" dxfId="2512" priority="347" stopIfTrue="1" operator="equal">
      <formula>"TO DO"</formula>
    </cfRule>
  </conditionalFormatting>
  <conditionalFormatting sqref="T91">
    <cfRule type="cellIs" dxfId="2511" priority="348" stopIfTrue="1" operator="equal">
      <formula>"NOT TESTED"</formula>
    </cfRule>
  </conditionalFormatting>
  <conditionalFormatting sqref="T94">
    <cfRule type="cellIs" dxfId="2510" priority="349" stopIfTrue="1" operator="equal">
      <formula>"PASS"</formula>
    </cfRule>
  </conditionalFormatting>
  <conditionalFormatting sqref="T94">
    <cfRule type="cellIs" dxfId="2509" priority="350" stopIfTrue="1" operator="equal">
      <formula>"PASS with comments"</formula>
    </cfRule>
  </conditionalFormatting>
  <conditionalFormatting sqref="T94">
    <cfRule type="cellIs" dxfId="2508" priority="351" stopIfTrue="1" operator="equal">
      <formula>"NON COMPLIANT"</formula>
    </cfRule>
  </conditionalFormatting>
  <conditionalFormatting sqref="T94">
    <cfRule type="cellIs" dxfId="2507" priority="352" stopIfTrue="1" operator="equal">
      <formula>"N/A"</formula>
    </cfRule>
  </conditionalFormatting>
  <conditionalFormatting sqref="T94">
    <cfRule type="cellIs" dxfId="2506" priority="353" stopIfTrue="1" operator="equal">
      <formula>"TO DO"</formula>
    </cfRule>
  </conditionalFormatting>
  <conditionalFormatting sqref="T94">
    <cfRule type="cellIs" dxfId="2505" priority="354" stopIfTrue="1" operator="equal">
      <formula>"NOT TESTED"</formula>
    </cfRule>
  </conditionalFormatting>
  <conditionalFormatting sqref="T93">
    <cfRule type="cellIs" dxfId="2504" priority="355" stopIfTrue="1" operator="equal">
      <formula>"PASS"</formula>
    </cfRule>
  </conditionalFormatting>
  <conditionalFormatting sqref="T93">
    <cfRule type="cellIs" dxfId="2503" priority="356" stopIfTrue="1" operator="equal">
      <formula>"PASS with comments"</formula>
    </cfRule>
  </conditionalFormatting>
  <conditionalFormatting sqref="T93">
    <cfRule type="cellIs" dxfId="2502" priority="357" stopIfTrue="1" operator="equal">
      <formula>"NON COMPLIANT"</formula>
    </cfRule>
  </conditionalFormatting>
  <conditionalFormatting sqref="T93">
    <cfRule type="cellIs" dxfId="2501" priority="358" stopIfTrue="1" operator="equal">
      <formula>"N/A"</formula>
    </cfRule>
  </conditionalFormatting>
  <conditionalFormatting sqref="T93">
    <cfRule type="cellIs" dxfId="2500" priority="359" stopIfTrue="1" operator="equal">
      <formula>"TO DO"</formula>
    </cfRule>
  </conditionalFormatting>
  <conditionalFormatting sqref="T93">
    <cfRule type="cellIs" dxfId="2499" priority="360" stopIfTrue="1" operator="equal">
      <formula>"NOT TESTED"</formula>
    </cfRule>
  </conditionalFormatting>
  <conditionalFormatting sqref="V88">
    <cfRule type="cellIs" dxfId="2498" priority="361" stopIfTrue="1" operator="equal">
      <formula>"PASS"</formula>
    </cfRule>
  </conditionalFormatting>
  <conditionalFormatting sqref="V88">
    <cfRule type="cellIs" dxfId="2497" priority="362" stopIfTrue="1" operator="equal">
      <formula>"PASS with comments"</formula>
    </cfRule>
  </conditionalFormatting>
  <conditionalFormatting sqref="V88">
    <cfRule type="cellIs" dxfId="2496" priority="363" stopIfTrue="1" operator="equal">
      <formula>"NON COMPLIANT"</formula>
    </cfRule>
  </conditionalFormatting>
  <conditionalFormatting sqref="V88">
    <cfRule type="cellIs" dxfId="2495" priority="364" stopIfTrue="1" operator="equal">
      <formula>"N/A"</formula>
    </cfRule>
  </conditionalFormatting>
  <conditionalFormatting sqref="V88">
    <cfRule type="cellIs" dxfId="2494" priority="365" stopIfTrue="1" operator="equal">
      <formula>"TO DO"</formula>
    </cfRule>
  </conditionalFormatting>
  <conditionalFormatting sqref="V88">
    <cfRule type="cellIs" dxfId="2493" priority="366" stopIfTrue="1" operator="equal">
      <formula>"NOT TESTED"</formula>
    </cfRule>
  </conditionalFormatting>
  <conditionalFormatting sqref="V86">
    <cfRule type="cellIs" dxfId="2492" priority="367" stopIfTrue="1" operator="equal">
      <formula>"PASS"</formula>
    </cfRule>
  </conditionalFormatting>
  <conditionalFormatting sqref="V86">
    <cfRule type="cellIs" dxfId="2491" priority="368" stopIfTrue="1" operator="equal">
      <formula>"PASS with comments"</formula>
    </cfRule>
  </conditionalFormatting>
  <conditionalFormatting sqref="V86">
    <cfRule type="cellIs" dxfId="2490" priority="369" stopIfTrue="1" operator="equal">
      <formula>"NON COMPLIANT"</formula>
    </cfRule>
  </conditionalFormatting>
  <conditionalFormatting sqref="V86">
    <cfRule type="cellIs" dxfId="2489" priority="370" stopIfTrue="1" operator="equal">
      <formula>"N/A"</formula>
    </cfRule>
  </conditionalFormatting>
  <conditionalFormatting sqref="V86">
    <cfRule type="cellIs" dxfId="2488" priority="371" stopIfTrue="1" operator="equal">
      <formula>"TO DO"</formula>
    </cfRule>
  </conditionalFormatting>
  <conditionalFormatting sqref="V86">
    <cfRule type="cellIs" dxfId="2487" priority="372" stopIfTrue="1" operator="equal">
      <formula>"NOT TESTED"</formula>
    </cfRule>
  </conditionalFormatting>
  <conditionalFormatting sqref="V83:V84">
    <cfRule type="cellIs" dxfId="2486" priority="373" stopIfTrue="1" operator="equal">
      <formula>"PASS"</formula>
    </cfRule>
  </conditionalFormatting>
  <conditionalFormatting sqref="V83:V84">
    <cfRule type="cellIs" dxfId="2485" priority="374" stopIfTrue="1" operator="equal">
      <formula>"PASS with comments"</formula>
    </cfRule>
  </conditionalFormatting>
  <conditionalFormatting sqref="V83:V84">
    <cfRule type="cellIs" dxfId="2484" priority="375" stopIfTrue="1" operator="equal">
      <formula>"NON COMPLIANT"</formula>
    </cfRule>
  </conditionalFormatting>
  <conditionalFormatting sqref="V83:V84">
    <cfRule type="cellIs" dxfId="2483" priority="376" stopIfTrue="1" operator="equal">
      <formula>"N/A"</formula>
    </cfRule>
  </conditionalFormatting>
  <conditionalFormatting sqref="V83:V84">
    <cfRule type="cellIs" dxfId="2482" priority="377" stopIfTrue="1" operator="equal">
      <formula>"TO DO"</formula>
    </cfRule>
  </conditionalFormatting>
  <conditionalFormatting sqref="V83:V84">
    <cfRule type="cellIs" dxfId="2481" priority="378" stopIfTrue="1" operator="equal">
      <formula>"NOT TESTED"</formula>
    </cfRule>
  </conditionalFormatting>
  <conditionalFormatting sqref="V85">
    <cfRule type="cellIs" dxfId="2480" priority="379" stopIfTrue="1" operator="equal">
      <formula>"PASS"</formula>
    </cfRule>
  </conditionalFormatting>
  <conditionalFormatting sqref="V85">
    <cfRule type="cellIs" dxfId="2479" priority="380" stopIfTrue="1" operator="equal">
      <formula>"PASS with comments"</formula>
    </cfRule>
  </conditionalFormatting>
  <conditionalFormatting sqref="V85">
    <cfRule type="cellIs" dxfId="2478" priority="381" stopIfTrue="1" operator="equal">
      <formula>"NON COMPLIANT"</formula>
    </cfRule>
  </conditionalFormatting>
  <conditionalFormatting sqref="V85">
    <cfRule type="cellIs" dxfId="2477" priority="382" stopIfTrue="1" operator="equal">
      <formula>"N/A"</formula>
    </cfRule>
  </conditionalFormatting>
  <conditionalFormatting sqref="V85">
    <cfRule type="cellIs" dxfId="2476" priority="383" stopIfTrue="1" operator="equal">
      <formula>"TO DO"</formula>
    </cfRule>
  </conditionalFormatting>
  <conditionalFormatting sqref="V85">
    <cfRule type="cellIs" dxfId="2475" priority="384" stopIfTrue="1" operator="equal">
      <formula>"NOT TESTED"</formula>
    </cfRule>
  </conditionalFormatting>
  <conditionalFormatting sqref="V87">
    <cfRule type="cellIs" dxfId="2474" priority="385" stopIfTrue="1" operator="equal">
      <formula>"PASS"</formula>
    </cfRule>
  </conditionalFormatting>
  <conditionalFormatting sqref="V87">
    <cfRule type="cellIs" dxfId="2473" priority="386" stopIfTrue="1" operator="equal">
      <formula>"PASS with comments"</formula>
    </cfRule>
  </conditionalFormatting>
  <conditionalFormatting sqref="V87">
    <cfRule type="cellIs" dxfId="2472" priority="387" stopIfTrue="1" operator="equal">
      <formula>"NON COMPLIANT"</formula>
    </cfRule>
  </conditionalFormatting>
  <conditionalFormatting sqref="V87">
    <cfRule type="cellIs" dxfId="2471" priority="388" stopIfTrue="1" operator="equal">
      <formula>"N/A"</formula>
    </cfRule>
  </conditionalFormatting>
  <conditionalFormatting sqref="V87">
    <cfRule type="cellIs" dxfId="2470" priority="389" stopIfTrue="1" operator="equal">
      <formula>"TO DO"</formula>
    </cfRule>
  </conditionalFormatting>
  <conditionalFormatting sqref="V87">
    <cfRule type="cellIs" dxfId="2469" priority="390" stopIfTrue="1" operator="equal">
      <formula>"NOT TESTED"</formula>
    </cfRule>
  </conditionalFormatting>
  <conditionalFormatting sqref="V92">
    <cfRule type="cellIs" dxfId="2468" priority="391" stopIfTrue="1" operator="equal">
      <formula>"PASS"</formula>
    </cfRule>
  </conditionalFormatting>
  <conditionalFormatting sqref="V92">
    <cfRule type="cellIs" dxfId="2467" priority="392" stopIfTrue="1" operator="equal">
      <formula>"PASS with comments"</formula>
    </cfRule>
  </conditionalFormatting>
  <conditionalFormatting sqref="V92">
    <cfRule type="cellIs" dxfId="2466" priority="393" stopIfTrue="1" operator="equal">
      <formula>"NON COMPLIANT"</formula>
    </cfRule>
  </conditionalFormatting>
  <conditionalFormatting sqref="V92">
    <cfRule type="cellIs" dxfId="2465" priority="394" stopIfTrue="1" operator="equal">
      <formula>"N/A"</formula>
    </cfRule>
  </conditionalFormatting>
  <conditionalFormatting sqref="V92">
    <cfRule type="cellIs" dxfId="2464" priority="395" stopIfTrue="1" operator="equal">
      <formula>"TO DO"</formula>
    </cfRule>
  </conditionalFormatting>
  <conditionalFormatting sqref="V92">
    <cfRule type="cellIs" dxfId="2463" priority="396" stopIfTrue="1" operator="equal">
      <formula>"NOT TESTED"</formula>
    </cfRule>
  </conditionalFormatting>
  <conditionalFormatting sqref="V91">
    <cfRule type="cellIs" dxfId="2462" priority="397" stopIfTrue="1" operator="equal">
      <formula>"PASS"</formula>
    </cfRule>
  </conditionalFormatting>
  <conditionalFormatting sqref="V91">
    <cfRule type="cellIs" dxfId="2461" priority="398" stopIfTrue="1" operator="equal">
      <formula>"PASS with comments"</formula>
    </cfRule>
  </conditionalFormatting>
  <conditionalFormatting sqref="V91">
    <cfRule type="cellIs" dxfId="2460" priority="399" stopIfTrue="1" operator="equal">
      <formula>"NON COMPLIANT"</formula>
    </cfRule>
  </conditionalFormatting>
  <conditionalFormatting sqref="V91">
    <cfRule type="cellIs" dxfId="2459" priority="400" stopIfTrue="1" operator="equal">
      <formula>"N/A"</formula>
    </cfRule>
  </conditionalFormatting>
  <conditionalFormatting sqref="V91">
    <cfRule type="cellIs" dxfId="2458" priority="401" stopIfTrue="1" operator="equal">
      <formula>"TO DO"</formula>
    </cfRule>
  </conditionalFormatting>
  <conditionalFormatting sqref="V91">
    <cfRule type="cellIs" dxfId="2457" priority="402" stopIfTrue="1" operator="equal">
      <formula>"NOT TESTED"</formula>
    </cfRule>
  </conditionalFormatting>
  <conditionalFormatting sqref="V94">
    <cfRule type="cellIs" dxfId="2456" priority="403" stopIfTrue="1" operator="equal">
      <formula>"PASS"</formula>
    </cfRule>
  </conditionalFormatting>
  <conditionalFormatting sqref="V94">
    <cfRule type="cellIs" dxfId="2455" priority="404" stopIfTrue="1" operator="equal">
      <formula>"PASS with comments"</formula>
    </cfRule>
  </conditionalFormatting>
  <conditionalFormatting sqref="V94">
    <cfRule type="cellIs" dxfId="2454" priority="405" stopIfTrue="1" operator="equal">
      <formula>"NON COMPLIANT"</formula>
    </cfRule>
  </conditionalFormatting>
  <conditionalFormatting sqref="V94">
    <cfRule type="cellIs" dxfId="2453" priority="406" stopIfTrue="1" operator="equal">
      <formula>"N/A"</formula>
    </cfRule>
  </conditionalFormatting>
  <conditionalFormatting sqref="V94">
    <cfRule type="cellIs" dxfId="2452" priority="407" stopIfTrue="1" operator="equal">
      <formula>"TO DO"</formula>
    </cfRule>
  </conditionalFormatting>
  <conditionalFormatting sqref="V94">
    <cfRule type="cellIs" dxfId="2451" priority="408" stopIfTrue="1" operator="equal">
      <formula>"NOT TESTED"</formula>
    </cfRule>
  </conditionalFormatting>
  <conditionalFormatting sqref="V93">
    <cfRule type="cellIs" dxfId="2450" priority="409" stopIfTrue="1" operator="equal">
      <formula>"PASS"</formula>
    </cfRule>
  </conditionalFormatting>
  <conditionalFormatting sqref="V93">
    <cfRule type="cellIs" dxfId="2449" priority="410" stopIfTrue="1" operator="equal">
      <formula>"PASS with comments"</formula>
    </cfRule>
  </conditionalFormatting>
  <conditionalFormatting sqref="V93">
    <cfRule type="cellIs" dxfId="2448" priority="411" stopIfTrue="1" operator="equal">
      <formula>"NON COMPLIANT"</formula>
    </cfRule>
  </conditionalFormatting>
  <conditionalFormatting sqref="V93">
    <cfRule type="cellIs" dxfId="2447" priority="412" stopIfTrue="1" operator="equal">
      <formula>"N/A"</formula>
    </cfRule>
  </conditionalFormatting>
  <conditionalFormatting sqref="V93">
    <cfRule type="cellIs" dxfId="2446" priority="413" stopIfTrue="1" operator="equal">
      <formula>"TO DO"</formula>
    </cfRule>
  </conditionalFormatting>
  <conditionalFormatting sqref="V93">
    <cfRule type="cellIs" dxfId="2445" priority="414" stopIfTrue="1" operator="equal">
      <formula>"NOT TESTED"</formula>
    </cfRule>
  </conditionalFormatting>
  <conditionalFormatting sqref="U36:U37">
    <cfRule type="cellIs" dxfId="2444" priority="415" stopIfTrue="1" operator="equal">
      <formula>"PASS"</formula>
    </cfRule>
  </conditionalFormatting>
  <conditionalFormatting sqref="U36:U37">
    <cfRule type="cellIs" dxfId="2443" priority="416" stopIfTrue="1" operator="equal">
      <formula>"PASS with comments"</formula>
    </cfRule>
  </conditionalFormatting>
  <conditionalFormatting sqref="U36:U37">
    <cfRule type="cellIs" dxfId="2442" priority="417" stopIfTrue="1" operator="equal">
      <formula>"NON COMPLIANT"</formula>
    </cfRule>
  </conditionalFormatting>
  <conditionalFormatting sqref="U36:U37">
    <cfRule type="cellIs" dxfId="2441" priority="418" stopIfTrue="1" operator="equal">
      <formula>"N/A"</formula>
    </cfRule>
  </conditionalFormatting>
  <conditionalFormatting sqref="U36:U37">
    <cfRule type="cellIs" dxfId="2440" priority="419" stopIfTrue="1" operator="equal">
      <formula>"TO DO"</formula>
    </cfRule>
  </conditionalFormatting>
  <conditionalFormatting sqref="U36:U37">
    <cfRule type="cellIs" dxfId="2439" priority="420" stopIfTrue="1" operator="equal">
      <formula>"NOT TESTED"</formula>
    </cfRule>
  </conditionalFormatting>
  <conditionalFormatting sqref="U38:U39">
    <cfRule type="cellIs" dxfId="2438" priority="421" stopIfTrue="1" operator="equal">
      <formula>"PASS"</formula>
    </cfRule>
  </conditionalFormatting>
  <conditionalFormatting sqref="U38:U39">
    <cfRule type="cellIs" dxfId="2437" priority="422" stopIfTrue="1" operator="equal">
      <formula>"PASS with comments"</formula>
    </cfRule>
  </conditionalFormatting>
  <conditionalFormatting sqref="U38:U39">
    <cfRule type="cellIs" dxfId="2436" priority="423" stopIfTrue="1" operator="equal">
      <formula>"NON COMPLIANT"</formula>
    </cfRule>
  </conditionalFormatting>
  <conditionalFormatting sqref="U38:U39">
    <cfRule type="cellIs" dxfId="2435" priority="424" stopIfTrue="1" operator="equal">
      <formula>"N/A"</formula>
    </cfRule>
  </conditionalFormatting>
  <conditionalFormatting sqref="U38:U39">
    <cfRule type="cellIs" dxfId="2434" priority="425" stopIfTrue="1" operator="equal">
      <formula>"TO DO"</formula>
    </cfRule>
  </conditionalFormatting>
  <conditionalFormatting sqref="U38:U39">
    <cfRule type="cellIs" dxfId="2433" priority="426" stopIfTrue="1" operator="equal">
      <formula>"NOT TESTED"</formula>
    </cfRule>
  </conditionalFormatting>
  <conditionalFormatting sqref="U40:U41">
    <cfRule type="cellIs" dxfId="2432" priority="427" stopIfTrue="1" operator="equal">
      <formula>"PASS"</formula>
    </cfRule>
  </conditionalFormatting>
  <conditionalFormatting sqref="U40:U41">
    <cfRule type="cellIs" dxfId="2431" priority="428" stopIfTrue="1" operator="equal">
      <formula>"PASS with comments"</formula>
    </cfRule>
  </conditionalFormatting>
  <conditionalFormatting sqref="U40:U41">
    <cfRule type="cellIs" dxfId="2430" priority="429" stopIfTrue="1" operator="equal">
      <formula>"NON COMPLIANT"</formula>
    </cfRule>
  </conditionalFormatting>
  <conditionalFormatting sqref="U40:U41">
    <cfRule type="cellIs" dxfId="2429" priority="430" stopIfTrue="1" operator="equal">
      <formula>"N/A"</formula>
    </cfRule>
  </conditionalFormatting>
  <conditionalFormatting sqref="U40:U41">
    <cfRule type="cellIs" dxfId="2428" priority="431" stopIfTrue="1" operator="equal">
      <formula>"TO DO"</formula>
    </cfRule>
  </conditionalFormatting>
  <conditionalFormatting sqref="U40:U41">
    <cfRule type="cellIs" dxfId="2427" priority="432" stopIfTrue="1" operator="equal">
      <formula>"NOT TESTED"</formula>
    </cfRule>
  </conditionalFormatting>
  <conditionalFormatting sqref="U42:U43">
    <cfRule type="cellIs" dxfId="2426" priority="433" stopIfTrue="1" operator="equal">
      <formula>"PASS"</formula>
    </cfRule>
  </conditionalFormatting>
  <conditionalFormatting sqref="U42:U43">
    <cfRule type="cellIs" dxfId="2425" priority="434" stopIfTrue="1" operator="equal">
      <formula>"PASS with comments"</formula>
    </cfRule>
  </conditionalFormatting>
  <conditionalFormatting sqref="U42:U43">
    <cfRule type="cellIs" dxfId="2424" priority="435" stopIfTrue="1" operator="equal">
      <formula>"NON COMPLIANT"</formula>
    </cfRule>
  </conditionalFormatting>
  <conditionalFormatting sqref="U42:U43">
    <cfRule type="cellIs" dxfId="2423" priority="436" stopIfTrue="1" operator="equal">
      <formula>"N/A"</formula>
    </cfRule>
  </conditionalFormatting>
  <conditionalFormatting sqref="U42:U43">
    <cfRule type="cellIs" dxfId="2422" priority="437" stopIfTrue="1" operator="equal">
      <formula>"TO DO"</formula>
    </cfRule>
  </conditionalFormatting>
  <conditionalFormatting sqref="U42:U43">
    <cfRule type="cellIs" dxfId="2421" priority="438" stopIfTrue="1" operator="equal">
      <formula>"NOT TESTED"</formula>
    </cfRule>
  </conditionalFormatting>
  <conditionalFormatting sqref="U44:U45">
    <cfRule type="cellIs" dxfId="2420" priority="439" stopIfTrue="1" operator="equal">
      <formula>"PASS"</formula>
    </cfRule>
  </conditionalFormatting>
  <conditionalFormatting sqref="U44:U45">
    <cfRule type="cellIs" dxfId="2419" priority="440" stopIfTrue="1" operator="equal">
      <formula>"PASS with comments"</formula>
    </cfRule>
  </conditionalFormatting>
  <conditionalFormatting sqref="U44:U45">
    <cfRule type="cellIs" dxfId="2418" priority="441" stopIfTrue="1" operator="equal">
      <formula>"NON COMPLIANT"</formula>
    </cfRule>
  </conditionalFormatting>
  <conditionalFormatting sqref="U44:U45">
    <cfRule type="cellIs" dxfId="2417" priority="442" stopIfTrue="1" operator="equal">
      <formula>"N/A"</formula>
    </cfRule>
  </conditionalFormatting>
  <conditionalFormatting sqref="U44:U45">
    <cfRule type="cellIs" dxfId="2416" priority="443" stopIfTrue="1" operator="equal">
      <formula>"TO DO"</formula>
    </cfRule>
  </conditionalFormatting>
  <conditionalFormatting sqref="U44:U45">
    <cfRule type="cellIs" dxfId="2415" priority="444" stopIfTrue="1" operator="equal">
      <formula>"NOT TESTED"</formula>
    </cfRule>
  </conditionalFormatting>
  <conditionalFormatting sqref="U46:U47">
    <cfRule type="cellIs" dxfId="2414" priority="445" stopIfTrue="1" operator="equal">
      <formula>"PASS"</formula>
    </cfRule>
  </conditionalFormatting>
  <conditionalFormatting sqref="U46:U47">
    <cfRule type="cellIs" dxfId="2413" priority="446" stopIfTrue="1" operator="equal">
      <formula>"PASS with comments"</formula>
    </cfRule>
  </conditionalFormatting>
  <conditionalFormatting sqref="U46:U47">
    <cfRule type="cellIs" dxfId="2412" priority="447" stopIfTrue="1" operator="equal">
      <formula>"NON COMPLIANT"</formula>
    </cfRule>
  </conditionalFormatting>
  <conditionalFormatting sqref="U46:U47">
    <cfRule type="cellIs" dxfId="2411" priority="448" stopIfTrue="1" operator="equal">
      <formula>"N/A"</formula>
    </cfRule>
  </conditionalFormatting>
  <conditionalFormatting sqref="U46:U47">
    <cfRule type="cellIs" dxfId="2410" priority="449" stopIfTrue="1" operator="equal">
      <formula>"TO DO"</formula>
    </cfRule>
  </conditionalFormatting>
  <conditionalFormatting sqref="U46:U47">
    <cfRule type="cellIs" dxfId="2409" priority="450" stopIfTrue="1" operator="equal">
      <formula>"NOT TESTED"</formula>
    </cfRule>
  </conditionalFormatting>
  <conditionalFormatting sqref="U49">
    <cfRule type="cellIs" dxfId="2408" priority="451" stopIfTrue="1" operator="equal">
      <formula>"PASS"</formula>
    </cfRule>
  </conditionalFormatting>
  <conditionalFormatting sqref="U49">
    <cfRule type="cellIs" dxfId="2407" priority="452" stopIfTrue="1" operator="equal">
      <formula>"PASS with comments"</formula>
    </cfRule>
  </conditionalFormatting>
  <conditionalFormatting sqref="U49">
    <cfRule type="cellIs" dxfId="2406" priority="453" stopIfTrue="1" operator="equal">
      <formula>"NON COMPLIANT"</formula>
    </cfRule>
  </conditionalFormatting>
  <conditionalFormatting sqref="U49">
    <cfRule type="cellIs" dxfId="2405" priority="454" stopIfTrue="1" operator="equal">
      <formula>"N/A"</formula>
    </cfRule>
  </conditionalFormatting>
  <conditionalFormatting sqref="U49">
    <cfRule type="cellIs" dxfId="2404" priority="455" stopIfTrue="1" operator="equal">
      <formula>"TO DO"</formula>
    </cfRule>
  </conditionalFormatting>
  <conditionalFormatting sqref="U49">
    <cfRule type="cellIs" dxfId="2403" priority="456" stopIfTrue="1" operator="equal">
      <formula>"NOT TESTED"</formula>
    </cfRule>
  </conditionalFormatting>
  <conditionalFormatting sqref="U48">
    <cfRule type="cellIs" dxfId="2402" priority="457" stopIfTrue="1" operator="equal">
      <formula>"PASS"</formula>
    </cfRule>
  </conditionalFormatting>
  <conditionalFormatting sqref="U48">
    <cfRule type="cellIs" dxfId="2401" priority="458" stopIfTrue="1" operator="equal">
      <formula>"PASS with comments"</formula>
    </cfRule>
  </conditionalFormatting>
  <conditionalFormatting sqref="U48">
    <cfRule type="cellIs" dxfId="2400" priority="459" stopIfTrue="1" operator="equal">
      <formula>"NON COMPLIANT"</formula>
    </cfRule>
  </conditionalFormatting>
  <conditionalFormatting sqref="U48">
    <cfRule type="cellIs" dxfId="2399" priority="460" stopIfTrue="1" operator="equal">
      <formula>"N/A"</formula>
    </cfRule>
  </conditionalFormatting>
  <conditionalFormatting sqref="U48">
    <cfRule type="cellIs" dxfId="2398" priority="461" stopIfTrue="1" operator="equal">
      <formula>"TO DO"</formula>
    </cfRule>
  </conditionalFormatting>
  <conditionalFormatting sqref="U48">
    <cfRule type="cellIs" dxfId="2397" priority="462" stopIfTrue="1" operator="equal">
      <formula>"NOT TESTED"</formula>
    </cfRule>
  </conditionalFormatting>
  <conditionalFormatting sqref="U53 U50:U51">
    <cfRule type="cellIs" dxfId="2396" priority="463" stopIfTrue="1" operator="equal">
      <formula>"PASS"</formula>
    </cfRule>
  </conditionalFormatting>
  <conditionalFormatting sqref="U53 U50:U51">
    <cfRule type="cellIs" dxfId="2395" priority="464" stopIfTrue="1" operator="equal">
      <formula>"PASS with comments"</formula>
    </cfRule>
  </conditionalFormatting>
  <conditionalFormatting sqref="U53 U50:U51">
    <cfRule type="cellIs" dxfId="2394" priority="465" stopIfTrue="1" operator="equal">
      <formula>"NON COMPLIANT"</formula>
    </cfRule>
  </conditionalFormatting>
  <conditionalFormatting sqref="U53 U50:U51">
    <cfRule type="cellIs" dxfId="2393" priority="466" stopIfTrue="1" operator="equal">
      <formula>"N/A"</formula>
    </cfRule>
  </conditionalFormatting>
  <conditionalFormatting sqref="U53 U50:U51">
    <cfRule type="cellIs" dxfId="2392" priority="467" stopIfTrue="1" operator="equal">
      <formula>"TO DO"</formula>
    </cfRule>
  </conditionalFormatting>
  <conditionalFormatting sqref="U53 U50:U51">
    <cfRule type="cellIs" dxfId="2391" priority="468" stopIfTrue="1" operator="equal">
      <formula>"NOT TESTED"</formula>
    </cfRule>
  </conditionalFormatting>
  <conditionalFormatting sqref="U52">
    <cfRule type="cellIs" dxfId="2390" priority="469" stopIfTrue="1" operator="equal">
      <formula>"PASS"</formula>
    </cfRule>
  </conditionalFormatting>
  <conditionalFormatting sqref="U52">
    <cfRule type="cellIs" dxfId="2389" priority="470" stopIfTrue="1" operator="equal">
      <formula>"PASS with comments"</formula>
    </cfRule>
  </conditionalFormatting>
  <conditionalFormatting sqref="U52">
    <cfRule type="cellIs" dxfId="2388" priority="471" stopIfTrue="1" operator="equal">
      <formula>"NON COMPLIANT"</formula>
    </cfRule>
  </conditionalFormatting>
  <conditionalFormatting sqref="U52">
    <cfRule type="cellIs" dxfId="2387" priority="472" stopIfTrue="1" operator="equal">
      <formula>"N/A"</formula>
    </cfRule>
  </conditionalFormatting>
  <conditionalFormatting sqref="U52">
    <cfRule type="cellIs" dxfId="2386" priority="473" stopIfTrue="1" operator="equal">
      <formula>"TO DO"</formula>
    </cfRule>
  </conditionalFormatting>
  <conditionalFormatting sqref="U52">
    <cfRule type="cellIs" dxfId="2385" priority="474" stopIfTrue="1" operator="equal">
      <formula>"NOT TESTED"</formula>
    </cfRule>
  </conditionalFormatting>
  <conditionalFormatting sqref="U55:U56">
    <cfRule type="cellIs" dxfId="2384" priority="475" stopIfTrue="1" operator="equal">
      <formula>"PASS"</formula>
    </cfRule>
  </conditionalFormatting>
  <conditionalFormatting sqref="U55:U56">
    <cfRule type="cellIs" dxfId="2383" priority="476" stopIfTrue="1" operator="equal">
      <formula>"PASS with comments"</formula>
    </cfRule>
  </conditionalFormatting>
  <conditionalFormatting sqref="U55:U56">
    <cfRule type="cellIs" dxfId="2382" priority="477" stopIfTrue="1" operator="equal">
      <formula>"NON COMPLIANT"</formula>
    </cfRule>
  </conditionalFormatting>
  <conditionalFormatting sqref="U55:U56">
    <cfRule type="cellIs" dxfId="2381" priority="478" stopIfTrue="1" operator="equal">
      <formula>"N/A"</formula>
    </cfRule>
  </conditionalFormatting>
  <conditionalFormatting sqref="U55:U56">
    <cfRule type="cellIs" dxfId="2380" priority="479" stopIfTrue="1" operator="equal">
      <formula>"TO DO"</formula>
    </cfRule>
  </conditionalFormatting>
  <conditionalFormatting sqref="U55:U56">
    <cfRule type="cellIs" dxfId="2379" priority="480" stopIfTrue="1" operator="equal">
      <formula>"NOT TESTED"</formula>
    </cfRule>
  </conditionalFormatting>
  <conditionalFormatting sqref="U57:U62">
    <cfRule type="cellIs" dxfId="2378" priority="481" stopIfTrue="1" operator="equal">
      <formula>"PASS"</formula>
    </cfRule>
  </conditionalFormatting>
  <conditionalFormatting sqref="U57:U62">
    <cfRule type="cellIs" dxfId="2377" priority="482" stopIfTrue="1" operator="equal">
      <formula>"PASS with comments"</formula>
    </cfRule>
  </conditionalFormatting>
  <conditionalFormatting sqref="U57:U62">
    <cfRule type="cellIs" dxfId="2376" priority="483" stopIfTrue="1" operator="equal">
      <formula>"NON COMPLIANT"</formula>
    </cfRule>
  </conditionalFormatting>
  <conditionalFormatting sqref="U57:U62">
    <cfRule type="cellIs" dxfId="2375" priority="484" stopIfTrue="1" operator="equal">
      <formula>"N/A"</formula>
    </cfRule>
  </conditionalFormatting>
  <conditionalFormatting sqref="U57:U62">
    <cfRule type="cellIs" dxfId="2374" priority="485" stopIfTrue="1" operator="equal">
      <formula>"TO DO"</formula>
    </cfRule>
  </conditionalFormatting>
  <conditionalFormatting sqref="U57:U62">
    <cfRule type="cellIs" dxfId="2373" priority="486" stopIfTrue="1" operator="equal">
      <formula>"NOT TESTED"</formula>
    </cfRule>
  </conditionalFormatting>
  <conditionalFormatting sqref="U63:U64">
    <cfRule type="cellIs" dxfId="2372" priority="487" stopIfTrue="1" operator="equal">
      <formula>"PASS"</formula>
    </cfRule>
  </conditionalFormatting>
  <conditionalFormatting sqref="U63:U64">
    <cfRule type="cellIs" dxfId="2371" priority="488" stopIfTrue="1" operator="equal">
      <formula>"PASS with comments"</formula>
    </cfRule>
  </conditionalFormatting>
  <conditionalFormatting sqref="U63:U64">
    <cfRule type="cellIs" dxfId="2370" priority="489" stopIfTrue="1" operator="equal">
      <formula>"NON COMPLIANT"</formula>
    </cfRule>
  </conditionalFormatting>
  <conditionalFormatting sqref="U63:U64">
    <cfRule type="cellIs" dxfId="2369" priority="490" stopIfTrue="1" operator="equal">
      <formula>"N/A"</formula>
    </cfRule>
  </conditionalFormatting>
  <conditionalFormatting sqref="U63:U64">
    <cfRule type="cellIs" dxfId="2368" priority="491" stopIfTrue="1" operator="equal">
      <formula>"TO DO"</formula>
    </cfRule>
  </conditionalFormatting>
  <conditionalFormatting sqref="U63:U64">
    <cfRule type="cellIs" dxfId="2367" priority="492" stopIfTrue="1" operator="equal">
      <formula>"NOT TESTED"</formula>
    </cfRule>
  </conditionalFormatting>
  <conditionalFormatting sqref="U88">
    <cfRule type="cellIs" dxfId="2366" priority="493" stopIfTrue="1" operator="equal">
      <formula>"PASS"</formula>
    </cfRule>
  </conditionalFormatting>
  <conditionalFormatting sqref="U88">
    <cfRule type="cellIs" dxfId="2365" priority="494" stopIfTrue="1" operator="equal">
      <formula>"PASS with comments"</formula>
    </cfRule>
  </conditionalFormatting>
  <conditionalFormatting sqref="U88">
    <cfRule type="cellIs" dxfId="2364" priority="495" stopIfTrue="1" operator="equal">
      <formula>"NON COMPLIANT"</formula>
    </cfRule>
  </conditionalFormatting>
  <conditionalFormatting sqref="U88">
    <cfRule type="cellIs" dxfId="2363" priority="496" stopIfTrue="1" operator="equal">
      <formula>"N/A"</formula>
    </cfRule>
  </conditionalFormatting>
  <conditionalFormatting sqref="U88">
    <cfRule type="cellIs" dxfId="2362" priority="497" stopIfTrue="1" operator="equal">
      <formula>"TO DO"</formula>
    </cfRule>
  </conditionalFormatting>
  <conditionalFormatting sqref="U88">
    <cfRule type="cellIs" dxfId="2361" priority="498" stopIfTrue="1" operator="equal">
      <formula>"NOT TESTED"</formula>
    </cfRule>
  </conditionalFormatting>
  <conditionalFormatting sqref="U86">
    <cfRule type="cellIs" dxfId="2360" priority="499" stopIfTrue="1" operator="equal">
      <formula>"PASS"</formula>
    </cfRule>
  </conditionalFormatting>
  <conditionalFormatting sqref="U86">
    <cfRule type="cellIs" dxfId="2359" priority="500" stopIfTrue="1" operator="equal">
      <formula>"PASS with comments"</formula>
    </cfRule>
  </conditionalFormatting>
  <conditionalFormatting sqref="U86">
    <cfRule type="cellIs" dxfId="2358" priority="501" stopIfTrue="1" operator="equal">
      <formula>"NON COMPLIANT"</formula>
    </cfRule>
  </conditionalFormatting>
  <conditionalFormatting sqref="U86">
    <cfRule type="cellIs" dxfId="2357" priority="502" stopIfTrue="1" operator="equal">
      <formula>"N/A"</formula>
    </cfRule>
  </conditionalFormatting>
  <conditionalFormatting sqref="U86">
    <cfRule type="cellIs" dxfId="2356" priority="503" stopIfTrue="1" operator="equal">
      <formula>"TO DO"</formula>
    </cfRule>
  </conditionalFormatting>
  <conditionalFormatting sqref="U86">
    <cfRule type="cellIs" dxfId="2355" priority="504" stopIfTrue="1" operator="equal">
      <formula>"NOT TESTED"</formula>
    </cfRule>
  </conditionalFormatting>
  <conditionalFormatting sqref="U83:U84">
    <cfRule type="cellIs" dxfId="2354" priority="505" stopIfTrue="1" operator="equal">
      <formula>"PASS"</formula>
    </cfRule>
  </conditionalFormatting>
  <conditionalFormatting sqref="U83:U84">
    <cfRule type="cellIs" dxfId="2353" priority="506" stopIfTrue="1" operator="equal">
      <formula>"PASS with comments"</formula>
    </cfRule>
  </conditionalFormatting>
  <conditionalFormatting sqref="U83:U84">
    <cfRule type="cellIs" dxfId="2352" priority="507" stopIfTrue="1" operator="equal">
      <formula>"NON COMPLIANT"</formula>
    </cfRule>
  </conditionalFormatting>
  <conditionalFormatting sqref="U83:U84">
    <cfRule type="cellIs" dxfId="2351" priority="508" stopIfTrue="1" operator="equal">
      <formula>"N/A"</formula>
    </cfRule>
  </conditionalFormatting>
  <conditionalFormatting sqref="U83:U84">
    <cfRule type="cellIs" dxfId="2350" priority="509" stopIfTrue="1" operator="equal">
      <formula>"TO DO"</formula>
    </cfRule>
  </conditionalFormatting>
  <conditionalFormatting sqref="U83:U84">
    <cfRule type="cellIs" dxfId="2349" priority="510" stopIfTrue="1" operator="equal">
      <formula>"NOT TESTED"</formula>
    </cfRule>
  </conditionalFormatting>
  <conditionalFormatting sqref="U85">
    <cfRule type="cellIs" dxfId="2348" priority="511" stopIfTrue="1" operator="equal">
      <formula>"PASS"</formula>
    </cfRule>
  </conditionalFormatting>
  <conditionalFormatting sqref="U85">
    <cfRule type="cellIs" dxfId="2347" priority="512" stopIfTrue="1" operator="equal">
      <formula>"PASS with comments"</formula>
    </cfRule>
  </conditionalFormatting>
  <conditionalFormatting sqref="U85">
    <cfRule type="cellIs" dxfId="2346" priority="513" stopIfTrue="1" operator="equal">
      <formula>"NON COMPLIANT"</formula>
    </cfRule>
  </conditionalFormatting>
  <conditionalFormatting sqref="U85">
    <cfRule type="cellIs" dxfId="2345" priority="514" stopIfTrue="1" operator="equal">
      <formula>"N/A"</formula>
    </cfRule>
  </conditionalFormatting>
  <conditionalFormatting sqref="U85">
    <cfRule type="cellIs" dxfId="2344" priority="515" stopIfTrue="1" operator="equal">
      <formula>"TO DO"</formula>
    </cfRule>
  </conditionalFormatting>
  <conditionalFormatting sqref="U85">
    <cfRule type="cellIs" dxfId="2343" priority="516" stopIfTrue="1" operator="equal">
      <formula>"NOT TESTED"</formula>
    </cfRule>
  </conditionalFormatting>
  <conditionalFormatting sqref="U87">
    <cfRule type="cellIs" dxfId="2342" priority="517" stopIfTrue="1" operator="equal">
      <formula>"PASS"</formula>
    </cfRule>
  </conditionalFormatting>
  <conditionalFormatting sqref="U87">
    <cfRule type="cellIs" dxfId="2341" priority="518" stopIfTrue="1" operator="equal">
      <formula>"PASS with comments"</formula>
    </cfRule>
  </conditionalFormatting>
  <conditionalFormatting sqref="U87">
    <cfRule type="cellIs" dxfId="2340" priority="519" stopIfTrue="1" operator="equal">
      <formula>"NON COMPLIANT"</formula>
    </cfRule>
  </conditionalFormatting>
  <conditionalFormatting sqref="U87">
    <cfRule type="cellIs" dxfId="2339" priority="520" stopIfTrue="1" operator="equal">
      <formula>"N/A"</formula>
    </cfRule>
  </conditionalFormatting>
  <conditionalFormatting sqref="U87">
    <cfRule type="cellIs" dxfId="2338" priority="521" stopIfTrue="1" operator="equal">
      <formula>"TO DO"</formula>
    </cfRule>
  </conditionalFormatting>
  <conditionalFormatting sqref="U87">
    <cfRule type="cellIs" dxfId="2337" priority="522" stopIfTrue="1" operator="equal">
      <formula>"NOT TESTED"</formula>
    </cfRule>
  </conditionalFormatting>
  <conditionalFormatting sqref="U92">
    <cfRule type="cellIs" dxfId="2336" priority="523" stopIfTrue="1" operator="equal">
      <formula>"PASS"</formula>
    </cfRule>
  </conditionalFormatting>
  <conditionalFormatting sqref="U92">
    <cfRule type="cellIs" dxfId="2335" priority="524" stopIfTrue="1" operator="equal">
      <formula>"PASS with comments"</formula>
    </cfRule>
  </conditionalFormatting>
  <conditionalFormatting sqref="U92">
    <cfRule type="cellIs" dxfId="2334" priority="525" stopIfTrue="1" operator="equal">
      <formula>"NON COMPLIANT"</formula>
    </cfRule>
  </conditionalFormatting>
  <conditionalFormatting sqref="U92">
    <cfRule type="cellIs" dxfId="2333" priority="526" stopIfTrue="1" operator="equal">
      <formula>"N/A"</formula>
    </cfRule>
  </conditionalFormatting>
  <conditionalFormatting sqref="U92">
    <cfRule type="cellIs" dxfId="2332" priority="527" stopIfTrue="1" operator="equal">
      <formula>"TO DO"</formula>
    </cfRule>
  </conditionalFormatting>
  <conditionalFormatting sqref="U92">
    <cfRule type="cellIs" dxfId="2331" priority="528" stopIfTrue="1" operator="equal">
      <formula>"NOT TESTED"</formula>
    </cfRule>
  </conditionalFormatting>
  <conditionalFormatting sqref="U91">
    <cfRule type="cellIs" dxfId="2330" priority="529" stopIfTrue="1" operator="equal">
      <formula>"PASS"</formula>
    </cfRule>
  </conditionalFormatting>
  <conditionalFormatting sqref="U91">
    <cfRule type="cellIs" dxfId="2329" priority="530" stopIfTrue="1" operator="equal">
      <formula>"PASS with comments"</formula>
    </cfRule>
  </conditionalFormatting>
  <conditionalFormatting sqref="U91">
    <cfRule type="cellIs" dxfId="2328" priority="531" stopIfTrue="1" operator="equal">
      <formula>"NON COMPLIANT"</formula>
    </cfRule>
  </conditionalFormatting>
  <conditionalFormatting sqref="U91">
    <cfRule type="cellIs" dxfId="2327" priority="532" stopIfTrue="1" operator="equal">
      <formula>"N/A"</formula>
    </cfRule>
  </conditionalFormatting>
  <conditionalFormatting sqref="U91">
    <cfRule type="cellIs" dxfId="2326" priority="533" stopIfTrue="1" operator="equal">
      <formula>"TO DO"</formula>
    </cfRule>
  </conditionalFormatting>
  <conditionalFormatting sqref="U91">
    <cfRule type="cellIs" dxfId="2325" priority="534" stopIfTrue="1" operator="equal">
      <formula>"NOT TESTED"</formula>
    </cfRule>
  </conditionalFormatting>
  <conditionalFormatting sqref="U94">
    <cfRule type="cellIs" dxfId="2324" priority="535" stopIfTrue="1" operator="equal">
      <formula>"PASS"</formula>
    </cfRule>
  </conditionalFormatting>
  <conditionalFormatting sqref="U94">
    <cfRule type="cellIs" dxfId="2323" priority="536" stopIfTrue="1" operator="equal">
      <formula>"PASS with comments"</formula>
    </cfRule>
  </conditionalFormatting>
  <conditionalFormatting sqref="U94">
    <cfRule type="cellIs" dxfId="2322" priority="537" stopIfTrue="1" operator="equal">
      <formula>"NON COMPLIANT"</formula>
    </cfRule>
  </conditionalFormatting>
  <conditionalFormatting sqref="U94">
    <cfRule type="cellIs" dxfId="2321" priority="538" stopIfTrue="1" operator="equal">
      <formula>"N/A"</formula>
    </cfRule>
  </conditionalFormatting>
  <conditionalFormatting sqref="U94">
    <cfRule type="cellIs" dxfId="2320" priority="539" stopIfTrue="1" operator="equal">
      <formula>"TO DO"</formula>
    </cfRule>
  </conditionalFormatting>
  <conditionalFormatting sqref="U94">
    <cfRule type="cellIs" dxfId="2319" priority="540" stopIfTrue="1" operator="equal">
      <formula>"NOT TESTED"</formula>
    </cfRule>
  </conditionalFormatting>
  <conditionalFormatting sqref="U93">
    <cfRule type="cellIs" dxfId="2318" priority="541" stopIfTrue="1" operator="equal">
      <formula>"PASS"</formula>
    </cfRule>
  </conditionalFormatting>
  <conditionalFormatting sqref="U93">
    <cfRule type="cellIs" dxfId="2317" priority="542" stopIfTrue="1" operator="equal">
      <formula>"PASS with comments"</formula>
    </cfRule>
  </conditionalFormatting>
  <conditionalFormatting sqref="U93">
    <cfRule type="cellIs" dxfId="2316" priority="543" stopIfTrue="1" operator="equal">
      <formula>"NON COMPLIANT"</formula>
    </cfRule>
  </conditionalFormatting>
  <conditionalFormatting sqref="U93">
    <cfRule type="cellIs" dxfId="2315" priority="544" stopIfTrue="1" operator="equal">
      <formula>"N/A"</formula>
    </cfRule>
  </conditionalFormatting>
  <conditionalFormatting sqref="U93">
    <cfRule type="cellIs" dxfId="2314" priority="545" stopIfTrue="1" operator="equal">
      <formula>"TO DO"</formula>
    </cfRule>
  </conditionalFormatting>
  <conditionalFormatting sqref="U93">
    <cfRule type="cellIs" dxfId="2313" priority="546" stopIfTrue="1" operator="equal">
      <formula>"NOT TESTED"</formula>
    </cfRule>
  </conditionalFormatting>
  <conditionalFormatting sqref="U101">
    <cfRule type="cellIs" dxfId="2312" priority="547" stopIfTrue="1" operator="equal">
      <formula>"PASS"</formula>
    </cfRule>
  </conditionalFormatting>
  <conditionalFormatting sqref="U101">
    <cfRule type="cellIs" dxfId="2311" priority="548" stopIfTrue="1" operator="equal">
      <formula>"PASS with comments"</formula>
    </cfRule>
  </conditionalFormatting>
  <conditionalFormatting sqref="U101">
    <cfRule type="cellIs" dxfId="2310" priority="549" stopIfTrue="1" operator="equal">
      <formula>"NON COMPLIANT"</formula>
    </cfRule>
  </conditionalFormatting>
  <conditionalFormatting sqref="U101">
    <cfRule type="cellIs" dxfId="2309" priority="550" stopIfTrue="1" operator="equal">
      <formula>"N/A"</formula>
    </cfRule>
  </conditionalFormatting>
  <conditionalFormatting sqref="U101">
    <cfRule type="cellIs" dxfId="2308" priority="551" stopIfTrue="1" operator="equal">
      <formula>"TO DO"</formula>
    </cfRule>
  </conditionalFormatting>
  <conditionalFormatting sqref="U101">
    <cfRule type="cellIs" dxfId="2307" priority="552" stopIfTrue="1" operator="equal">
      <formula>"NOT TESTED"</formula>
    </cfRule>
  </conditionalFormatting>
  <conditionalFormatting sqref="U96:U100">
    <cfRule type="cellIs" dxfId="2306" priority="553" stopIfTrue="1" operator="equal">
      <formula>"PASS"</formula>
    </cfRule>
  </conditionalFormatting>
  <conditionalFormatting sqref="U96:U100">
    <cfRule type="cellIs" dxfId="2305" priority="554" stopIfTrue="1" operator="equal">
      <formula>"PASS with comments"</formula>
    </cfRule>
  </conditionalFormatting>
  <conditionalFormatting sqref="U96:U100">
    <cfRule type="cellIs" dxfId="2304" priority="555" stopIfTrue="1" operator="equal">
      <formula>"NON COMPLIANT"</formula>
    </cfRule>
  </conditionalFormatting>
  <conditionalFormatting sqref="U96:U100">
    <cfRule type="cellIs" dxfId="2303" priority="556" stopIfTrue="1" operator="equal">
      <formula>"N/A"</formula>
    </cfRule>
  </conditionalFormatting>
  <conditionalFormatting sqref="U96:U100">
    <cfRule type="cellIs" dxfId="2302" priority="557" stopIfTrue="1" operator="equal">
      <formula>"TO DO"</formula>
    </cfRule>
  </conditionalFormatting>
  <conditionalFormatting sqref="U96:U100">
    <cfRule type="cellIs" dxfId="2301" priority="558" stopIfTrue="1" operator="equal">
      <formula>"NOT TESTED"</formula>
    </cfRule>
  </conditionalFormatting>
  <conditionalFormatting sqref="V36:V37">
    <cfRule type="cellIs" dxfId="2300" priority="559" stopIfTrue="1" operator="equal">
      <formula>"PASS"</formula>
    </cfRule>
  </conditionalFormatting>
  <conditionalFormatting sqref="V36:V37">
    <cfRule type="cellIs" dxfId="2299" priority="560" stopIfTrue="1" operator="equal">
      <formula>"PASS with comments"</formula>
    </cfRule>
  </conditionalFormatting>
  <conditionalFormatting sqref="V36:V37">
    <cfRule type="cellIs" dxfId="2298" priority="561" stopIfTrue="1" operator="equal">
      <formula>"NON COMPLIANT"</formula>
    </cfRule>
  </conditionalFormatting>
  <conditionalFormatting sqref="V36:V37">
    <cfRule type="cellIs" dxfId="2297" priority="562" stopIfTrue="1" operator="equal">
      <formula>"N/A"</formula>
    </cfRule>
  </conditionalFormatting>
  <conditionalFormatting sqref="V36:V37">
    <cfRule type="cellIs" dxfId="2296" priority="563" stopIfTrue="1" operator="equal">
      <formula>"TO DO"</formula>
    </cfRule>
  </conditionalFormatting>
  <conditionalFormatting sqref="V36:V37">
    <cfRule type="cellIs" dxfId="2295" priority="564" stopIfTrue="1" operator="equal">
      <formula>"NOT TESTED"</formula>
    </cfRule>
  </conditionalFormatting>
  <conditionalFormatting sqref="V38:V39">
    <cfRule type="cellIs" dxfId="2294" priority="565" stopIfTrue="1" operator="equal">
      <formula>"PASS"</formula>
    </cfRule>
  </conditionalFormatting>
  <conditionalFormatting sqref="V38:V39">
    <cfRule type="cellIs" dxfId="2293" priority="566" stopIfTrue="1" operator="equal">
      <formula>"PASS with comments"</formula>
    </cfRule>
  </conditionalFormatting>
  <conditionalFormatting sqref="V38:V39">
    <cfRule type="cellIs" dxfId="2292" priority="567" stopIfTrue="1" operator="equal">
      <formula>"NON COMPLIANT"</formula>
    </cfRule>
  </conditionalFormatting>
  <conditionalFormatting sqref="V38:V39">
    <cfRule type="cellIs" dxfId="2291" priority="568" stopIfTrue="1" operator="equal">
      <formula>"N/A"</formula>
    </cfRule>
  </conditionalFormatting>
  <conditionalFormatting sqref="V38:V39">
    <cfRule type="cellIs" dxfId="2290" priority="569" stopIfTrue="1" operator="equal">
      <formula>"TO DO"</formula>
    </cfRule>
  </conditionalFormatting>
  <conditionalFormatting sqref="V38:V39">
    <cfRule type="cellIs" dxfId="2289" priority="570" stopIfTrue="1" operator="equal">
      <formula>"NOT TESTED"</formula>
    </cfRule>
  </conditionalFormatting>
  <conditionalFormatting sqref="V40:V41">
    <cfRule type="cellIs" dxfId="2288" priority="571" stopIfTrue="1" operator="equal">
      <formula>"PASS"</formula>
    </cfRule>
  </conditionalFormatting>
  <conditionalFormatting sqref="V40:V41">
    <cfRule type="cellIs" dxfId="2287" priority="572" stopIfTrue="1" operator="equal">
      <formula>"PASS with comments"</formula>
    </cfRule>
  </conditionalFormatting>
  <conditionalFormatting sqref="V40:V41">
    <cfRule type="cellIs" dxfId="2286" priority="573" stopIfTrue="1" operator="equal">
      <formula>"NON COMPLIANT"</formula>
    </cfRule>
  </conditionalFormatting>
  <conditionalFormatting sqref="V40:V41">
    <cfRule type="cellIs" dxfId="2285" priority="574" stopIfTrue="1" operator="equal">
      <formula>"N/A"</formula>
    </cfRule>
  </conditionalFormatting>
  <conditionalFormatting sqref="V40:V41">
    <cfRule type="cellIs" dxfId="2284" priority="575" stopIfTrue="1" operator="equal">
      <formula>"TO DO"</formula>
    </cfRule>
  </conditionalFormatting>
  <conditionalFormatting sqref="V40:V41">
    <cfRule type="cellIs" dxfId="2283" priority="576" stopIfTrue="1" operator="equal">
      <formula>"NOT TESTED"</formula>
    </cfRule>
  </conditionalFormatting>
  <conditionalFormatting sqref="V42:V43">
    <cfRule type="cellIs" dxfId="2282" priority="577" stopIfTrue="1" operator="equal">
      <formula>"PASS"</formula>
    </cfRule>
  </conditionalFormatting>
  <conditionalFormatting sqref="V42:V43">
    <cfRule type="cellIs" dxfId="2281" priority="578" stopIfTrue="1" operator="equal">
      <formula>"PASS with comments"</formula>
    </cfRule>
  </conditionalFormatting>
  <conditionalFormatting sqref="V42:V43">
    <cfRule type="cellIs" dxfId="2280" priority="579" stopIfTrue="1" operator="equal">
      <formula>"NON COMPLIANT"</formula>
    </cfRule>
  </conditionalFormatting>
  <conditionalFormatting sqref="V42:V43">
    <cfRule type="cellIs" dxfId="2279" priority="580" stopIfTrue="1" operator="equal">
      <formula>"N/A"</formula>
    </cfRule>
  </conditionalFormatting>
  <conditionalFormatting sqref="V42:V43">
    <cfRule type="cellIs" dxfId="2278" priority="581" stopIfTrue="1" operator="equal">
      <formula>"TO DO"</formula>
    </cfRule>
  </conditionalFormatting>
  <conditionalFormatting sqref="V42:V43">
    <cfRule type="cellIs" dxfId="2277" priority="582" stopIfTrue="1" operator="equal">
      <formula>"NOT TESTED"</formula>
    </cfRule>
  </conditionalFormatting>
  <conditionalFormatting sqref="V44:V45">
    <cfRule type="cellIs" dxfId="2276" priority="583" stopIfTrue="1" operator="equal">
      <formula>"PASS"</formula>
    </cfRule>
  </conditionalFormatting>
  <conditionalFormatting sqref="V44:V45">
    <cfRule type="cellIs" dxfId="2275" priority="584" stopIfTrue="1" operator="equal">
      <formula>"PASS with comments"</formula>
    </cfRule>
  </conditionalFormatting>
  <conditionalFormatting sqref="V44:V45">
    <cfRule type="cellIs" dxfId="2274" priority="585" stopIfTrue="1" operator="equal">
      <formula>"NON COMPLIANT"</formula>
    </cfRule>
  </conditionalFormatting>
  <conditionalFormatting sqref="V44:V45">
    <cfRule type="cellIs" dxfId="2273" priority="586" stopIfTrue="1" operator="equal">
      <formula>"N/A"</formula>
    </cfRule>
  </conditionalFormatting>
  <conditionalFormatting sqref="V44:V45">
    <cfRule type="cellIs" dxfId="2272" priority="587" stopIfTrue="1" operator="equal">
      <formula>"TO DO"</formula>
    </cfRule>
  </conditionalFormatting>
  <conditionalFormatting sqref="V44:V45">
    <cfRule type="cellIs" dxfId="2271" priority="588" stopIfTrue="1" operator="equal">
      <formula>"NOT TESTED"</formula>
    </cfRule>
  </conditionalFormatting>
  <conditionalFormatting sqref="V46:V47">
    <cfRule type="cellIs" dxfId="2270" priority="589" stopIfTrue="1" operator="equal">
      <formula>"PASS"</formula>
    </cfRule>
  </conditionalFormatting>
  <conditionalFormatting sqref="V46:V47">
    <cfRule type="cellIs" dxfId="2269" priority="590" stopIfTrue="1" operator="equal">
      <formula>"PASS with comments"</formula>
    </cfRule>
  </conditionalFormatting>
  <conditionalFormatting sqref="V46:V47">
    <cfRule type="cellIs" dxfId="2268" priority="591" stopIfTrue="1" operator="equal">
      <formula>"NON COMPLIANT"</formula>
    </cfRule>
  </conditionalFormatting>
  <conditionalFormatting sqref="V46:V47">
    <cfRule type="cellIs" dxfId="2267" priority="592" stopIfTrue="1" operator="equal">
      <formula>"N/A"</formula>
    </cfRule>
  </conditionalFormatting>
  <conditionalFormatting sqref="V46:V47">
    <cfRule type="cellIs" dxfId="2266" priority="593" stopIfTrue="1" operator="equal">
      <formula>"TO DO"</formula>
    </cfRule>
  </conditionalFormatting>
  <conditionalFormatting sqref="V46:V47">
    <cfRule type="cellIs" dxfId="2265" priority="594" stopIfTrue="1" operator="equal">
      <formula>"NOT TESTED"</formula>
    </cfRule>
  </conditionalFormatting>
  <conditionalFormatting sqref="V48">
    <cfRule type="cellIs" dxfId="2264" priority="595" stopIfTrue="1" operator="equal">
      <formula>"PASS"</formula>
    </cfRule>
  </conditionalFormatting>
  <conditionalFormatting sqref="V48">
    <cfRule type="cellIs" dxfId="2263" priority="596" stopIfTrue="1" operator="equal">
      <formula>"PASS with comments"</formula>
    </cfRule>
  </conditionalFormatting>
  <conditionalFormatting sqref="V48">
    <cfRule type="cellIs" dxfId="2262" priority="597" stopIfTrue="1" operator="equal">
      <formula>"NON COMPLIANT"</formula>
    </cfRule>
  </conditionalFormatting>
  <conditionalFormatting sqref="V48">
    <cfRule type="cellIs" dxfId="2261" priority="598" stopIfTrue="1" operator="equal">
      <formula>"N/A"</formula>
    </cfRule>
  </conditionalFormatting>
  <conditionalFormatting sqref="V48">
    <cfRule type="cellIs" dxfId="2260" priority="599" stopIfTrue="1" operator="equal">
      <formula>"TO DO"</formula>
    </cfRule>
  </conditionalFormatting>
  <conditionalFormatting sqref="V48">
    <cfRule type="cellIs" dxfId="2259" priority="600" stopIfTrue="1" operator="equal">
      <formula>"NOT TESTED"</formula>
    </cfRule>
  </conditionalFormatting>
  <conditionalFormatting sqref="V53 V50:V51">
    <cfRule type="cellIs" dxfId="2258" priority="601" stopIfTrue="1" operator="equal">
      <formula>"PASS"</formula>
    </cfRule>
  </conditionalFormatting>
  <conditionalFormatting sqref="V53 V50:V51">
    <cfRule type="cellIs" dxfId="2257" priority="602" stopIfTrue="1" operator="equal">
      <formula>"PASS with comments"</formula>
    </cfRule>
  </conditionalFormatting>
  <conditionalFormatting sqref="V53 V50:V51">
    <cfRule type="cellIs" dxfId="2256" priority="603" stopIfTrue="1" operator="equal">
      <formula>"NON COMPLIANT"</formula>
    </cfRule>
  </conditionalFormatting>
  <conditionalFormatting sqref="V53 V50:V51">
    <cfRule type="cellIs" dxfId="2255" priority="604" stopIfTrue="1" operator="equal">
      <formula>"N/A"</formula>
    </cfRule>
  </conditionalFormatting>
  <conditionalFormatting sqref="V53 V50:V51">
    <cfRule type="cellIs" dxfId="2254" priority="605" stopIfTrue="1" operator="equal">
      <formula>"TO DO"</formula>
    </cfRule>
  </conditionalFormatting>
  <conditionalFormatting sqref="V53 V50:V51">
    <cfRule type="cellIs" dxfId="2253" priority="606" stopIfTrue="1" operator="equal">
      <formula>"NOT TESTED"</formula>
    </cfRule>
  </conditionalFormatting>
  <conditionalFormatting sqref="V52">
    <cfRule type="cellIs" dxfId="2252" priority="607" stopIfTrue="1" operator="equal">
      <formula>"PASS"</formula>
    </cfRule>
  </conditionalFormatting>
  <conditionalFormatting sqref="V52">
    <cfRule type="cellIs" dxfId="2251" priority="608" stopIfTrue="1" operator="equal">
      <formula>"PASS with comments"</formula>
    </cfRule>
  </conditionalFormatting>
  <conditionalFormatting sqref="V52">
    <cfRule type="cellIs" dxfId="2250" priority="609" stopIfTrue="1" operator="equal">
      <formula>"NON COMPLIANT"</formula>
    </cfRule>
  </conditionalFormatting>
  <conditionalFormatting sqref="V52">
    <cfRule type="cellIs" dxfId="2249" priority="610" stopIfTrue="1" operator="equal">
      <formula>"N/A"</formula>
    </cfRule>
  </conditionalFormatting>
  <conditionalFormatting sqref="V52">
    <cfRule type="cellIs" dxfId="2248" priority="611" stopIfTrue="1" operator="equal">
      <formula>"TO DO"</formula>
    </cfRule>
  </conditionalFormatting>
  <conditionalFormatting sqref="V52">
    <cfRule type="cellIs" dxfId="2247" priority="612" stopIfTrue="1" operator="equal">
      <formula>"NOT TESTED"</formula>
    </cfRule>
  </conditionalFormatting>
  <conditionalFormatting sqref="V55:V56">
    <cfRule type="cellIs" dxfId="2246" priority="613" stopIfTrue="1" operator="equal">
      <formula>"PASS"</formula>
    </cfRule>
  </conditionalFormatting>
  <conditionalFormatting sqref="V55:V56">
    <cfRule type="cellIs" dxfId="2245" priority="614" stopIfTrue="1" operator="equal">
      <formula>"PASS with comments"</formula>
    </cfRule>
  </conditionalFormatting>
  <conditionalFormatting sqref="V55:V56">
    <cfRule type="cellIs" dxfId="2244" priority="615" stopIfTrue="1" operator="equal">
      <formula>"NON COMPLIANT"</formula>
    </cfRule>
  </conditionalFormatting>
  <conditionalFormatting sqref="V55:V56">
    <cfRule type="cellIs" dxfId="2243" priority="616" stopIfTrue="1" operator="equal">
      <formula>"N/A"</formula>
    </cfRule>
  </conditionalFormatting>
  <conditionalFormatting sqref="V55:V56">
    <cfRule type="cellIs" dxfId="2242" priority="617" stopIfTrue="1" operator="equal">
      <formula>"TO DO"</formula>
    </cfRule>
  </conditionalFormatting>
  <conditionalFormatting sqref="V55:V56">
    <cfRule type="cellIs" dxfId="2241" priority="618" stopIfTrue="1" operator="equal">
      <formula>"NOT TESTED"</formula>
    </cfRule>
  </conditionalFormatting>
  <conditionalFormatting sqref="V57:V60">
    <cfRule type="cellIs" dxfId="2240" priority="619" stopIfTrue="1" operator="equal">
      <formula>"PASS"</formula>
    </cfRule>
  </conditionalFormatting>
  <conditionalFormatting sqref="V57:V60">
    <cfRule type="cellIs" dxfId="2239" priority="620" stopIfTrue="1" operator="equal">
      <formula>"PASS with comments"</formula>
    </cfRule>
  </conditionalFormatting>
  <conditionalFormatting sqref="V57:V60">
    <cfRule type="cellIs" dxfId="2238" priority="621" stopIfTrue="1" operator="equal">
      <formula>"NON COMPLIANT"</formula>
    </cfRule>
  </conditionalFormatting>
  <conditionalFormatting sqref="V57:V60">
    <cfRule type="cellIs" dxfId="2237" priority="622" stopIfTrue="1" operator="equal">
      <formula>"N/A"</formula>
    </cfRule>
  </conditionalFormatting>
  <conditionalFormatting sqref="V57:V60">
    <cfRule type="cellIs" dxfId="2236" priority="623" stopIfTrue="1" operator="equal">
      <formula>"TO DO"</formula>
    </cfRule>
  </conditionalFormatting>
  <conditionalFormatting sqref="V57:V60">
    <cfRule type="cellIs" dxfId="2235" priority="624" stopIfTrue="1" operator="equal">
      <formula>"NOT TESTED"</formula>
    </cfRule>
  </conditionalFormatting>
  <conditionalFormatting sqref="V61:V62">
    <cfRule type="cellIs" dxfId="2234" priority="625" stopIfTrue="1" operator="equal">
      <formula>"PASS"</formula>
    </cfRule>
  </conditionalFormatting>
  <conditionalFormatting sqref="V61:V62">
    <cfRule type="cellIs" dxfId="2233" priority="626" stopIfTrue="1" operator="equal">
      <formula>"PASS with comments"</formula>
    </cfRule>
  </conditionalFormatting>
  <conditionalFormatting sqref="V61:V62">
    <cfRule type="cellIs" dxfId="2232" priority="627" stopIfTrue="1" operator="equal">
      <formula>"NON COMPLIANT"</formula>
    </cfRule>
  </conditionalFormatting>
  <conditionalFormatting sqref="V61:V62">
    <cfRule type="cellIs" dxfId="2231" priority="628" stopIfTrue="1" operator="equal">
      <formula>"N/A"</formula>
    </cfRule>
  </conditionalFormatting>
  <conditionalFormatting sqref="V61:V62">
    <cfRule type="cellIs" dxfId="2230" priority="629" stopIfTrue="1" operator="equal">
      <formula>"TO DO"</formula>
    </cfRule>
  </conditionalFormatting>
  <conditionalFormatting sqref="V61:V62">
    <cfRule type="cellIs" dxfId="2229" priority="630" stopIfTrue="1" operator="equal">
      <formula>"NOT TESTED"</formula>
    </cfRule>
  </conditionalFormatting>
  <conditionalFormatting sqref="V63:V64">
    <cfRule type="cellIs" dxfId="2228" priority="631" stopIfTrue="1" operator="equal">
      <formula>"PASS"</formula>
    </cfRule>
  </conditionalFormatting>
  <conditionalFormatting sqref="V63:V64">
    <cfRule type="cellIs" dxfId="2227" priority="632" stopIfTrue="1" operator="equal">
      <formula>"PASS with comments"</formula>
    </cfRule>
  </conditionalFormatting>
  <conditionalFormatting sqref="V63:V64">
    <cfRule type="cellIs" dxfId="2226" priority="633" stopIfTrue="1" operator="equal">
      <formula>"NON COMPLIANT"</formula>
    </cfRule>
  </conditionalFormatting>
  <conditionalFormatting sqref="V63:V64">
    <cfRule type="cellIs" dxfId="2225" priority="634" stopIfTrue="1" operator="equal">
      <formula>"N/A"</formula>
    </cfRule>
  </conditionalFormatting>
  <conditionalFormatting sqref="V63:V64">
    <cfRule type="cellIs" dxfId="2224" priority="635" stopIfTrue="1" operator="equal">
      <formula>"TO DO"</formula>
    </cfRule>
  </conditionalFormatting>
  <conditionalFormatting sqref="V63:V64">
    <cfRule type="cellIs" dxfId="2223" priority="636" stopIfTrue="1" operator="equal">
      <formula>"NOT TESTED"</formula>
    </cfRule>
  </conditionalFormatting>
  <conditionalFormatting sqref="V96:V100">
    <cfRule type="cellIs" dxfId="2222" priority="637" stopIfTrue="1" operator="equal">
      <formula>"PASS"</formula>
    </cfRule>
  </conditionalFormatting>
  <conditionalFormatting sqref="V96:V100">
    <cfRule type="cellIs" dxfId="2221" priority="638" stopIfTrue="1" operator="equal">
      <formula>"PASS with comments"</formula>
    </cfRule>
  </conditionalFormatting>
  <conditionalFormatting sqref="V96:V100">
    <cfRule type="cellIs" dxfId="2220" priority="639" stopIfTrue="1" operator="equal">
      <formula>"NON COMPLIANT"</formula>
    </cfRule>
  </conditionalFormatting>
  <conditionalFormatting sqref="V96:V100">
    <cfRule type="cellIs" dxfId="2219" priority="640" stopIfTrue="1" operator="equal">
      <formula>"N/A"</formula>
    </cfRule>
  </conditionalFormatting>
  <conditionalFormatting sqref="V96:V100">
    <cfRule type="cellIs" dxfId="2218" priority="641" stopIfTrue="1" operator="equal">
      <formula>"TO DO"</formula>
    </cfRule>
  </conditionalFormatting>
  <conditionalFormatting sqref="V96:V100">
    <cfRule type="cellIs" dxfId="2217" priority="642" stopIfTrue="1" operator="equal">
      <formula>"NOT TESTED"</formula>
    </cfRule>
  </conditionalFormatting>
  <conditionalFormatting sqref="W32:W35">
    <cfRule type="cellIs" dxfId="2216" priority="643" stopIfTrue="1" operator="equal">
      <formula>"PASS"</formula>
    </cfRule>
  </conditionalFormatting>
  <conditionalFormatting sqref="W32:W35">
    <cfRule type="cellIs" dxfId="2215" priority="644" stopIfTrue="1" operator="equal">
      <formula>"PASS with comments"</formula>
    </cfRule>
  </conditionalFormatting>
  <conditionalFormatting sqref="W32:W35">
    <cfRule type="cellIs" dxfId="2214" priority="645" stopIfTrue="1" operator="equal">
      <formula>"NON COMPLIANT"</formula>
    </cfRule>
  </conditionalFormatting>
  <conditionalFormatting sqref="W32:W35">
    <cfRule type="cellIs" dxfId="2213" priority="646" stopIfTrue="1" operator="equal">
      <formula>"N/A"</formula>
    </cfRule>
  </conditionalFormatting>
  <conditionalFormatting sqref="W32:W35">
    <cfRule type="cellIs" dxfId="2212" priority="647" stopIfTrue="1" operator="equal">
      <formula>"TO DO"</formula>
    </cfRule>
  </conditionalFormatting>
  <conditionalFormatting sqref="W32:W35">
    <cfRule type="cellIs" dxfId="2211" priority="648" stopIfTrue="1" operator="equal">
      <formula>"NOT TESTED"</formula>
    </cfRule>
  </conditionalFormatting>
  <conditionalFormatting sqref="W36:W37">
    <cfRule type="cellIs" dxfId="2210" priority="649" stopIfTrue="1" operator="equal">
      <formula>"PASS"</formula>
    </cfRule>
  </conditionalFormatting>
  <conditionalFormatting sqref="W36:W37">
    <cfRule type="cellIs" dxfId="2209" priority="650" stopIfTrue="1" operator="equal">
      <formula>"PASS with comments"</formula>
    </cfRule>
  </conditionalFormatting>
  <conditionalFormatting sqref="W36:W37">
    <cfRule type="cellIs" dxfId="2208" priority="651" stopIfTrue="1" operator="equal">
      <formula>"NON COMPLIANT"</formula>
    </cfRule>
  </conditionalFormatting>
  <conditionalFormatting sqref="W36:W37">
    <cfRule type="cellIs" dxfId="2207" priority="652" stopIfTrue="1" operator="equal">
      <formula>"N/A"</formula>
    </cfRule>
  </conditionalFormatting>
  <conditionalFormatting sqref="W36:W37">
    <cfRule type="cellIs" dxfId="2206" priority="653" stopIfTrue="1" operator="equal">
      <formula>"TO DO"</formula>
    </cfRule>
  </conditionalFormatting>
  <conditionalFormatting sqref="W36:W37">
    <cfRule type="cellIs" dxfId="2205" priority="654" stopIfTrue="1" operator="equal">
      <formula>"NOT TESTED"</formula>
    </cfRule>
  </conditionalFormatting>
  <conditionalFormatting sqref="W38:W39">
    <cfRule type="cellIs" dxfId="2204" priority="655" stopIfTrue="1" operator="equal">
      <formula>"PASS"</formula>
    </cfRule>
  </conditionalFormatting>
  <conditionalFormatting sqref="W38:W39">
    <cfRule type="cellIs" dxfId="2203" priority="656" stopIfTrue="1" operator="equal">
      <formula>"PASS with comments"</formula>
    </cfRule>
  </conditionalFormatting>
  <conditionalFormatting sqref="W38:W39">
    <cfRule type="cellIs" dxfId="2202" priority="657" stopIfTrue="1" operator="equal">
      <formula>"NON COMPLIANT"</formula>
    </cfRule>
  </conditionalFormatting>
  <conditionalFormatting sqref="W38:W39">
    <cfRule type="cellIs" dxfId="2201" priority="658" stopIfTrue="1" operator="equal">
      <formula>"N/A"</formula>
    </cfRule>
  </conditionalFormatting>
  <conditionalFormatting sqref="W38:W39">
    <cfRule type="cellIs" dxfId="2200" priority="659" stopIfTrue="1" operator="equal">
      <formula>"TO DO"</formula>
    </cfRule>
  </conditionalFormatting>
  <conditionalFormatting sqref="W38:W39">
    <cfRule type="cellIs" dxfId="2199" priority="660" stopIfTrue="1" operator="equal">
      <formula>"NOT TESTED"</formula>
    </cfRule>
  </conditionalFormatting>
  <conditionalFormatting sqref="W40:W41">
    <cfRule type="cellIs" dxfId="2198" priority="661" stopIfTrue="1" operator="equal">
      <formula>"PASS"</formula>
    </cfRule>
  </conditionalFormatting>
  <conditionalFormatting sqref="W40:W41">
    <cfRule type="cellIs" dxfId="2197" priority="662" stopIfTrue="1" operator="equal">
      <formula>"PASS with comments"</formula>
    </cfRule>
  </conditionalFormatting>
  <conditionalFormatting sqref="W40:W41">
    <cfRule type="cellIs" dxfId="2196" priority="663" stopIfTrue="1" operator="equal">
      <formula>"NON COMPLIANT"</formula>
    </cfRule>
  </conditionalFormatting>
  <conditionalFormatting sqref="W40:W41">
    <cfRule type="cellIs" dxfId="2195" priority="664" stopIfTrue="1" operator="equal">
      <formula>"N/A"</formula>
    </cfRule>
  </conditionalFormatting>
  <conditionalFormatting sqref="W40:W41">
    <cfRule type="cellIs" dxfId="2194" priority="665" stopIfTrue="1" operator="equal">
      <formula>"TO DO"</formula>
    </cfRule>
  </conditionalFormatting>
  <conditionalFormatting sqref="W40:W41">
    <cfRule type="cellIs" dxfId="2193" priority="666" stopIfTrue="1" operator="equal">
      <formula>"NOT TESTED"</formula>
    </cfRule>
  </conditionalFormatting>
  <conditionalFormatting sqref="W42:W43">
    <cfRule type="cellIs" dxfId="2192" priority="667" stopIfTrue="1" operator="equal">
      <formula>"PASS"</formula>
    </cfRule>
  </conditionalFormatting>
  <conditionalFormatting sqref="W42:W43">
    <cfRule type="cellIs" dxfId="2191" priority="668" stopIfTrue="1" operator="equal">
      <formula>"PASS with comments"</formula>
    </cfRule>
  </conditionalFormatting>
  <conditionalFormatting sqref="W42:W43">
    <cfRule type="cellIs" dxfId="2190" priority="669" stopIfTrue="1" operator="equal">
      <formula>"NON COMPLIANT"</formula>
    </cfRule>
  </conditionalFormatting>
  <conditionalFormatting sqref="W42:W43">
    <cfRule type="cellIs" dxfId="2189" priority="670" stopIfTrue="1" operator="equal">
      <formula>"N/A"</formula>
    </cfRule>
  </conditionalFormatting>
  <conditionalFormatting sqref="W42:W43">
    <cfRule type="cellIs" dxfId="2188" priority="671" stopIfTrue="1" operator="equal">
      <formula>"TO DO"</formula>
    </cfRule>
  </conditionalFormatting>
  <conditionalFormatting sqref="W42:W43">
    <cfRule type="cellIs" dxfId="2187" priority="672" stopIfTrue="1" operator="equal">
      <formula>"NOT TESTED"</formula>
    </cfRule>
  </conditionalFormatting>
  <conditionalFormatting sqref="W44:W45">
    <cfRule type="cellIs" dxfId="2186" priority="673" stopIfTrue="1" operator="equal">
      <formula>"PASS"</formula>
    </cfRule>
  </conditionalFormatting>
  <conditionalFormatting sqref="W44:W45">
    <cfRule type="cellIs" dxfId="2185" priority="674" stopIfTrue="1" operator="equal">
      <formula>"PASS with comments"</formula>
    </cfRule>
  </conditionalFormatting>
  <conditionalFormatting sqref="W44:W45">
    <cfRule type="cellIs" dxfId="2184" priority="675" stopIfTrue="1" operator="equal">
      <formula>"NON COMPLIANT"</formula>
    </cfRule>
  </conditionalFormatting>
  <conditionalFormatting sqref="W44:W45">
    <cfRule type="cellIs" dxfId="2183" priority="676" stopIfTrue="1" operator="equal">
      <formula>"N/A"</formula>
    </cfRule>
  </conditionalFormatting>
  <conditionalFormatting sqref="W44:W45">
    <cfRule type="cellIs" dxfId="2182" priority="677" stopIfTrue="1" operator="equal">
      <formula>"TO DO"</formula>
    </cfRule>
  </conditionalFormatting>
  <conditionalFormatting sqref="W44:W45">
    <cfRule type="cellIs" dxfId="2181" priority="678" stopIfTrue="1" operator="equal">
      <formula>"NOT TESTED"</formula>
    </cfRule>
  </conditionalFormatting>
  <conditionalFormatting sqref="W46:W47">
    <cfRule type="cellIs" dxfId="2180" priority="679" stopIfTrue="1" operator="equal">
      <formula>"PASS"</formula>
    </cfRule>
  </conditionalFormatting>
  <conditionalFormatting sqref="W46:W47">
    <cfRule type="cellIs" dxfId="2179" priority="680" stopIfTrue="1" operator="equal">
      <formula>"PASS with comments"</formula>
    </cfRule>
  </conditionalFormatting>
  <conditionalFormatting sqref="W46:W47">
    <cfRule type="cellIs" dxfId="2178" priority="681" stopIfTrue="1" operator="equal">
      <formula>"NON COMPLIANT"</formula>
    </cfRule>
  </conditionalFormatting>
  <conditionalFormatting sqref="W46:W47">
    <cfRule type="cellIs" dxfId="2177" priority="682" stopIfTrue="1" operator="equal">
      <formula>"N/A"</formula>
    </cfRule>
  </conditionalFormatting>
  <conditionalFormatting sqref="W46:W47">
    <cfRule type="cellIs" dxfId="2176" priority="683" stopIfTrue="1" operator="equal">
      <formula>"TO DO"</formula>
    </cfRule>
  </conditionalFormatting>
  <conditionalFormatting sqref="W46:W47">
    <cfRule type="cellIs" dxfId="2175" priority="684" stopIfTrue="1" operator="equal">
      <formula>"NOT TESTED"</formula>
    </cfRule>
  </conditionalFormatting>
  <conditionalFormatting sqref="W49">
    <cfRule type="cellIs" dxfId="2174" priority="685" stopIfTrue="1" operator="equal">
      <formula>"PASS"</formula>
    </cfRule>
  </conditionalFormatting>
  <conditionalFormatting sqref="W49">
    <cfRule type="cellIs" dxfId="2173" priority="686" stopIfTrue="1" operator="equal">
      <formula>"PASS with comments"</formula>
    </cfRule>
  </conditionalFormatting>
  <conditionalFormatting sqref="W49">
    <cfRule type="cellIs" dxfId="2172" priority="687" stopIfTrue="1" operator="equal">
      <formula>"NON COMPLIANT"</formula>
    </cfRule>
  </conditionalFormatting>
  <conditionalFormatting sqref="W49">
    <cfRule type="cellIs" dxfId="2171" priority="688" stopIfTrue="1" operator="equal">
      <formula>"N/A"</formula>
    </cfRule>
  </conditionalFormatting>
  <conditionalFormatting sqref="W49">
    <cfRule type="cellIs" dxfId="2170" priority="689" stopIfTrue="1" operator="equal">
      <formula>"TO DO"</formula>
    </cfRule>
  </conditionalFormatting>
  <conditionalFormatting sqref="W49">
    <cfRule type="cellIs" dxfId="2169" priority="690" stopIfTrue="1" operator="equal">
      <formula>"NOT TESTED"</formula>
    </cfRule>
  </conditionalFormatting>
  <conditionalFormatting sqref="W48">
    <cfRule type="cellIs" dxfId="2168" priority="691" stopIfTrue="1" operator="equal">
      <formula>"PASS"</formula>
    </cfRule>
  </conditionalFormatting>
  <conditionalFormatting sqref="W48">
    <cfRule type="cellIs" dxfId="2167" priority="692" stopIfTrue="1" operator="equal">
      <formula>"PASS with comments"</formula>
    </cfRule>
  </conditionalFormatting>
  <conditionalFormatting sqref="W48">
    <cfRule type="cellIs" dxfId="2166" priority="693" stopIfTrue="1" operator="equal">
      <formula>"NON COMPLIANT"</formula>
    </cfRule>
  </conditionalFormatting>
  <conditionalFormatting sqref="W48">
    <cfRule type="cellIs" dxfId="2165" priority="694" stopIfTrue="1" operator="equal">
      <formula>"N/A"</formula>
    </cfRule>
  </conditionalFormatting>
  <conditionalFormatting sqref="W48">
    <cfRule type="cellIs" dxfId="2164" priority="695" stopIfTrue="1" operator="equal">
      <formula>"TO DO"</formula>
    </cfRule>
  </conditionalFormatting>
  <conditionalFormatting sqref="W48">
    <cfRule type="cellIs" dxfId="2163" priority="696" stopIfTrue="1" operator="equal">
      <formula>"NOT TESTED"</formula>
    </cfRule>
  </conditionalFormatting>
  <conditionalFormatting sqref="W53 W50:W51">
    <cfRule type="cellIs" dxfId="2162" priority="697" stopIfTrue="1" operator="equal">
      <formula>"PASS"</formula>
    </cfRule>
  </conditionalFormatting>
  <conditionalFormatting sqref="W53 W50:W51">
    <cfRule type="cellIs" dxfId="2161" priority="698" stopIfTrue="1" operator="equal">
      <formula>"PASS with comments"</formula>
    </cfRule>
  </conditionalFormatting>
  <conditionalFormatting sqref="W53 W50:W51">
    <cfRule type="cellIs" dxfId="2160" priority="699" stopIfTrue="1" operator="equal">
      <formula>"NON COMPLIANT"</formula>
    </cfRule>
  </conditionalFormatting>
  <conditionalFormatting sqref="W53 W50:W51">
    <cfRule type="cellIs" dxfId="2159" priority="700" stopIfTrue="1" operator="equal">
      <formula>"N/A"</formula>
    </cfRule>
  </conditionalFormatting>
  <conditionalFormatting sqref="W53 W50:W51">
    <cfRule type="cellIs" dxfId="2158" priority="701" stopIfTrue="1" operator="equal">
      <formula>"TO DO"</formula>
    </cfRule>
  </conditionalFormatting>
  <conditionalFormatting sqref="W53 W50:W51">
    <cfRule type="cellIs" dxfId="2157" priority="702" stopIfTrue="1" operator="equal">
      <formula>"NOT TESTED"</formula>
    </cfRule>
  </conditionalFormatting>
  <conditionalFormatting sqref="W52">
    <cfRule type="cellIs" dxfId="2156" priority="703" stopIfTrue="1" operator="equal">
      <formula>"PASS"</formula>
    </cfRule>
  </conditionalFormatting>
  <conditionalFormatting sqref="W52">
    <cfRule type="cellIs" dxfId="2155" priority="704" stopIfTrue="1" operator="equal">
      <formula>"PASS with comments"</formula>
    </cfRule>
  </conditionalFormatting>
  <conditionalFormatting sqref="W52">
    <cfRule type="cellIs" dxfId="2154" priority="705" stopIfTrue="1" operator="equal">
      <formula>"NON COMPLIANT"</formula>
    </cfRule>
  </conditionalFormatting>
  <conditionalFormatting sqref="W52">
    <cfRule type="cellIs" dxfId="2153" priority="706" stopIfTrue="1" operator="equal">
      <formula>"N/A"</formula>
    </cfRule>
  </conditionalFormatting>
  <conditionalFormatting sqref="W52">
    <cfRule type="cellIs" dxfId="2152" priority="707" stopIfTrue="1" operator="equal">
      <formula>"TO DO"</formula>
    </cfRule>
  </conditionalFormatting>
  <conditionalFormatting sqref="W52">
    <cfRule type="cellIs" dxfId="2151" priority="708" stopIfTrue="1" operator="equal">
      <formula>"NOT TESTED"</formula>
    </cfRule>
  </conditionalFormatting>
  <conditionalFormatting sqref="W55:W56">
    <cfRule type="cellIs" dxfId="2150" priority="709" stopIfTrue="1" operator="equal">
      <formula>"PASS"</formula>
    </cfRule>
  </conditionalFormatting>
  <conditionalFormatting sqref="W55:W56">
    <cfRule type="cellIs" dxfId="2149" priority="710" stopIfTrue="1" operator="equal">
      <formula>"PASS with comments"</formula>
    </cfRule>
  </conditionalFormatting>
  <conditionalFormatting sqref="W55:W56">
    <cfRule type="cellIs" dxfId="2148" priority="711" stopIfTrue="1" operator="equal">
      <formula>"NON COMPLIANT"</formula>
    </cfRule>
  </conditionalFormatting>
  <conditionalFormatting sqref="W55:W56">
    <cfRule type="cellIs" dxfId="2147" priority="712" stopIfTrue="1" operator="equal">
      <formula>"N/A"</formula>
    </cfRule>
  </conditionalFormatting>
  <conditionalFormatting sqref="W55:W56">
    <cfRule type="cellIs" dxfId="2146" priority="713" stopIfTrue="1" operator="equal">
      <formula>"TO DO"</formula>
    </cfRule>
  </conditionalFormatting>
  <conditionalFormatting sqref="W55:W56">
    <cfRule type="cellIs" dxfId="2145" priority="714" stopIfTrue="1" operator="equal">
      <formula>"NOT TESTED"</formula>
    </cfRule>
  </conditionalFormatting>
  <conditionalFormatting sqref="W57:W60">
    <cfRule type="cellIs" dxfId="2144" priority="715" stopIfTrue="1" operator="equal">
      <formula>"PASS"</formula>
    </cfRule>
  </conditionalFormatting>
  <conditionalFormatting sqref="W57:W60">
    <cfRule type="cellIs" dxfId="2143" priority="716" stopIfTrue="1" operator="equal">
      <formula>"PASS with comments"</formula>
    </cfRule>
  </conditionalFormatting>
  <conditionalFormatting sqref="W57:W60">
    <cfRule type="cellIs" dxfId="2142" priority="717" stopIfTrue="1" operator="equal">
      <formula>"NON COMPLIANT"</formula>
    </cfRule>
  </conditionalFormatting>
  <conditionalFormatting sqref="W57:W60">
    <cfRule type="cellIs" dxfId="2141" priority="718" stopIfTrue="1" operator="equal">
      <formula>"N/A"</formula>
    </cfRule>
  </conditionalFormatting>
  <conditionalFormatting sqref="W57:W60">
    <cfRule type="cellIs" dxfId="2140" priority="719" stopIfTrue="1" operator="equal">
      <formula>"TO DO"</formula>
    </cfRule>
  </conditionalFormatting>
  <conditionalFormatting sqref="W57:W60">
    <cfRule type="cellIs" dxfId="2139" priority="720" stopIfTrue="1" operator="equal">
      <formula>"NOT TESTED"</formula>
    </cfRule>
  </conditionalFormatting>
  <conditionalFormatting sqref="W61:W62">
    <cfRule type="cellIs" dxfId="2138" priority="721" stopIfTrue="1" operator="equal">
      <formula>"PASS"</formula>
    </cfRule>
  </conditionalFormatting>
  <conditionalFormatting sqref="W61:W62">
    <cfRule type="cellIs" dxfId="2137" priority="722" stopIfTrue="1" operator="equal">
      <formula>"PASS with comments"</formula>
    </cfRule>
  </conditionalFormatting>
  <conditionalFormatting sqref="W61:W62">
    <cfRule type="cellIs" dxfId="2136" priority="723" stopIfTrue="1" operator="equal">
      <formula>"NON COMPLIANT"</formula>
    </cfRule>
  </conditionalFormatting>
  <conditionalFormatting sqref="W61:W62">
    <cfRule type="cellIs" dxfId="2135" priority="724" stopIfTrue="1" operator="equal">
      <formula>"N/A"</formula>
    </cfRule>
  </conditionalFormatting>
  <conditionalFormatting sqref="W61:W62">
    <cfRule type="cellIs" dxfId="2134" priority="725" stopIfTrue="1" operator="equal">
      <formula>"TO DO"</formula>
    </cfRule>
  </conditionalFormatting>
  <conditionalFormatting sqref="W61:W62">
    <cfRule type="cellIs" dxfId="2133" priority="726" stopIfTrue="1" operator="equal">
      <formula>"NOT TESTED"</formula>
    </cfRule>
  </conditionalFormatting>
  <conditionalFormatting sqref="W63:W64">
    <cfRule type="cellIs" dxfId="2132" priority="727" stopIfTrue="1" operator="equal">
      <formula>"PASS"</formula>
    </cfRule>
  </conditionalFormatting>
  <conditionalFormatting sqref="W63:W64">
    <cfRule type="cellIs" dxfId="2131" priority="728" stopIfTrue="1" operator="equal">
      <formula>"PASS with comments"</formula>
    </cfRule>
  </conditionalFormatting>
  <conditionalFormatting sqref="W63:W64">
    <cfRule type="cellIs" dxfId="2130" priority="729" stopIfTrue="1" operator="equal">
      <formula>"NON COMPLIANT"</formula>
    </cfRule>
  </conditionalFormatting>
  <conditionalFormatting sqref="W63:W64">
    <cfRule type="cellIs" dxfId="2129" priority="730" stopIfTrue="1" operator="equal">
      <formula>"N/A"</formula>
    </cfRule>
  </conditionalFormatting>
  <conditionalFormatting sqref="W63:W64">
    <cfRule type="cellIs" dxfId="2128" priority="731" stopIfTrue="1" operator="equal">
      <formula>"TO DO"</formula>
    </cfRule>
  </conditionalFormatting>
  <conditionalFormatting sqref="W63:W64">
    <cfRule type="cellIs" dxfId="2127" priority="732" stopIfTrue="1" operator="equal">
      <formula>"NOT TESTED"</formula>
    </cfRule>
  </conditionalFormatting>
  <conditionalFormatting sqref="W86">
    <cfRule type="cellIs" dxfId="2126" priority="733" stopIfTrue="1" operator="equal">
      <formula>"PASS"</formula>
    </cfRule>
  </conditionalFormatting>
  <conditionalFormatting sqref="W86">
    <cfRule type="cellIs" dxfId="2125" priority="734" stopIfTrue="1" operator="equal">
      <formula>"PASS with comments"</formula>
    </cfRule>
  </conditionalFormatting>
  <conditionalFormatting sqref="W86">
    <cfRule type="cellIs" dxfId="2124" priority="735" stopIfTrue="1" operator="equal">
      <formula>"NON COMPLIANT"</formula>
    </cfRule>
  </conditionalFormatting>
  <conditionalFormatting sqref="W86">
    <cfRule type="cellIs" dxfId="2123" priority="736" stopIfTrue="1" operator="equal">
      <formula>"N/A"</formula>
    </cfRule>
  </conditionalFormatting>
  <conditionalFormatting sqref="W86">
    <cfRule type="cellIs" dxfId="2122" priority="737" stopIfTrue="1" operator="equal">
      <formula>"TO DO"</formula>
    </cfRule>
  </conditionalFormatting>
  <conditionalFormatting sqref="W86">
    <cfRule type="cellIs" dxfId="2121" priority="738" stopIfTrue="1" operator="equal">
      <formula>"NOT TESTED"</formula>
    </cfRule>
  </conditionalFormatting>
  <conditionalFormatting sqref="W83:W84">
    <cfRule type="cellIs" dxfId="2120" priority="739" stopIfTrue="1" operator="equal">
      <formula>"PASS"</formula>
    </cfRule>
  </conditionalFormatting>
  <conditionalFormatting sqref="W83:W84">
    <cfRule type="cellIs" dxfId="2119" priority="740" stopIfTrue="1" operator="equal">
      <formula>"PASS with comments"</formula>
    </cfRule>
  </conditionalFormatting>
  <conditionalFormatting sqref="W83:W84">
    <cfRule type="cellIs" dxfId="2118" priority="741" stopIfTrue="1" operator="equal">
      <formula>"NON COMPLIANT"</formula>
    </cfRule>
  </conditionalFormatting>
  <conditionalFormatting sqref="W83:W84">
    <cfRule type="cellIs" dxfId="2117" priority="742" stopIfTrue="1" operator="equal">
      <formula>"N/A"</formula>
    </cfRule>
  </conditionalFormatting>
  <conditionalFormatting sqref="W83:W84">
    <cfRule type="cellIs" dxfId="2116" priority="743" stopIfTrue="1" operator="equal">
      <formula>"TO DO"</formula>
    </cfRule>
  </conditionalFormatting>
  <conditionalFormatting sqref="W83:W84">
    <cfRule type="cellIs" dxfId="2115" priority="744" stopIfTrue="1" operator="equal">
      <formula>"NOT TESTED"</formula>
    </cfRule>
  </conditionalFormatting>
  <conditionalFormatting sqref="W85">
    <cfRule type="cellIs" dxfId="2114" priority="745" stopIfTrue="1" operator="equal">
      <formula>"PASS"</formula>
    </cfRule>
  </conditionalFormatting>
  <conditionalFormatting sqref="W85">
    <cfRule type="cellIs" dxfId="2113" priority="746" stopIfTrue="1" operator="equal">
      <formula>"PASS with comments"</formula>
    </cfRule>
  </conditionalFormatting>
  <conditionalFormatting sqref="W85">
    <cfRule type="cellIs" dxfId="2112" priority="747" stopIfTrue="1" operator="equal">
      <formula>"NON COMPLIANT"</formula>
    </cfRule>
  </conditionalFormatting>
  <conditionalFormatting sqref="W85">
    <cfRule type="cellIs" dxfId="2111" priority="748" stopIfTrue="1" operator="equal">
      <formula>"N/A"</formula>
    </cfRule>
  </conditionalFormatting>
  <conditionalFormatting sqref="W85">
    <cfRule type="cellIs" dxfId="2110" priority="749" stopIfTrue="1" operator="equal">
      <formula>"TO DO"</formula>
    </cfRule>
  </conditionalFormatting>
  <conditionalFormatting sqref="W85">
    <cfRule type="cellIs" dxfId="2109" priority="750" stopIfTrue="1" operator="equal">
      <formula>"NOT TESTED"</formula>
    </cfRule>
  </conditionalFormatting>
  <conditionalFormatting sqref="W87">
    <cfRule type="cellIs" dxfId="2108" priority="751" stopIfTrue="1" operator="equal">
      <formula>"PASS"</formula>
    </cfRule>
  </conditionalFormatting>
  <conditionalFormatting sqref="W87">
    <cfRule type="cellIs" dxfId="2107" priority="752" stopIfTrue="1" operator="equal">
      <formula>"PASS with comments"</formula>
    </cfRule>
  </conditionalFormatting>
  <conditionalFormatting sqref="W87">
    <cfRule type="cellIs" dxfId="2106" priority="753" stopIfTrue="1" operator="equal">
      <formula>"NON COMPLIANT"</formula>
    </cfRule>
  </conditionalFormatting>
  <conditionalFormatting sqref="W87">
    <cfRule type="cellIs" dxfId="2105" priority="754" stopIfTrue="1" operator="equal">
      <formula>"N/A"</formula>
    </cfRule>
  </conditionalFormatting>
  <conditionalFormatting sqref="W87">
    <cfRule type="cellIs" dxfId="2104" priority="755" stopIfTrue="1" operator="equal">
      <formula>"TO DO"</formula>
    </cfRule>
  </conditionalFormatting>
  <conditionalFormatting sqref="W87">
    <cfRule type="cellIs" dxfId="2103" priority="756" stopIfTrue="1" operator="equal">
      <formula>"NOT TESTED"</formula>
    </cfRule>
  </conditionalFormatting>
  <conditionalFormatting sqref="W91">
    <cfRule type="cellIs" dxfId="2102" priority="757" stopIfTrue="1" operator="equal">
      <formula>"PASS"</formula>
    </cfRule>
  </conditionalFormatting>
  <conditionalFormatting sqref="W91">
    <cfRule type="cellIs" dxfId="2101" priority="758" stopIfTrue="1" operator="equal">
      <formula>"PASS with comments"</formula>
    </cfRule>
  </conditionalFormatting>
  <conditionalFormatting sqref="W91">
    <cfRule type="cellIs" dxfId="2100" priority="759" stopIfTrue="1" operator="equal">
      <formula>"NON COMPLIANT"</formula>
    </cfRule>
  </conditionalFormatting>
  <conditionalFormatting sqref="W91">
    <cfRule type="cellIs" dxfId="2099" priority="760" stopIfTrue="1" operator="equal">
      <formula>"N/A"</formula>
    </cfRule>
  </conditionalFormatting>
  <conditionalFormatting sqref="W91">
    <cfRule type="cellIs" dxfId="2098" priority="761" stopIfTrue="1" operator="equal">
      <formula>"TO DO"</formula>
    </cfRule>
  </conditionalFormatting>
  <conditionalFormatting sqref="W91">
    <cfRule type="cellIs" dxfId="2097" priority="762" stopIfTrue="1" operator="equal">
      <formula>"NOT TESTED"</formula>
    </cfRule>
  </conditionalFormatting>
  <conditionalFormatting sqref="W94">
    <cfRule type="cellIs" dxfId="2096" priority="763" stopIfTrue="1" operator="equal">
      <formula>"PASS"</formula>
    </cfRule>
  </conditionalFormatting>
  <conditionalFormatting sqref="W94">
    <cfRule type="cellIs" dxfId="2095" priority="764" stopIfTrue="1" operator="equal">
      <formula>"PASS with comments"</formula>
    </cfRule>
  </conditionalFormatting>
  <conditionalFormatting sqref="W94">
    <cfRule type="cellIs" dxfId="2094" priority="765" stopIfTrue="1" operator="equal">
      <formula>"NON COMPLIANT"</formula>
    </cfRule>
  </conditionalFormatting>
  <conditionalFormatting sqref="W94">
    <cfRule type="cellIs" dxfId="2093" priority="766" stopIfTrue="1" operator="equal">
      <formula>"N/A"</formula>
    </cfRule>
  </conditionalFormatting>
  <conditionalFormatting sqref="W94">
    <cfRule type="cellIs" dxfId="2092" priority="767" stopIfTrue="1" operator="equal">
      <formula>"TO DO"</formula>
    </cfRule>
  </conditionalFormatting>
  <conditionalFormatting sqref="W94">
    <cfRule type="cellIs" dxfId="2091" priority="768" stopIfTrue="1" operator="equal">
      <formula>"NOT TESTED"</formula>
    </cfRule>
  </conditionalFormatting>
  <conditionalFormatting sqref="W93">
    <cfRule type="cellIs" dxfId="2090" priority="769" stopIfTrue="1" operator="equal">
      <formula>"PASS"</formula>
    </cfRule>
  </conditionalFormatting>
  <conditionalFormatting sqref="W93">
    <cfRule type="cellIs" dxfId="2089" priority="770" stopIfTrue="1" operator="equal">
      <formula>"PASS with comments"</formula>
    </cfRule>
  </conditionalFormatting>
  <conditionalFormatting sqref="W93">
    <cfRule type="cellIs" dxfId="2088" priority="771" stopIfTrue="1" operator="equal">
      <formula>"NON COMPLIANT"</formula>
    </cfRule>
  </conditionalFormatting>
  <conditionalFormatting sqref="W93">
    <cfRule type="cellIs" dxfId="2087" priority="772" stopIfTrue="1" operator="equal">
      <formula>"N/A"</formula>
    </cfRule>
  </conditionalFormatting>
  <conditionalFormatting sqref="W93">
    <cfRule type="cellIs" dxfId="2086" priority="773" stopIfTrue="1" operator="equal">
      <formula>"TO DO"</formula>
    </cfRule>
  </conditionalFormatting>
  <conditionalFormatting sqref="W93">
    <cfRule type="cellIs" dxfId="2085" priority="774" stopIfTrue="1" operator="equal">
      <formula>"NOT TESTED"</formula>
    </cfRule>
  </conditionalFormatting>
  <conditionalFormatting sqref="W96:W100">
    <cfRule type="cellIs" dxfId="2084" priority="775" stopIfTrue="1" operator="equal">
      <formula>"PASS"</formula>
    </cfRule>
  </conditionalFormatting>
  <conditionalFormatting sqref="W96:W100">
    <cfRule type="cellIs" dxfId="2083" priority="776" stopIfTrue="1" operator="equal">
      <formula>"PASS with comments"</formula>
    </cfRule>
  </conditionalFormatting>
  <conditionalFormatting sqref="W96:W100">
    <cfRule type="cellIs" dxfId="2082" priority="777" stopIfTrue="1" operator="equal">
      <formula>"NON COMPLIANT"</formula>
    </cfRule>
  </conditionalFormatting>
  <conditionalFormatting sqref="W96:W100">
    <cfRule type="cellIs" dxfId="2081" priority="778" stopIfTrue="1" operator="equal">
      <formula>"N/A"</formula>
    </cfRule>
  </conditionalFormatting>
  <conditionalFormatting sqref="W96:W100">
    <cfRule type="cellIs" dxfId="2080" priority="779" stopIfTrue="1" operator="equal">
      <formula>"TO DO"</formula>
    </cfRule>
  </conditionalFormatting>
  <conditionalFormatting sqref="W96:W100">
    <cfRule type="cellIs" dxfId="2079" priority="780" stopIfTrue="1" operator="equal">
      <formula>"NOT TESTED"</formula>
    </cfRule>
  </conditionalFormatting>
  <conditionalFormatting sqref="X26:X31">
    <cfRule type="cellIs" dxfId="2078" priority="781" stopIfTrue="1" operator="equal">
      <formula>"PASS"</formula>
    </cfRule>
  </conditionalFormatting>
  <conditionalFormatting sqref="X26:X31">
    <cfRule type="cellIs" dxfId="2077" priority="782" stopIfTrue="1" operator="equal">
      <formula>"PASS with comments"</formula>
    </cfRule>
  </conditionalFormatting>
  <conditionalFormatting sqref="X26:X31">
    <cfRule type="cellIs" dxfId="2076" priority="783" stopIfTrue="1" operator="equal">
      <formula>"NON COMPLIANT"</formula>
    </cfRule>
  </conditionalFormatting>
  <conditionalFormatting sqref="X26:X31">
    <cfRule type="cellIs" dxfId="2075" priority="784" stopIfTrue="1" operator="equal">
      <formula>"N/A"</formula>
    </cfRule>
  </conditionalFormatting>
  <conditionalFormatting sqref="X26:X31">
    <cfRule type="cellIs" dxfId="2074" priority="785" stopIfTrue="1" operator="equal">
      <formula>"TO DO"</formula>
    </cfRule>
  </conditionalFormatting>
  <conditionalFormatting sqref="X26:X31">
    <cfRule type="cellIs" dxfId="2073" priority="786" stopIfTrue="1" operator="equal">
      <formula>"NOT TESTED"</formula>
    </cfRule>
  </conditionalFormatting>
  <conditionalFormatting sqref="X32:X35">
    <cfRule type="cellIs" dxfId="2072" priority="787" stopIfTrue="1" operator="equal">
      <formula>"PASS"</formula>
    </cfRule>
  </conditionalFormatting>
  <conditionalFormatting sqref="X32:X35">
    <cfRule type="cellIs" dxfId="2071" priority="788" stopIfTrue="1" operator="equal">
      <formula>"PASS with comments"</formula>
    </cfRule>
  </conditionalFormatting>
  <conditionalFormatting sqref="X32:X35">
    <cfRule type="cellIs" dxfId="2070" priority="789" stopIfTrue="1" operator="equal">
      <formula>"NON COMPLIANT"</formula>
    </cfRule>
  </conditionalFormatting>
  <conditionalFormatting sqref="X32:X35">
    <cfRule type="cellIs" dxfId="2069" priority="790" stopIfTrue="1" operator="equal">
      <formula>"N/A"</formula>
    </cfRule>
  </conditionalFormatting>
  <conditionalFormatting sqref="X32:X35">
    <cfRule type="cellIs" dxfId="2068" priority="791" stopIfTrue="1" operator="equal">
      <formula>"TO DO"</formula>
    </cfRule>
  </conditionalFormatting>
  <conditionalFormatting sqref="X32:X35">
    <cfRule type="cellIs" dxfId="2067" priority="792" stopIfTrue="1" operator="equal">
      <formula>"NOT TESTED"</formula>
    </cfRule>
  </conditionalFormatting>
  <conditionalFormatting sqref="X36">
    <cfRule type="cellIs" dxfId="2066" priority="793" stopIfTrue="1" operator="equal">
      <formula>"PASS"</formula>
    </cfRule>
  </conditionalFormatting>
  <conditionalFormatting sqref="X36">
    <cfRule type="cellIs" dxfId="2065" priority="794" stopIfTrue="1" operator="equal">
      <formula>"PASS with comments"</formula>
    </cfRule>
  </conditionalFormatting>
  <conditionalFormatting sqref="X36">
    <cfRule type="cellIs" dxfId="2064" priority="795" stopIfTrue="1" operator="equal">
      <formula>"NON COMPLIANT"</formula>
    </cfRule>
  </conditionalFormatting>
  <conditionalFormatting sqref="X36">
    <cfRule type="cellIs" dxfId="2063" priority="796" stopIfTrue="1" operator="equal">
      <formula>"N/A"</formula>
    </cfRule>
  </conditionalFormatting>
  <conditionalFormatting sqref="X36">
    <cfRule type="cellIs" dxfId="2062" priority="797" stopIfTrue="1" operator="equal">
      <formula>"TO DO"</formula>
    </cfRule>
  </conditionalFormatting>
  <conditionalFormatting sqref="X36">
    <cfRule type="cellIs" dxfId="2061" priority="798" stopIfTrue="1" operator="equal">
      <formula>"NOT TESTED"</formula>
    </cfRule>
  </conditionalFormatting>
  <conditionalFormatting sqref="X38:X39">
    <cfRule type="cellIs" dxfId="2060" priority="799" stopIfTrue="1" operator="equal">
      <formula>"PASS"</formula>
    </cfRule>
  </conditionalFormatting>
  <conditionalFormatting sqref="X38:X39">
    <cfRule type="cellIs" dxfId="2059" priority="800" stopIfTrue="1" operator="equal">
      <formula>"PASS with comments"</formula>
    </cfRule>
  </conditionalFormatting>
  <conditionalFormatting sqref="X38:X39">
    <cfRule type="cellIs" dxfId="2058" priority="801" stopIfTrue="1" operator="equal">
      <formula>"NON COMPLIANT"</formula>
    </cfRule>
  </conditionalFormatting>
  <conditionalFormatting sqref="X38:X39">
    <cfRule type="cellIs" dxfId="2057" priority="802" stopIfTrue="1" operator="equal">
      <formula>"N/A"</formula>
    </cfRule>
  </conditionalFormatting>
  <conditionalFormatting sqref="X38:X39">
    <cfRule type="cellIs" dxfId="2056" priority="803" stopIfTrue="1" operator="equal">
      <formula>"TO DO"</formula>
    </cfRule>
  </conditionalFormatting>
  <conditionalFormatting sqref="X38:X39">
    <cfRule type="cellIs" dxfId="2055" priority="804" stopIfTrue="1" operator="equal">
      <formula>"NOT TESTED"</formula>
    </cfRule>
  </conditionalFormatting>
  <conditionalFormatting sqref="X40:X41">
    <cfRule type="cellIs" dxfId="2054" priority="805" stopIfTrue="1" operator="equal">
      <formula>"PASS"</formula>
    </cfRule>
  </conditionalFormatting>
  <conditionalFormatting sqref="X40:X41">
    <cfRule type="cellIs" dxfId="2053" priority="806" stopIfTrue="1" operator="equal">
      <formula>"PASS with comments"</formula>
    </cfRule>
  </conditionalFormatting>
  <conditionalFormatting sqref="X40:X41">
    <cfRule type="cellIs" dxfId="2052" priority="807" stopIfTrue="1" operator="equal">
      <formula>"NON COMPLIANT"</formula>
    </cfRule>
  </conditionalFormatting>
  <conditionalFormatting sqref="X40:X41">
    <cfRule type="cellIs" dxfId="2051" priority="808" stopIfTrue="1" operator="equal">
      <formula>"N/A"</formula>
    </cfRule>
  </conditionalFormatting>
  <conditionalFormatting sqref="X40:X41">
    <cfRule type="cellIs" dxfId="2050" priority="809" stopIfTrue="1" operator="equal">
      <formula>"TO DO"</formula>
    </cfRule>
  </conditionalFormatting>
  <conditionalFormatting sqref="X40:X41">
    <cfRule type="cellIs" dxfId="2049" priority="810" stopIfTrue="1" operator="equal">
      <formula>"NOT TESTED"</formula>
    </cfRule>
  </conditionalFormatting>
  <conditionalFormatting sqref="X42:X43">
    <cfRule type="cellIs" dxfId="2048" priority="811" stopIfTrue="1" operator="equal">
      <formula>"PASS"</formula>
    </cfRule>
  </conditionalFormatting>
  <conditionalFormatting sqref="X42:X43">
    <cfRule type="cellIs" dxfId="2047" priority="812" stopIfTrue="1" operator="equal">
      <formula>"PASS with comments"</formula>
    </cfRule>
  </conditionalFormatting>
  <conditionalFormatting sqref="X42:X43">
    <cfRule type="cellIs" dxfId="2046" priority="813" stopIfTrue="1" operator="equal">
      <formula>"NON COMPLIANT"</formula>
    </cfRule>
  </conditionalFormatting>
  <conditionalFormatting sqref="X42:X43">
    <cfRule type="cellIs" dxfId="2045" priority="814" stopIfTrue="1" operator="equal">
      <formula>"N/A"</formula>
    </cfRule>
  </conditionalFormatting>
  <conditionalFormatting sqref="X42:X43">
    <cfRule type="cellIs" dxfId="2044" priority="815" stopIfTrue="1" operator="equal">
      <formula>"TO DO"</formula>
    </cfRule>
  </conditionalFormatting>
  <conditionalFormatting sqref="X42:X43">
    <cfRule type="cellIs" dxfId="2043" priority="816" stopIfTrue="1" operator="equal">
      <formula>"NOT TESTED"</formula>
    </cfRule>
  </conditionalFormatting>
  <conditionalFormatting sqref="X44:X45">
    <cfRule type="cellIs" dxfId="2042" priority="817" stopIfTrue="1" operator="equal">
      <formula>"PASS"</formula>
    </cfRule>
  </conditionalFormatting>
  <conditionalFormatting sqref="X44:X45">
    <cfRule type="cellIs" dxfId="2041" priority="818" stopIfTrue="1" operator="equal">
      <formula>"PASS with comments"</formula>
    </cfRule>
  </conditionalFormatting>
  <conditionalFormatting sqref="X44:X45">
    <cfRule type="cellIs" dxfId="2040" priority="819" stopIfTrue="1" operator="equal">
      <formula>"NON COMPLIANT"</formula>
    </cfRule>
  </conditionalFormatting>
  <conditionalFormatting sqref="X44:X45">
    <cfRule type="cellIs" dxfId="2039" priority="820" stopIfTrue="1" operator="equal">
      <formula>"N/A"</formula>
    </cfRule>
  </conditionalFormatting>
  <conditionalFormatting sqref="X44:X45">
    <cfRule type="cellIs" dxfId="2038" priority="821" stopIfTrue="1" operator="equal">
      <formula>"TO DO"</formula>
    </cfRule>
  </conditionalFormatting>
  <conditionalFormatting sqref="X44:X45">
    <cfRule type="cellIs" dxfId="2037" priority="822" stopIfTrue="1" operator="equal">
      <formula>"NOT TESTED"</formula>
    </cfRule>
  </conditionalFormatting>
  <conditionalFormatting sqref="X46:X47">
    <cfRule type="cellIs" dxfId="2036" priority="823" stopIfTrue="1" operator="equal">
      <formula>"PASS"</formula>
    </cfRule>
  </conditionalFormatting>
  <conditionalFormatting sqref="X46:X47">
    <cfRule type="cellIs" dxfId="2035" priority="824" stopIfTrue="1" operator="equal">
      <formula>"PASS with comments"</formula>
    </cfRule>
  </conditionalFormatting>
  <conditionalFormatting sqref="X46:X47">
    <cfRule type="cellIs" dxfId="2034" priority="825" stopIfTrue="1" operator="equal">
      <formula>"NON COMPLIANT"</formula>
    </cfRule>
  </conditionalFormatting>
  <conditionalFormatting sqref="X46:X47">
    <cfRule type="cellIs" dxfId="2033" priority="826" stopIfTrue="1" operator="equal">
      <formula>"N/A"</formula>
    </cfRule>
  </conditionalFormatting>
  <conditionalFormatting sqref="X46:X47">
    <cfRule type="cellIs" dxfId="2032" priority="827" stopIfTrue="1" operator="equal">
      <formula>"TO DO"</formula>
    </cfRule>
  </conditionalFormatting>
  <conditionalFormatting sqref="X46:X47">
    <cfRule type="cellIs" dxfId="2031" priority="828" stopIfTrue="1" operator="equal">
      <formula>"NOT TESTED"</formula>
    </cfRule>
  </conditionalFormatting>
  <conditionalFormatting sqref="X48">
    <cfRule type="cellIs" dxfId="2030" priority="829" stopIfTrue="1" operator="equal">
      <formula>"PASS"</formula>
    </cfRule>
  </conditionalFormatting>
  <conditionalFormatting sqref="X48">
    <cfRule type="cellIs" dxfId="2029" priority="830" stopIfTrue="1" operator="equal">
      <formula>"PASS with comments"</formula>
    </cfRule>
  </conditionalFormatting>
  <conditionalFormatting sqref="X48">
    <cfRule type="cellIs" dxfId="2028" priority="831" stopIfTrue="1" operator="equal">
      <formula>"NON COMPLIANT"</formula>
    </cfRule>
  </conditionalFormatting>
  <conditionalFormatting sqref="X48">
    <cfRule type="cellIs" dxfId="2027" priority="832" stopIfTrue="1" operator="equal">
      <formula>"N/A"</formula>
    </cfRule>
  </conditionalFormatting>
  <conditionalFormatting sqref="X48">
    <cfRule type="cellIs" dxfId="2026" priority="833" stopIfTrue="1" operator="equal">
      <formula>"TO DO"</formula>
    </cfRule>
  </conditionalFormatting>
  <conditionalFormatting sqref="X48">
    <cfRule type="cellIs" dxfId="2025" priority="834" stopIfTrue="1" operator="equal">
      <formula>"NOT TESTED"</formula>
    </cfRule>
  </conditionalFormatting>
  <conditionalFormatting sqref="X53 X50:X51">
    <cfRule type="cellIs" dxfId="2024" priority="835" stopIfTrue="1" operator="equal">
      <formula>"PASS"</formula>
    </cfRule>
  </conditionalFormatting>
  <conditionalFormatting sqref="X53 X50:X51">
    <cfRule type="cellIs" dxfId="2023" priority="836" stopIfTrue="1" operator="equal">
      <formula>"PASS with comments"</formula>
    </cfRule>
  </conditionalFormatting>
  <conditionalFormatting sqref="X53 X50:X51">
    <cfRule type="cellIs" dxfId="2022" priority="837" stopIfTrue="1" operator="equal">
      <formula>"NON COMPLIANT"</formula>
    </cfRule>
  </conditionalFormatting>
  <conditionalFormatting sqref="X53 X50:X51">
    <cfRule type="cellIs" dxfId="2021" priority="838" stopIfTrue="1" operator="equal">
      <formula>"N/A"</formula>
    </cfRule>
  </conditionalFormatting>
  <conditionalFormatting sqref="X53 X50:X51">
    <cfRule type="cellIs" dxfId="2020" priority="839" stopIfTrue="1" operator="equal">
      <formula>"TO DO"</formula>
    </cfRule>
  </conditionalFormatting>
  <conditionalFormatting sqref="X53 X50:X51">
    <cfRule type="cellIs" dxfId="2019" priority="840" stopIfTrue="1" operator="equal">
      <formula>"NOT TESTED"</formula>
    </cfRule>
  </conditionalFormatting>
  <conditionalFormatting sqref="X52">
    <cfRule type="cellIs" dxfId="2018" priority="841" stopIfTrue="1" operator="equal">
      <formula>"PASS"</formula>
    </cfRule>
  </conditionalFormatting>
  <conditionalFormatting sqref="X52">
    <cfRule type="cellIs" dxfId="2017" priority="842" stopIfTrue="1" operator="equal">
      <formula>"PASS with comments"</formula>
    </cfRule>
  </conditionalFormatting>
  <conditionalFormatting sqref="X52">
    <cfRule type="cellIs" dxfId="2016" priority="843" stopIfTrue="1" operator="equal">
      <formula>"NON COMPLIANT"</formula>
    </cfRule>
  </conditionalFormatting>
  <conditionalFormatting sqref="X52">
    <cfRule type="cellIs" dxfId="2015" priority="844" stopIfTrue="1" operator="equal">
      <formula>"N/A"</formula>
    </cfRule>
  </conditionalFormatting>
  <conditionalFormatting sqref="X52">
    <cfRule type="cellIs" dxfId="2014" priority="845" stopIfTrue="1" operator="equal">
      <formula>"TO DO"</formula>
    </cfRule>
  </conditionalFormatting>
  <conditionalFormatting sqref="X52">
    <cfRule type="cellIs" dxfId="2013" priority="846" stopIfTrue="1" operator="equal">
      <formula>"NOT TESTED"</formula>
    </cfRule>
  </conditionalFormatting>
  <conditionalFormatting sqref="X55:X56">
    <cfRule type="cellIs" dxfId="2012" priority="847" stopIfTrue="1" operator="equal">
      <formula>"PASS"</formula>
    </cfRule>
  </conditionalFormatting>
  <conditionalFormatting sqref="X55:X56">
    <cfRule type="cellIs" dxfId="2011" priority="848" stopIfTrue="1" operator="equal">
      <formula>"PASS with comments"</formula>
    </cfRule>
  </conditionalFormatting>
  <conditionalFormatting sqref="X55:X56">
    <cfRule type="cellIs" dxfId="2010" priority="849" stopIfTrue="1" operator="equal">
      <formula>"NON COMPLIANT"</formula>
    </cfRule>
  </conditionalFormatting>
  <conditionalFormatting sqref="X55:X56">
    <cfRule type="cellIs" dxfId="2009" priority="850" stopIfTrue="1" operator="equal">
      <formula>"N/A"</formula>
    </cfRule>
  </conditionalFormatting>
  <conditionalFormatting sqref="X55:X56">
    <cfRule type="cellIs" dxfId="2008" priority="851" stopIfTrue="1" operator="equal">
      <formula>"TO DO"</formula>
    </cfRule>
  </conditionalFormatting>
  <conditionalFormatting sqref="X55:X56">
    <cfRule type="cellIs" dxfId="2007" priority="852" stopIfTrue="1" operator="equal">
      <formula>"NOT TESTED"</formula>
    </cfRule>
  </conditionalFormatting>
  <conditionalFormatting sqref="X57:X60">
    <cfRule type="cellIs" dxfId="2006" priority="853" stopIfTrue="1" operator="equal">
      <formula>"PASS"</formula>
    </cfRule>
  </conditionalFormatting>
  <conditionalFormatting sqref="X57:X60">
    <cfRule type="cellIs" dxfId="2005" priority="854" stopIfTrue="1" operator="equal">
      <formula>"PASS with comments"</formula>
    </cfRule>
  </conditionalFormatting>
  <conditionalFormatting sqref="X57:X60">
    <cfRule type="cellIs" dxfId="2004" priority="855" stopIfTrue="1" operator="equal">
      <formula>"NON COMPLIANT"</formula>
    </cfRule>
  </conditionalFormatting>
  <conditionalFormatting sqref="X57:X60">
    <cfRule type="cellIs" dxfId="2003" priority="856" stopIfTrue="1" operator="equal">
      <formula>"N/A"</formula>
    </cfRule>
  </conditionalFormatting>
  <conditionalFormatting sqref="X57:X60">
    <cfRule type="cellIs" dxfId="2002" priority="857" stopIfTrue="1" operator="equal">
      <formula>"TO DO"</formula>
    </cfRule>
  </conditionalFormatting>
  <conditionalFormatting sqref="X57:X60">
    <cfRule type="cellIs" dxfId="2001" priority="858" stopIfTrue="1" operator="equal">
      <formula>"NOT TESTED"</formula>
    </cfRule>
  </conditionalFormatting>
  <conditionalFormatting sqref="X61:X62">
    <cfRule type="cellIs" dxfId="2000" priority="859" stopIfTrue="1" operator="equal">
      <formula>"PASS"</formula>
    </cfRule>
  </conditionalFormatting>
  <conditionalFormatting sqref="X61:X62">
    <cfRule type="cellIs" dxfId="1999" priority="860" stopIfTrue="1" operator="equal">
      <formula>"PASS with comments"</formula>
    </cfRule>
  </conditionalFormatting>
  <conditionalFormatting sqref="X61:X62">
    <cfRule type="cellIs" dxfId="1998" priority="861" stopIfTrue="1" operator="equal">
      <formula>"NON COMPLIANT"</formula>
    </cfRule>
  </conditionalFormatting>
  <conditionalFormatting sqref="X61:X62">
    <cfRule type="cellIs" dxfId="1997" priority="862" stopIfTrue="1" operator="equal">
      <formula>"N/A"</formula>
    </cfRule>
  </conditionalFormatting>
  <conditionalFormatting sqref="X61:X62">
    <cfRule type="cellIs" dxfId="1996" priority="863" stopIfTrue="1" operator="equal">
      <formula>"TO DO"</formula>
    </cfRule>
  </conditionalFormatting>
  <conditionalFormatting sqref="X61:X62">
    <cfRule type="cellIs" dxfId="1995" priority="864" stopIfTrue="1" operator="equal">
      <formula>"NOT TESTED"</formula>
    </cfRule>
  </conditionalFormatting>
  <conditionalFormatting sqref="X63:X64">
    <cfRule type="cellIs" dxfId="1994" priority="865" stopIfTrue="1" operator="equal">
      <formula>"PASS"</formula>
    </cfRule>
  </conditionalFormatting>
  <conditionalFormatting sqref="X63:X64">
    <cfRule type="cellIs" dxfId="1993" priority="866" stopIfTrue="1" operator="equal">
      <formula>"PASS with comments"</formula>
    </cfRule>
  </conditionalFormatting>
  <conditionalFormatting sqref="X63:X64">
    <cfRule type="cellIs" dxfId="1992" priority="867" stopIfTrue="1" operator="equal">
      <formula>"NON COMPLIANT"</formula>
    </cfRule>
  </conditionalFormatting>
  <conditionalFormatting sqref="X63:X64">
    <cfRule type="cellIs" dxfId="1991" priority="868" stopIfTrue="1" operator="equal">
      <formula>"N/A"</formula>
    </cfRule>
  </conditionalFormatting>
  <conditionalFormatting sqref="X63:X64">
    <cfRule type="cellIs" dxfId="1990" priority="869" stopIfTrue="1" operator="equal">
      <formula>"TO DO"</formula>
    </cfRule>
  </conditionalFormatting>
  <conditionalFormatting sqref="X63:X64">
    <cfRule type="cellIs" dxfId="1989" priority="870" stopIfTrue="1" operator="equal">
      <formula>"NOT TESTED"</formula>
    </cfRule>
  </conditionalFormatting>
  <conditionalFormatting sqref="X83">
    <cfRule type="cellIs" dxfId="1988" priority="871" stopIfTrue="1" operator="equal">
      <formula>"PASS"</formula>
    </cfRule>
  </conditionalFormatting>
  <conditionalFormatting sqref="X83">
    <cfRule type="cellIs" dxfId="1987" priority="872" stopIfTrue="1" operator="equal">
      <formula>"PASS with comments"</formula>
    </cfRule>
  </conditionalFormatting>
  <conditionalFormatting sqref="X83">
    <cfRule type="cellIs" dxfId="1986" priority="873" stopIfTrue="1" operator="equal">
      <formula>"NON COMPLIANT"</formula>
    </cfRule>
  </conditionalFormatting>
  <conditionalFormatting sqref="X83">
    <cfRule type="cellIs" dxfId="1985" priority="874" stopIfTrue="1" operator="equal">
      <formula>"N/A"</formula>
    </cfRule>
  </conditionalFormatting>
  <conditionalFormatting sqref="X83">
    <cfRule type="cellIs" dxfId="1984" priority="875" stopIfTrue="1" operator="equal">
      <formula>"TO DO"</formula>
    </cfRule>
  </conditionalFormatting>
  <conditionalFormatting sqref="X83">
    <cfRule type="cellIs" dxfId="1983" priority="876" stopIfTrue="1" operator="equal">
      <formula>"NOT TESTED"</formula>
    </cfRule>
  </conditionalFormatting>
  <conditionalFormatting sqref="X88">
    <cfRule type="cellIs" dxfId="1982" priority="877" stopIfTrue="1" operator="equal">
      <formula>"PASS"</formula>
    </cfRule>
  </conditionalFormatting>
  <conditionalFormatting sqref="X88">
    <cfRule type="cellIs" dxfId="1981" priority="878" stopIfTrue="1" operator="equal">
      <formula>"PASS with comments"</formula>
    </cfRule>
  </conditionalFormatting>
  <conditionalFormatting sqref="X88">
    <cfRule type="cellIs" dxfId="1980" priority="879" stopIfTrue="1" operator="equal">
      <formula>"NON COMPLIANT"</formula>
    </cfRule>
  </conditionalFormatting>
  <conditionalFormatting sqref="X88">
    <cfRule type="cellIs" dxfId="1979" priority="880" stopIfTrue="1" operator="equal">
      <formula>"N/A"</formula>
    </cfRule>
  </conditionalFormatting>
  <conditionalFormatting sqref="X88">
    <cfRule type="cellIs" dxfId="1978" priority="881" stopIfTrue="1" operator="equal">
      <formula>"TO DO"</formula>
    </cfRule>
  </conditionalFormatting>
  <conditionalFormatting sqref="X88">
    <cfRule type="cellIs" dxfId="1977" priority="882" stopIfTrue="1" operator="equal">
      <formula>"NOT TESTED"</formula>
    </cfRule>
  </conditionalFormatting>
  <conditionalFormatting sqref="X86">
    <cfRule type="cellIs" dxfId="1976" priority="883" stopIfTrue="1" operator="equal">
      <formula>"PASS"</formula>
    </cfRule>
  </conditionalFormatting>
  <conditionalFormatting sqref="X86">
    <cfRule type="cellIs" dxfId="1975" priority="884" stopIfTrue="1" operator="equal">
      <formula>"PASS with comments"</formula>
    </cfRule>
  </conditionalFormatting>
  <conditionalFormatting sqref="X86">
    <cfRule type="cellIs" dxfId="1974" priority="885" stopIfTrue="1" operator="equal">
      <formula>"NON COMPLIANT"</formula>
    </cfRule>
  </conditionalFormatting>
  <conditionalFormatting sqref="X86">
    <cfRule type="cellIs" dxfId="1973" priority="886" stopIfTrue="1" operator="equal">
      <formula>"N/A"</formula>
    </cfRule>
  </conditionalFormatting>
  <conditionalFormatting sqref="X86">
    <cfRule type="cellIs" dxfId="1972" priority="887" stopIfTrue="1" operator="equal">
      <formula>"TO DO"</formula>
    </cfRule>
  </conditionalFormatting>
  <conditionalFormatting sqref="X86">
    <cfRule type="cellIs" dxfId="1971" priority="888" stopIfTrue="1" operator="equal">
      <formula>"NOT TESTED"</formula>
    </cfRule>
  </conditionalFormatting>
  <conditionalFormatting sqref="X85">
    <cfRule type="cellIs" dxfId="1970" priority="889" stopIfTrue="1" operator="equal">
      <formula>"PASS"</formula>
    </cfRule>
  </conditionalFormatting>
  <conditionalFormatting sqref="X85">
    <cfRule type="cellIs" dxfId="1969" priority="890" stopIfTrue="1" operator="equal">
      <formula>"PASS with comments"</formula>
    </cfRule>
  </conditionalFormatting>
  <conditionalFormatting sqref="X85">
    <cfRule type="cellIs" dxfId="1968" priority="891" stopIfTrue="1" operator="equal">
      <formula>"NON COMPLIANT"</formula>
    </cfRule>
  </conditionalFormatting>
  <conditionalFormatting sqref="X85">
    <cfRule type="cellIs" dxfId="1967" priority="892" stopIfTrue="1" operator="equal">
      <formula>"N/A"</formula>
    </cfRule>
  </conditionalFormatting>
  <conditionalFormatting sqref="X85">
    <cfRule type="cellIs" dxfId="1966" priority="893" stopIfTrue="1" operator="equal">
      <formula>"TO DO"</formula>
    </cfRule>
  </conditionalFormatting>
  <conditionalFormatting sqref="X85">
    <cfRule type="cellIs" dxfId="1965" priority="894" stopIfTrue="1" operator="equal">
      <formula>"NOT TESTED"</formula>
    </cfRule>
  </conditionalFormatting>
  <conditionalFormatting sqref="X87">
    <cfRule type="cellIs" dxfId="1964" priority="895" stopIfTrue="1" operator="equal">
      <formula>"PASS"</formula>
    </cfRule>
  </conditionalFormatting>
  <conditionalFormatting sqref="X87">
    <cfRule type="cellIs" dxfId="1963" priority="896" stopIfTrue="1" operator="equal">
      <formula>"PASS with comments"</formula>
    </cfRule>
  </conditionalFormatting>
  <conditionalFormatting sqref="X87">
    <cfRule type="cellIs" dxfId="1962" priority="897" stopIfTrue="1" operator="equal">
      <formula>"NON COMPLIANT"</formula>
    </cfRule>
  </conditionalFormatting>
  <conditionalFormatting sqref="X87">
    <cfRule type="cellIs" dxfId="1961" priority="898" stopIfTrue="1" operator="equal">
      <formula>"N/A"</formula>
    </cfRule>
  </conditionalFormatting>
  <conditionalFormatting sqref="X87">
    <cfRule type="cellIs" dxfId="1960" priority="899" stopIfTrue="1" operator="equal">
      <formula>"TO DO"</formula>
    </cfRule>
  </conditionalFormatting>
  <conditionalFormatting sqref="X87">
    <cfRule type="cellIs" dxfId="1959" priority="900" stopIfTrue="1" operator="equal">
      <formula>"NOT TESTED"</formula>
    </cfRule>
  </conditionalFormatting>
  <conditionalFormatting sqref="X92">
    <cfRule type="cellIs" dxfId="1958" priority="901" stopIfTrue="1" operator="equal">
      <formula>"PASS"</formula>
    </cfRule>
  </conditionalFormatting>
  <conditionalFormatting sqref="X92">
    <cfRule type="cellIs" dxfId="1957" priority="902" stopIfTrue="1" operator="equal">
      <formula>"PASS with comments"</formula>
    </cfRule>
  </conditionalFormatting>
  <conditionalFormatting sqref="X92">
    <cfRule type="cellIs" dxfId="1956" priority="903" stopIfTrue="1" operator="equal">
      <formula>"NON COMPLIANT"</formula>
    </cfRule>
  </conditionalFormatting>
  <conditionalFormatting sqref="X92">
    <cfRule type="cellIs" dxfId="1955" priority="904" stopIfTrue="1" operator="equal">
      <formula>"N/A"</formula>
    </cfRule>
  </conditionalFormatting>
  <conditionalFormatting sqref="X92">
    <cfRule type="cellIs" dxfId="1954" priority="905" stopIfTrue="1" operator="equal">
      <formula>"TO DO"</formula>
    </cfRule>
  </conditionalFormatting>
  <conditionalFormatting sqref="X92">
    <cfRule type="cellIs" dxfId="1953" priority="906" stopIfTrue="1" operator="equal">
      <formula>"NOT TESTED"</formula>
    </cfRule>
  </conditionalFormatting>
  <conditionalFormatting sqref="X91">
    <cfRule type="cellIs" dxfId="1952" priority="907" stopIfTrue="1" operator="equal">
      <formula>"PASS"</formula>
    </cfRule>
  </conditionalFormatting>
  <conditionalFormatting sqref="X91">
    <cfRule type="cellIs" dxfId="1951" priority="908" stopIfTrue="1" operator="equal">
      <formula>"PASS with comments"</formula>
    </cfRule>
  </conditionalFormatting>
  <conditionalFormatting sqref="X91">
    <cfRule type="cellIs" dxfId="1950" priority="909" stopIfTrue="1" operator="equal">
      <formula>"NON COMPLIANT"</formula>
    </cfRule>
  </conditionalFormatting>
  <conditionalFormatting sqref="X91">
    <cfRule type="cellIs" dxfId="1949" priority="910" stopIfTrue="1" operator="equal">
      <formula>"N/A"</formula>
    </cfRule>
  </conditionalFormatting>
  <conditionalFormatting sqref="X91">
    <cfRule type="cellIs" dxfId="1948" priority="911" stopIfTrue="1" operator="equal">
      <formula>"TO DO"</formula>
    </cfRule>
  </conditionalFormatting>
  <conditionalFormatting sqref="X91">
    <cfRule type="cellIs" dxfId="1947" priority="912" stopIfTrue="1" operator="equal">
      <formula>"NOT TESTED"</formula>
    </cfRule>
  </conditionalFormatting>
  <conditionalFormatting sqref="X94">
    <cfRule type="cellIs" dxfId="1946" priority="913" stopIfTrue="1" operator="equal">
      <formula>"PASS"</formula>
    </cfRule>
  </conditionalFormatting>
  <conditionalFormatting sqref="X94">
    <cfRule type="cellIs" dxfId="1945" priority="914" stopIfTrue="1" operator="equal">
      <formula>"PASS with comments"</formula>
    </cfRule>
  </conditionalFormatting>
  <conditionalFormatting sqref="X94">
    <cfRule type="cellIs" dxfId="1944" priority="915" stopIfTrue="1" operator="equal">
      <formula>"NON COMPLIANT"</formula>
    </cfRule>
  </conditionalFormatting>
  <conditionalFormatting sqref="X94">
    <cfRule type="cellIs" dxfId="1943" priority="916" stopIfTrue="1" operator="equal">
      <formula>"N/A"</formula>
    </cfRule>
  </conditionalFormatting>
  <conditionalFormatting sqref="X94">
    <cfRule type="cellIs" dxfId="1942" priority="917" stopIfTrue="1" operator="equal">
      <formula>"TO DO"</formula>
    </cfRule>
  </conditionalFormatting>
  <conditionalFormatting sqref="X94">
    <cfRule type="cellIs" dxfId="1941" priority="918" stopIfTrue="1" operator="equal">
      <formula>"NOT TESTED"</formula>
    </cfRule>
  </conditionalFormatting>
  <conditionalFormatting sqref="X93">
    <cfRule type="cellIs" dxfId="1940" priority="919" stopIfTrue="1" operator="equal">
      <formula>"PASS"</formula>
    </cfRule>
  </conditionalFormatting>
  <conditionalFormatting sqref="X93">
    <cfRule type="cellIs" dxfId="1939" priority="920" stopIfTrue="1" operator="equal">
      <formula>"PASS with comments"</formula>
    </cfRule>
  </conditionalFormatting>
  <conditionalFormatting sqref="X93">
    <cfRule type="cellIs" dxfId="1938" priority="921" stopIfTrue="1" operator="equal">
      <formula>"NON COMPLIANT"</formula>
    </cfRule>
  </conditionalFormatting>
  <conditionalFormatting sqref="X93">
    <cfRule type="cellIs" dxfId="1937" priority="922" stopIfTrue="1" operator="equal">
      <formula>"N/A"</formula>
    </cfRule>
  </conditionalFormatting>
  <conditionalFormatting sqref="X93">
    <cfRule type="cellIs" dxfId="1936" priority="923" stopIfTrue="1" operator="equal">
      <formula>"TO DO"</formula>
    </cfRule>
  </conditionalFormatting>
  <conditionalFormatting sqref="X93">
    <cfRule type="cellIs" dxfId="1935" priority="924" stopIfTrue="1" operator="equal">
      <formula>"NOT TESTED"</formula>
    </cfRule>
  </conditionalFormatting>
  <conditionalFormatting sqref="X96:X100">
    <cfRule type="cellIs" dxfId="1934" priority="925" stopIfTrue="1" operator="equal">
      <formula>"PASS"</formula>
    </cfRule>
  </conditionalFormatting>
  <conditionalFormatting sqref="X96:X100">
    <cfRule type="cellIs" dxfId="1933" priority="926" stopIfTrue="1" operator="equal">
      <formula>"PASS with comments"</formula>
    </cfRule>
  </conditionalFormatting>
  <conditionalFormatting sqref="X96:X100">
    <cfRule type="cellIs" dxfId="1932" priority="927" stopIfTrue="1" operator="equal">
      <formula>"NON COMPLIANT"</formula>
    </cfRule>
  </conditionalFormatting>
  <conditionalFormatting sqref="X96:X100">
    <cfRule type="cellIs" dxfId="1931" priority="928" stopIfTrue="1" operator="equal">
      <formula>"N/A"</formula>
    </cfRule>
  </conditionalFormatting>
  <conditionalFormatting sqref="X96:X100">
    <cfRule type="cellIs" dxfId="1930" priority="929" stopIfTrue="1" operator="equal">
      <formula>"TO DO"</formula>
    </cfRule>
  </conditionalFormatting>
  <conditionalFormatting sqref="X96:X100">
    <cfRule type="cellIs" dxfId="1929" priority="930" stopIfTrue="1" operator="equal">
      <formula>"NOT TESTED"</formula>
    </cfRule>
  </conditionalFormatting>
  <conditionalFormatting sqref="Y26">
    <cfRule type="cellIs" dxfId="1928" priority="931" stopIfTrue="1" operator="equal">
      <formula>"PASS"</formula>
    </cfRule>
  </conditionalFormatting>
  <conditionalFormatting sqref="Y26">
    <cfRule type="cellIs" dxfId="1927" priority="932" stopIfTrue="1" operator="equal">
      <formula>"PASS with comments"</formula>
    </cfRule>
  </conditionalFormatting>
  <conditionalFormatting sqref="Y26">
    <cfRule type="cellIs" dxfId="1926" priority="933" stopIfTrue="1" operator="equal">
      <formula>"NON COMPLIANT"</formula>
    </cfRule>
  </conditionalFormatting>
  <conditionalFormatting sqref="Y26">
    <cfRule type="cellIs" dxfId="1925" priority="934" stopIfTrue="1" operator="equal">
      <formula>"N/A"</formula>
    </cfRule>
  </conditionalFormatting>
  <conditionalFormatting sqref="Y26">
    <cfRule type="cellIs" dxfId="1924" priority="935" stopIfTrue="1" operator="equal">
      <formula>"TO DO"</formula>
    </cfRule>
  </conditionalFormatting>
  <conditionalFormatting sqref="Y26">
    <cfRule type="cellIs" dxfId="1923" priority="936" stopIfTrue="1" operator="equal">
      <formula>"NOT TESTED"</formula>
    </cfRule>
  </conditionalFormatting>
  <conditionalFormatting sqref="Y28:Y31">
    <cfRule type="cellIs" dxfId="1922" priority="937" stopIfTrue="1" operator="equal">
      <formula>"PASS"</formula>
    </cfRule>
  </conditionalFormatting>
  <conditionalFormatting sqref="Y28:Y31">
    <cfRule type="cellIs" dxfId="1921" priority="938" stopIfTrue="1" operator="equal">
      <formula>"PASS with comments"</formula>
    </cfRule>
  </conditionalFormatting>
  <conditionalFormatting sqref="Y28:Y31">
    <cfRule type="cellIs" dxfId="1920" priority="939" stopIfTrue="1" operator="equal">
      <formula>"NON COMPLIANT"</formula>
    </cfRule>
  </conditionalFormatting>
  <conditionalFormatting sqref="Y28:Y31">
    <cfRule type="cellIs" dxfId="1919" priority="940" stopIfTrue="1" operator="equal">
      <formula>"N/A"</formula>
    </cfRule>
  </conditionalFormatting>
  <conditionalFormatting sqref="Y28:Y31">
    <cfRule type="cellIs" dxfId="1918" priority="941" stopIfTrue="1" operator="equal">
      <formula>"TO DO"</formula>
    </cfRule>
  </conditionalFormatting>
  <conditionalFormatting sqref="Y28:Y31">
    <cfRule type="cellIs" dxfId="1917" priority="942" stopIfTrue="1" operator="equal">
      <formula>"NOT TESTED"</formula>
    </cfRule>
  </conditionalFormatting>
  <conditionalFormatting sqref="Y32:Y33">
    <cfRule type="cellIs" dxfId="1916" priority="943" stopIfTrue="1" operator="equal">
      <formula>"PASS"</formula>
    </cfRule>
  </conditionalFormatting>
  <conditionalFormatting sqref="Y32:Y33">
    <cfRule type="cellIs" dxfId="1915" priority="944" stopIfTrue="1" operator="equal">
      <formula>"PASS with comments"</formula>
    </cfRule>
  </conditionalFormatting>
  <conditionalFormatting sqref="Y32:Y33">
    <cfRule type="cellIs" dxfId="1914" priority="945" stopIfTrue="1" operator="equal">
      <formula>"NON COMPLIANT"</formula>
    </cfRule>
  </conditionalFormatting>
  <conditionalFormatting sqref="Y32:Y33">
    <cfRule type="cellIs" dxfId="1913" priority="946" stopIfTrue="1" operator="equal">
      <formula>"N/A"</formula>
    </cfRule>
  </conditionalFormatting>
  <conditionalFormatting sqref="Y32:Y33">
    <cfRule type="cellIs" dxfId="1912" priority="947" stopIfTrue="1" operator="equal">
      <formula>"TO DO"</formula>
    </cfRule>
  </conditionalFormatting>
  <conditionalFormatting sqref="Y32:Y33">
    <cfRule type="cellIs" dxfId="1911" priority="948" stopIfTrue="1" operator="equal">
      <formula>"NOT TESTED"</formula>
    </cfRule>
  </conditionalFormatting>
  <conditionalFormatting sqref="Y37">
    <cfRule type="cellIs" dxfId="1910" priority="949" stopIfTrue="1" operator="equal">
      <formula>"PASS"</formula>
    </cfRule>
  </conditionalFormatting>
  <conditionalFormatting sqref="Y37">
    <cfRule type="cellIs" dxfId="1909" priority="950" stopIfTrue="1" operator="equal">
      <formula>"PASS with comments"</formula>
    </cfRule>
  </conditionalFormatting>
  <conditionalFormatting sqref="Y37">
    <cfRule type="cellIs" dxfId="1908" priority="951" stopIfTrue="1" operator="equal">
      <formula>"NON COMPLIANT"</formula>
    </cfRule>
  </conditionalFormatting>
  <conditionalFormatting sqref="Y37">
    <cfRule type="cellIs" dxfId="1907" priority="952" stopIfTrue="1" operator="equal">
      <formula>"N/A"</formula>
    </cfRule>
  </conditionalFormatting>
  <conditionalFormatting sqref="Y37">
    <cfRule type="cellIs" dxfId="1906" priority="953" stopIfTrue="1" operator="equal">
      <formula>"TO DO"</formula>
    </cfRule>
  </conditionalFormatting>
  <conditionalFormatting sqref="Y37">
    <cfRule type="cellIs" dxfId="1905" priority="954" stopIfTrue="1" operator="equal">
      <formula>"NOT TESTED"</formula>
    </cfRule>
  </conditionalFormatting>
  <conditionalFormatting sqref="Y34:Y35">
    <cfRule type="cellIs" dxfId="1904" priority="955" stopIfTrue="1" operator="equal">
      <formula>"PASS"</formula>
    </cfRule>
  </conditionalFormatting>
  <conditionalFormatting sqref="Y34:Y35">
    <cfRule type="cellIs" dxfId="1903" priority="956" stopIfTrue="1" operator="equal">
      <formula>"PASS with comments"</formula>
    </cfRule>
  </conditionalFormatting>
  <conditionalFormatting sqref="Y34:Y35">
    <cfRule type="cellIs" dxfId="1902" priority="957" stopIfTrue="1" operator="equal">
      <formula>"NON COMPLIANT"</formula>
    </cfRule>
  </conditionalFormatting>
  <conditionalFormatting sqref="Y34:Y35">
    <cfRule type="cellIs" dxfId="1901" priority="958" stopIfTrue="1" operator="equal">
      <formula>"N/A"</formula>
    </cfRule>
  </conditionalFormatting>
  <conditionalFormatting sqref="Y34:Y35">
    <cfRule type="cellIs" dxfId="1900" priority="959" stopIfTrue="1" operator="equal">
      <formula>"TO DO"</formula>
    </cfRule>
  </conditionalFormatting>
  <conditionalFormatting sqref="Y34:Y35">
    <cfRule type="cellIs" dxfId="1899" priority="960" stopIfTrue="1" operator="equal">
      <formula>"NOT TESTED"</formula>
    </cfRule>
  </conditionalFormatting>
  <conditionalFormatting sqref="Y36">
    <cfRule type="cellIs" dxfId="1898" priority="961" stopIfTrue="1" operator="equal">
      <formula>"PASS"</formula>
    </cfRule>
  </conditionalFormatting>
  <conditionalFormatting sqref="Y36">
    <cfRule type="cellIs" dxfId="1897" priority="962" stopIfTrue="1" operator="equal">
      <formula>"PASS with comments"</formula>
    </cfRule>
  </conditionalFormatting>
  <conditionalFormatting sqref="Y36">
    <cfRule type="cellIs" dxfId="1896" priority="963" stopIfTrue="1" operator="equal">
      <formula>"NON COMPLIANT"</formula>
    </cfRule>
  </conditionalFormatting>
  <conditionalFormatting sqref="Y36">
    <cfRule type="cellIs" dxfId="1895" priority="964" stopIfTrue="1" operator="equal">
      <formula>"N/A"</formula>
    </cfRule>
  </conditionalFormatting>
  <conditionalFormatting sqref="Y36">
    <cfRule type="cellIs" dxfId="1894" priority="965" stopIfTrue="1" operator="equal">
      <formula>"TO DO"</formula>
    </cfRule>
  </conditionalFormatting>
  <conditionalFormatting sqref="Y36">
    <cfRule type="cellIs" dxfId="1893" priority="966" stopIfTrue="1" operator="equal">
      <formula>"NOT TESTED"</formula>
    </cfRule>
  </conditionalFormatting>
  <conditionalFormatting sqref="Y38:Y39">
    <cfRule type="cellIs" dxfId="1892" priority="967" stopIfTrue="1" operator="equal">
      <formula>"PASS"</formula>
    </cfRule>
  </conditionalFormatting>
  <conditionalFormatting sqref="Y38:Y39">
    <cfRule type="cellIs" dxfId="1891" priority="968" stopIfTrue="1" operator="equal">
      <formula>"PASS with comments"</formula>
    </cfRule>
  </conditionalFormatting>
  <conditionalFormatting sqref="Y38:Y39">
    <cfRule type="cellIs" dxfId="1890" priority="969" stopIfTrue="1" operator="equal">
      <formula>"NON COMPLIANT"</formula>
    </cfRule>
  </conditionalFormatting>
  <conditionalFormatting sqref="Y38:Y39">
    <cfRule type="cellIs" dxfId="1889" priority="970" stopIfTrue="1" operator="equal">
      <formula>"N/A"</formula>
    </cfRule>
  </conditionalFormatting>
  <conditionalFormatting sqref="Y38:Y39">
    <cfRule type="cellIs" dxfId="1888" priority="971" stopIfTrue="1" operator="equal">
      <formula>"TO DO"</formula>
    </cfRule>
  </conditionalFormatting>
  <conditionalFormatting sqref="Y38:Y39">
    <cfRule type="cellIs" dxfId="1887" priority="972" stopIfTrue="1" operator="equal">
      <formula>"NOT TESTED"</formula>
    </cfRule>
  </conditionalFormatting>
  <conditionalFormatting sqref="Y40:Y41">
    <cfRule type="cellIs" dxfId="1886" priority="973" stopIfTrue="1" operator="equal">
      <formula>"PASS"</formula>
    </cfRule>
  </conditionalFormatting>
  <conditionalFormatting sqref="Y40:Y41">
    <cfRule type="cellIs" dxfId="1885" priority="974" stopIfTrue="1" operator="equal">
      <formula>"PASS with comments"</formula>
    </cfRule>
  </conditionalFormatting>
  <conditionalFormatting sqref="Y40:Y41">
    <cfRule type="cellIs" dxfId="1884" priority="975" stopIfTrue="1" operator="equal">
      <formula>"NON COMPLIANT"</formula>
    </cfRule>
  </conditionalFormatting>
  <conditionalFormatting sqref="Y40:Y41">
    <cfRule type="cellIs" dxfId="1883" priority="976" stopIfTrue="1" operator="equal">
      <formula>"N/A"</formula>
    </cfRule>
  </conditionalFormatting>
  <conditionalFormatting sqref="Y40:Y41">
    <cfRule type="cellIs" dxfId="1882" priority="977" stopIfTrue="1" operator="equal">
      <formula>"TO DO"</formula>
    </cfRule>
  </conditionalFormatting>
  <conditionalFormatting sqref="Y40:Y41">
    <cfRule type="cellIs" dxfId="1881" priority="978" stopIfTrue="1" operator="equal">
      <formula>"NOT TESTED"</formula>
    </cfRule>
  </conditionalFormatting>
  <conditionalFormatting sqref="Y42:Y43">
    <cfRule type="cellIs" dxfId="1880" priority="979" stopIfTrue="1" operator="equal">
      <formula>"PASS"</formula>
    </cfRule>
  </conditionalFormatting>
  <conditionalFormatting sqref="Y42:Y43">
    <cfRule type="cellIs" dxfId="1879" priority="980" stopIfTrue="1" operator="equal">
      <formula>"PASS with comments"</formula>
    </cfRule>
  </conditionalFormatting>
  <conditionalFormatting sqref="Y42:Y43">
    <cfRule type="cellIs" dxfId="1878" priority="981" stopIfTrue="1" operator="equal">
      <formula>"NON COMPLIANT"</formula>
    </cfRule>
  </conditionalFormatting>
  <conditionalFormatting sqref="Y42:Y43">
    <cfRule type="cellIs" dxfId="1877" priority="982" stopIfTrue="1" operator="equal">
      <formula>"N/A"</formula>
    </cfRule>
  </conditionalFormatting>
  <conditionalFormatting sqref="Y42:Y43">
    <cfRule type="cellIs" dxfId="1876" priority="983" stopIfTrue="1" operator="equal">
      <formula>"TO DO"</formula>
    </cfRule>
  </conditionalFormatting>
  <conditionalFormatting sqref="Y42:Y43">
    <cfRule type="cellIs" dxfId="1875" priority="984" stopIfTrue="1" operator="equal">
      <formula>"NOT TESTED"</formula>
    </cfRule>
  </conditionalFormatting>
  <conditionalFormatting sqref="Y44:Y45">
    <cfRule type="cellIs" dxfId="1874" priority="985" stopIfTrue="1" operator="equal">
      <formula>"PASS"</formula>
    </cfRule>
  </conditionalFormatting>
  <conditionalFormatting sqref="Y44:Y45">
    <cfRule type="cellIs" dxfId="1873" priority="986" stopIfTrue="1" operator="equal">
      <formula>"PASS with comments"</formula>
    </cfRule>
  </conditionalFormatting>
  <conditionalFormatting sqref="Y44:Y45">
    <cfRule type="cellIs" dxfId="1872" priority="987" stopIfTrue="1" operator="equal">
      <formula>"NON COMPLIANT"</formula>
    </cfRule>
  </conditionalFormatting>
  <conditionalFormatting sqref="Y44:Y45">
    <cfRule type="cellIs" dxfId="1871" priority="988" stopIfTrue="1" operator="equal">
      <formula>"N/A"</formula>
    </cfRule>
  </conditionalFormatting>
  <conditionalFormatting sqref="Y44:Y45">
    <cfRule type="cellIs" dxfId="1870" priority="989" stopIfTrue="1" operator="equal">
      <formula>"TO DO"</formula>
    </cfRule>
  </conditionalFormatting>
  <conditionalFormatting sqref="Y44:Y45">
    <cfRule type="cellIs" dxfId="1869" priority="990" stopIfTrue="1" operator="equal">
      <formula>"NOT TESTED"</formula>
    </cfRule>
  </conditionalFormatting>
  <conditionalFormatting sqref="Y49">
    <cfRule type="cellIs" dxfId="1868" priority="991" stopIfTrue="1" operator="equal">
      <formula>"PASS"</formula>
    </cfRule>
  </conditionalFormatting>
  <conditionalFormatting sqref="Y49">
    <cfRule type="cellIs" dxfId="1867" priority="992" stopIfTrue="1" operator="equal">
      <formula>"PASS with comments"</formula>
    </cfRule>
  </conditionalFormatting>
  <conditionalFormatting sqref="Y49">
    <cfRule type="cellIs" dxfId="1866" priority="993" stopIfTrue="1" operator="equal">
      <formula>"NON COMPLIANT"</formula>
    </cfRule>
  </conditionalFormatting>
  <conditionalFormatting sqref="Y49">
    <cfRule type="cellIs" dxfId="1865" priority="994" stopIfTrue="1" operator="equal">
      <formula>"N/A"</formula>
    </cfRule>
  </conditionalFormatting>
  <conditionalFormatting sqref="Y49">
    <cfRule type="cellIs" dxfId="1864" priority="995" stopIfTrue="1" operator="equal">
      <formula>"TO DO"</formula>
    </cfRule>
  </conditionalFormatting>
  <conditionalFormatting sqref="Y49">
    <cfRule type="cellIs" dxfId="1863" priority="996" stopIfTrue="1" operator="equal">
      <formula>"NOT TESTED"</formula>
    </cfRule>
  </conditionalFormatting>
  <conditionalFormatting sqref="Y46:Y47">
    <cfRule type="cellIs" dxfId="1862" priority="997" stopIfTrue="1" operator="equal">
      <formula>"PASS"</formula>
    </cfRule>
  </conditionalFormatting>
  <conditionalFormatting sqref="Y46:Y47">
    <cfRule type="cellIs" dxfId="1861" priority="998" stopIfTrue="1" operator="equal">
      <formula>"PASS with comments"</formula>
    </cfRule>
  </conditionalFormatting>
  <conditionalFormatting sqref="Y46:Y47">
    <cfRule type="cellIs" dxfId="1860" priority="999" stopIfTrue="1" operator="equal">
      <formula>"NON COMPLIANT"</formula>
    </cfRule>
  </conditionalFormatting>
  <conditionalFormatting sqref="Y46:Y47">
    <cfRule type="cellIs" dxfId="1859" priority="1000" stopIfTrue="1" operator="equal">
      <formula>"N/A"</formula>
    </cfRule>
  </conditionalFormatting>
  <conditionalFormatting sqref="Y46:Y47">
    <cfRule type="cellIs" dxfId="1858" priority="1001" stopIfTrue="1" operator="equal">
      <formula>"TO DO"</formula>
    </cfRule>
  </conditionalFormatting>
  <conditionalFormatting sqref="Y46:Y47">
    <cfRule type="cellIs" dxfId="1857" priority="1002" stopIfTrue="1" operator="equal">
      <formula>"NOT TESTED"</formula>
    </cfRule>
  </conditionalFormatting>
  <conditionalFormatting sqref="Y48">
    <cfRule type="cellIs" dxfId="1856" priority="1003" stopIfTrue="1" operator="equal">
      <formula>"PASS"</formula>
    </cfRule>
  </conditionalFormatting>
  <conditionalFormatting sqref="Y48">
    <cfRule type="cellIs" dxfId="1855" priority="1004" stopIfTrue="1" operator="equal">
      <formula>"PASS with comments"</formula>
    </cfRule>
  </conditionalFormatting>
  <conditionalFormatting sqref="Y48">
    <cfRule type="cellIs" dxfId="1854" priority="1005" stopIfTrue="1" operator="equal">
      <formula>"NON COMPLIANT"</formula>
    </cfRule>
  </conditionalFormatting>
  <conditionalFormatting sqref="Y48">
    <cfRule type="cellIs" dxfId="1853" priority="1006" stopIfTrue="1" operator="equal">
      <formula>"N/A"</formula>
    </cfRule>
  </conditionalFormatting>
  <conditionalFormatting sqref="Y48">
    <cfRule type="cellIs" dxfId="1852" priority="1007" stopIfTrue="1" operator="equal">
      <formula>"TO DO"</formula>
    </cfRule>
  </conditionalFormatting>
  <conditionalFormatting sqref="Y48">
    <cfRule type="cellIs" dxfId="1851" priority="1008" stopIfTrue="1" operator="equal">
      <formula>"NOT TESTED"</formula>
    </cfRule>
  </conditionalFormatting>
  <conditionalFormatting sqref="Y50:Y51">
    <cfRule type="cellIs" dxfId="1850" priority="1009" stopIfTrue="1" operator="equal">
      <formula>"PASS"</formula>
    </cfRule>
  </conditionalFormatting>
  <conditionalFormatting sqref="Y50:Y51">
    <cfRule type="cellIs" dxfId="1849" priority="1010" stopIfTrue="1" operator="equal">
      <formula>"PASS with comments"</formula>
    </cfRule>
  </conditionalFormatting>
  <conditionalFormatting sqref="Y50:Y51">
    <cfRule type="cellIs" dxfId="1848" priority="1011" stopIfTrue="1" operator="equal">
      <formula>"NON COMPLIANT"</formula>
    </cfRule>
  </conditionalFormatting>
  <conditionalFormatting sqref="Y50:Y51">
    <cfRule type="cellIs" dxfId="1847" priority="1012" stopIfTrue="1" operator="equal">
      <formula>"N/A"</formula>
    </cfRule>
  </conditionalFormatting>
  <conditionalFormatting sqref="Y50:Y51">
    <cfRule type="cellIs" dxfId="1846" priority="1013" stopIfTrue="1" operator="equal">
      <formula>"TO DO"</formula>
    </cfRule>
  </conditionalFormatting>
  <conditionalFormatting sqref="Y50:Y51">
    <cfRule type="cellIs" dxfId="1845" priority="1014" stopIfTrue="1" operator="equal">
      <formula>"NOT TESTED"</formula>
    </cfRule>
  </conditionalFormatting>
  <conditionalFormatting sqref="Y53">
    <cfRule type="cellIs" dxfId="1844" priority="1015" stopIfTrue="1" operator="equal">
      <formula>"PASS"</formula>
    </cfRule>
  </conditionalFormatting>
  <conditionalFormatting sqref="Y53">
    <cfRule type="cellIs" dxfId="1843" priority="1016" stopIfTrue="1" operator="equal">
      <formula>"PASS with comments"</formula>
    </cfRule>
  </conditionalFormatting>
  <conditionalFormatting sqref="Y53">
    <cfRule type="cellIs" dxfId="1842" priority="1017" stopIfTrue="1" operator="equal">
      <formula>"NON COMPLIANT"</formula>
    </cfRule>
  </conditionalFormatting>
  <conditionalFormatting sqref="Y53">
    <cfRule type="cellIs" dxfId="1841" priority="1018" stopIfTrue="1" operator="equal">
      <formula>"N/A"</formula>
    </cfRule>
  </conditionalFormatting>
  <conditionalFormatting sqref="Y53">
    <cfRule type="cellIs" dxfId="1840" priority="1019" stopIfTrue="1" operator="equal">
      <formula>"TO DO"</formula>
    </cfRule>
  </conditionalFormatting>
  <conditionalFormatting sqref="Y53">
    <cfRule type="cellIs" dxfId="1839" priority="1020" stopIfTrue="1" operator="equal">
      <formula>"NOT TESTED"</formula>
    </cfRule>
  </conditionalFormatting>
  <conditionalFormatting sqref="Y52">
    <cfRule type="cellIs" dxfId="1838" priority="1021" stopIfTrue="1" operator="equal">
      <formula>"PASS"</formula>
    </cfRule>
  </conditionalFormatting>
  <conditionalFormatting sqref="Y52">
    <cfRule type="cellIs" dxfId="1837" priority="1022" stopIfTrue="1" operator="equal">
      <formula>"PASS with comments"</formula>
    </cfRule>
  </conditionalFormatting>
  <conditionalFormatting sqref="Y52">
    <cfRule type="cellIs" dxfId="1836" priority="1023" stopIfTrue="1" operator="equal">
      <formula>"NON COMPLIANT"</formula>
    </cfRule>
  </conditionalFormatting>
  <conditionalFormatting sqref="Y52">
    <cfRule type="cellIs" dxfId="1835" priority="1024" stopIfTrue="1" operator="equal">
      <formula>"N/A"</formula>
    </cfRule>
  </conditionalFormatting>
  <conditionalFormatting sqref="Y52">
    <cfRule type="cellIs" dxfId="1834" priority="1025" stopIfTrue="1" operator="equal">
      <formula>"TO DO"</formula>
    </cfRule>
  </conditionalFormatting>
  <conditionalFormatting sqref="Y52">
    <cfRule type="cellIs" dxfId="1833" priority="1026" stopIfTrue="1" operator="equal">
      <formula>"NOT TESTED"</formula>
    </cfRule>
  </conditionalFormatting>
  <conditionalFormatting sqref="Y55:Y56">
    <cfRule type="cellIs" dxfId="1832" priority="1027" stopIfTrue="1" operator="equal">
      <formula>"PASS"</formula>
    </cfRule>
  </conditionalFormatting>
  <conditionalFormatting sqref="Y55:Y56">
    <cfRule type="cellIs" dxfId="1831" priority="1028" stopIfTrue="1" operator="equal">
      <formula>"PASS with comments"</formula>
    </cfRule>
  </conditionalFormatting>
  <conditionalFormatting sqref="Y55:Y56">
    <cfRule type="cellIs" dxfId="1830" priority="1029" stopIfTrue="1" operator="equal">
      <formula>"NON COMPLIANT"</formula>
    </cfRule>
  </conditionalFormatting>
  <conditionalFormatting sqref="Y55:Y56">
    <cfRule type="cellIs" dxfId="1829" priority="1030" stopIfTrue="1" operator="equal">
      <formula>"N/A"</formula>
    </cfRule>
  </conditionalFormatting>
  <conditionalFormatting sqref="Y55:Y56">
    <cfRule type="cellIs" dxfId="1828" priority="1031" stopIfTrue="1" operator="equal">
      <formula>"TO DO"</formula>
    </cfRule>
  </conditionalFormatting>
  <conditionalFormatting sqref="Y55:Y56">
    <cfRule type="cellIs" dxfId="1827" priority="1032" stopIfTrue="1" operator="equal">
      <formula>"NOT TESTED"</formula>
    </cfRule>
  </conditionalFormatting>
  <conditionalFormatting sqref="Y57:Y60">
    <cfRule type="cellIs" dxfId="1826" priority="1033" stopIfTrue="1" operator="equal">
      <formula>"PASS"</formula>
    </cfRule>
  </conditionalFormatting>
  <conditionalFormatting sqref="Y57:Y60">
    <cfRule type="cellIs" dxfId="1825" priority="1034" stopIfTrue="1" operator="equal">
      <formula>"PASS with comments"</formula>
    </cfRule>
  </conditionalFormatting>
  <conditionalFormatting sqref="Y57:Y60">
    <cfRule type="cellIs" dxfId="1824" priority="1035" stopIfTrue="1" operator="equal">
      <formula>"NON COMPLIANT"</formula>
    </cfRule>
  </conditionalFormatting>
  <conditionalFormatting sqref="Y57:Y60">
    <cfRule type="cellIs" dxfId="1823" priority="1036" stopIfTrue="1" operator="equal">
      <formula>"N/A"</formula>
    </cfRule>
  </conditionalFormatting>
  <conditionalFormatting sqref="Y57:Y60">
    <cfRule type="cellIs" dxfId="1822" priority="1037" stopIfTrue="1" operator="equal">
      <formula>"TO DO"</formula>
    </cfRule>
  </conditionalFormatting>
  <conditionalFormatting sqref="Y57:Y60">
    <cfRule type="cellIs" dxfId="1821" priority="1038" stopIfTrue="1" operator="equal">
      <formula>"NOT TESTED"</formula>
    </cfRule>
  </conditionalFormatting>
  <conditionalFormatting sqref="Y61:Y62">
    <cfRule type="cellIs" dxfId="1820" priority="1039" stopIfTrue="1" operator="equal">
      <formula>"PASS"</formula>
    </cfRule>
  </conditionalFormatting>
  <conditionalFormatting sqref="Y61:Y62">
    <cfRule type="cellIs" dxfId="1819" priority="1040" stopIfTrue="1" operator="equal">
      <formula>"PASS with comments"</formula>
    </cfRule>
  </conditionalFormatting>
  <conditionalFormatting sqref="Y61:Y62">
    <cfRule type="cellIs" dxfId="1818" priority="1041" stopIfTrue="1" operator="equal">
      <formula>"NON COMPLIANT"</formula>
    </cfRule>
  </conditionalFormatting>
  <conditionalFormatting sqref="Y61:Y62">
    <cfRule type="cellIs" dxfId="1817" priority="1042" stopIfTrue="1" operator="equal">
      <formula>"N/A"</formula>
    </cfRule>
  </conditionalFormatting>
  <conditionalFormatting sqref="Y61:Y62">
    <cfRule type="cellIs" dxfId="1816" priority="1043" stopIfTrue="1" operator="equal">
      <formula>"TO DO"</formula>
    </cfRule>
  </conditionalFormatting>
  <conditionalFormatting sqref="Y61:Y62">
    <cfRule type="cellIs" dxfId="1815" priority="1044" stopIfTrue="1" operator="equal">
      <formula>"NOT TESTED"</formula>
    </cfRule>
  </conditionalFormatting>
  <conditionalFormatting sqref="Y63:Y64">
    <cfRule type="cellIs" dxfId="1814" priority="1045" stopIfTrue="1" operator="equal">
      <formula>"PASS"</formula>
    </cfRule>
  </conditionalFormatting>
  <conditionalFormatting sqref="Y63:Y64">
    <cfRule type="cellIs" dxfId="1813" priority="1046" stopIfTrue="1" operator="equal">
      <formula>"PASS with comments"</formula>
    </cfRule>
  </conditionalFormatting>
  <conditionalFormatting sqref="Y63:Y64">
    <cfRule type="cellIs" dxfId="1812" priority="1047" stopIfTrue="1" operator="equal">
      <formula>"NON COMPLIANT"</formula>
    </cfRule>
  </conditionalFormatting>
  <conditionalFormatting sqref="Y63:Y64">
    <cfRule type="cellIs" dxfId="1811" priority="1048" stopIfTrue="1" operator="equal">
      <formula>"N/A"</formula>
    </cfRule>
  </conditionalFormatting>
  <conditionalFormatting sqref="Y63:Y64">
    <cfRule type="cellIs" dxfId="1810" priority="1049" stopIfTrue="1" operator="equal">
      <formula>"TO DO"</formula>
    </cfRule>
  </conditionalFormatting>
  <conditionalFormatting sqref="Y63:Y64">
    <cfRule type="cellIs" dxfId="1809" priority="1050" stopIfTrue="1" operator="equal">
      <formula>"NOT TESTED"</formula>
    </cfRule>
  </conditionalFormatting>
  <conditionalFormatting sqref="Y84">
    <cfRule type="cellIs" dxfId="1808" priority="1051" stopIfTrue="1" operator="equal">
      <formula>"PASS"</formula>
    </cfRule>
  </conditionalFormatting>
  <conditionalFormatting sqref="Y84">
    <cfRule type="cellIs" dxfId="1807" priority="1052" stopIfTrue="1" operator="equal">
      <formula>"PASS with comments"</formula>
    </cfRule>
  </conditionalFormatting>
  <conditionalFormatting sqref="Y84">
    <cfRule type="cellIs" dxfId="1806" priority="1053" stopIfTrue="1" operator="equal">
      <formula>"NON COMPLIANT"</formula>
    </cfRule>
  </conditionalFormatting>
  <conditionalFormatting sqref="Y84">
    <cfRule type="cellIs" dxfId="1805" priority="1054" stopIfTrue="1" operator="equal">
      <formula>"N/A"</formula>
    </cfRule>
  </conditionalFormatting>
  <conditionalFormatting sqref="Y84">
    <cfRule type="cellIs" dxfId="1804" priority="1055" stopIfTrue="1" operator="equal">
      <formula>"TO DO"</formula>
    </cfRule>
  </conditionalFormatting>
  <conditionalFormatting sqref="Y84">
    <cfRule type="cellIs" dxfId="1803" priority="1056" stopIfTrue="1" operator="equal">
      <formula>"NOT TESTED"</formula>
    </cfRule>
  </conditionalFormatting>
  <conditionalFormatting sqref="Y83">
    <cfRule type="cellIs" dxfId="1802" priority="1057" stopIfTrue="1" operator="equal">
      <formula>"PASS"</formula>
    </cfRule>
  </conditionalFormatting>
  <conditionalFormatting sqref="Y83">
    <cfRule type="cellIs" dxfId="1801" priority="1058" stopIfTrue="1" operator="equal">
      <formula>"PASS with comments"</formula>
    </cfRule>
  </conditionalFormatting>
  <conditionalFormatting sqref="Y83">
    <cfRule type="cellIs" dxfId="1800" priority="1059" stopIfTrue="1" operator="equal">
      <formula>"NON COMPLIANT"</formula>
    </cfRule>
  </conditionalFormatting>
  <conditionalFormatting sqref="Y83">
    <cfRule type="cellIs" dxfId="1799" priority="1060" stopIfTrue="1" operator="equal">
      <formula>"N/A"</formula>
    </cfRule>
  </conditionalFormatting>
  <conditionalFormatting sqref="Y83">
    <cfRule type="cellIs" dxfId="1798" priority="1061" stopIfTrue="1" operator="equal">
      <formula>"TO DO"</formula>
    </cfRule>
  </conditionalFormatting>
  <conditionalFormatting sqref="Y83">
    <cfRule type="cellIs" dxfId="1797" priority="1062" stopIfTrue="1" operator="equal">
      <formula>"NOT TESTED"</formula>
    </cfRule>
  </conditionalFormatting>
  <conditionalFormatting sqref="Y86">
    <cfRule type="cellIs" dxfId="1796" priority="1063" stopIfTrue="1" operator="equal">
      <formula>"PASS"</formula>
    </cfRule>
  </conditionalFormatting>
  <conditionalFormatting sqref="Y86">
    <cfRule type="cellIs" dxfId="1795" priority="1064" stopIfTrue="1" operator="equal">
      <formula>"PASS with comments"</formula>
    </cfRule>
  </conditionalFormatting>
  <conditionalFormatting sqref="Y86">
    <cfRule type="cellIs" dxfId="1794" priority="1065" stopIfTrue="1" operator="equal">
      <formula>"NON COMPLIANT"</formula>
    </cfRule>
  </conditionalFormatting>
  <conditionalFormatting sqref="Y86">
    <cfRule type="cellIs" dxfId="1793" priority="1066" stopIfTrue="1" operator="equal">
      <formula>"N/A"</formula>
    </cfRule>
  </conditionalFormatting>
  <conditionalFormatting sqref="Y86">
    <cfRule type="cellIs" dxfId="1792" priority="1067" stopIfTrue="1" operator="equal">
      <formula>"TO DO"</formula>
    </cfRule>
  </conditionalFormatting>
  <conditionalFormatting sqref="Y86">
    <cfRule type="cellIs" dxfId="1791" priority="1068" stopIfTrue="1" operator="equal">
      <formula>"NOT TESTED"</formula>
    </cfRule>
  </conditionalFormatting>
  <conditionalFormatting sqref="Y85">
    <cfRule type="cellIs" dxfId="1790" priority="1069" stopIfTrue="1" operator="equal">
      <formula>"PASS"</formula>
    </cfRule>
  </conditionalFormatting>
  <conditionalFormatting sqref="Y85">
    <cfRule type="cellIs" dxfId="1789" priority="1070" stopIfTrue="1" operator="equal">
      <formula>"PASS with comments"</formula>
    </cfRule>
  </conditionalFormatting>
  <conditionalFormatting sqref="Y85">
    <cfRule type="cellIs" dxfId="1788" priority="1071" stopIfTrue="1" operator="equal">
      <formula>"NON COMPLIANT"</formula>
    </cfRule>
  </conditionalFormatting>
  <conditionalFormatting sqref="Y85">
    <cfRule type="cellIs" dxfId="1787" priority="1072" stopIfTrue="1" operator="equal">
      <formula>"N/A"</formula>
    </cfRule>
  </conditionalFormatting>
  <conditionalFormatting sqref="Y85">
    <cfRule type="cellIs" dxfId="1786" priority="1073" stopIfTrue="1" operator="equal">
      <formula>"TO DO"</formula>
    </cfRule>
  </conditionalFormatting>
  <conditionalFormatting sqref="Y85">
    <cfRule type="cellIs" dxfId="1785" priority="1074" stopIfTrue="1" operator="equal">
      <formula>"NOT TESTED"</formula>
    </cfRule>
  </conditionalFormatting>
  <conditionalFormatting sqref="Y87">
    <cfRule type="cellIs" dxfId="1784" priority="1075" stopIfTrue="1" operator="equal">
      <formula>"PASS"</formula>
    </cfRule>
  </conditionalFormatting>
  <conditionalFormatting sqref="Y87">
    <cfRule type="cellIs" dxfId="1783" priority="1076" stopIfTrue="1" operator="equal">
      <formula>"PASS with comments"</formula>
    </cfRule>
  </conditionalFormatting>
  <conditionalFormatting sqref="Y87">
    <cfRule type="cellIs" dxfId="1782" priority="1077" stopIfTrue="1" operator="equal">
      <formula>"NON COMPLIANT"</formula>
    </cfRule>
  </conditionalFormatting>
  <conditionalFormatting sqref="Y87">
    <cfRule type="cellIs" dxfId="1781" priority="1078" stopIfTrue="1" operator="equal">
      <formula>"N/A"</formula>
    </cfRule>
  </conditionalFormatting>
  <conditionalFormatting sqref="Y87">
    <cfRule type="cellIs" dxfId="1780" priority="1079" stopIfTrue="1" operator="equal">
      <formula>"TO DO"</formula>
    </cfRule>
  </conditionalFormatting>
  <conditionalFormatting sqref="Y87">
    <cfRule type="cellIs" dxfId="1779" priority="1080" stopIfTrue="1" operator="equal">
      <formula>"NOT TESTED"</formula>
    </cfRule>
  </conditionalFormatting>
  <conditionalFormatting sqref="Y92">
    <cfRule type="cellIs" dxfId="1778" priority="1081" stopIfTrue="1" operator="equal">
      <formula>"PASS"</formula>
    </cfRule>
  </conditionalFormatting>
  <conditionalFormatting sqref="Y92">
    <cfRule type="cellIs" dxfId="1777" priority="1082" stopIfTrue="1" operator="equal">
      <formula>"PASS with comments"</formula>
    </cfRule>
  </conditionalFormatting>
  <conditionalFormatting sqref="Y92">
    <cfRule type="cellIs" dxfId="1776" priority="1083" stopIfTrue="1" operator="equal">
      <formula>"NON COMPLIANT"</formula>
    </cfRule>
  </conditionalFormatting>
  <conditionalFormatting sqref="Y92">
    <cfRule type="cellIs" dxfId="1775" priority="1084" stopIfTrue="1" operator="equal">
      <formula>"N/A"</formula>
    </cfRule>
  </conditionalFormatting>
  <conditionalFormatting sqref="Y92">
    <cfRule type="cellIs" dxfId="1774" priority="1085" stopIfTrue="1" operator="equal">
      <formula>"TO DO"</formula>
    </cfRule>
  </conditionalFormatting>
  <conditionalFormatting sqref="Y92">
    <cfRule type="cellIs" dxfId="1773" priority="1086" stopIfTrue="1" operator="equal">
      <formula>"NOT TESTED"</formula>
    </cfRule>
  </conditionalFormatting>
  <conditionalFormatting sqref="Y91">
    <cfRule type="cellIs" dxfId="1772" priority="1087" stopIfTrue="1" operator="equal">
      <formula>"PASS"</formula>
    </cfRule>
  </conditionalFormatting>
  <conditionalFormatting sqref="Y91">
    <cfRule type="cellIs" dxfId="1771" priority="1088" stopIfTrue="1" operator="equal">
      <formula>"PASS with comments"</formula>
    </cfRule>
  </conditionalFormatting>
  <conditionalFormatting sqref="Y91">
    <cfRule type="cellIs" dxfId="1770" priority="1089" stopIfTrue="1" operator="equal">
      <formula>"NON COMPLIANT"</formula>
    </cfRule>
  </conditionalFormatting>
  <conditionalFormatting sqref="Y91">
    <cfRule type="cellIs" dxfId="1769" priority="1090" stopIfTrue="1" operator="equal">
      <formula>"N/A"</formula>
    </cfRule>
  </conditionalFormatting>
  <conditionalFormatting sqref="Y91">
    <cfRule type="cellIs" dxfId="1768" priority="1091" stopIfTrue="1" operator="equal">
      <formula>"TO DO"</formula>
    </cfRule>
  </conditionalFormatting>
  <conditionalFormatting sqref="Y91">
    <cfRule type="cellIs" dxfId="1767" priority="1092" stopIfTrue="1" operator="equal">
      <formula>"NOT TESTED"</formula>
    </cfRule>
  </conditionalFormatting>
  <conditionalFormatting sqref="Y94">
    <cfRule type="cellIs" dxfId="1766" priority="1093" stopIfTrue="1" operator="equal">
      <formula>"PASS"</formula>
    </cfRule>
  </conditionalFormatting>
  <conditionalFormatting sqref="Y94">
    <cfRule type="cellIs" dxfId="1765" priority="1094" stopIfTrue="1" operator="equal">
      <formula>"PASS with comments"</formula>
    </cfRule>
  </conditionalFormatting>
  <conditionalFormatting sqref="Y94">
    <cfRule type="cellIs" dxfId="1764" priority="1095" stopIfTrue="1" operator="equal">
      <formula>"NON COMPLIANT"</formula>
    </cfRule>
  </conditionalFormatting>
  <conditionalFormatting sqref="Y94">
    <cfRule type="cellIs" dxfId="1763" priority="1096" stopIfTrue="1" operator="equal">
      <formula>"N/A"</formula>
    </cfRule>
  </conditionalFormatting>
  <conditionalFormatting sqref="Y94">
    <cfRule type="cellIs" dxfId="1762" priority="1097" stopIfTrue="1" operator="equal">
      <formula>"TO DO"</formula>
    </cfRule>
  </conditionalFormatting>
  <conditionalFormatting sqref="Y94">
    <cfRule type="cellIs" dxfId="1761" priority="1098" stopIfTrue="1" operator="equal">
      <formula>"NOT TESTED"</formula>
    </cfRule>
  </conditionalFormatting>
  <conditionalFormatting sqref="Y93">
    <cfRule type="cellIs" dxfId="1760" priority="1099" stopIfTrue="1" operator="equal">
      <formula>"PASS"</formula>
    </cfRule>
  </conditionalFormatting>
  <conditionalFormatting sqref="Y93">
    <cfRule type="cellIs" dxfId="1759" priority="1100" stopIfTrue="1" operator="equal">
      <formula>"PASS with comments"</formula>
    </cfRule>
  </conditionalFormatting>
  <conditionalFormatting sqref="Y93">
    <cfRule type="cellIs" dxfId="1758" priority="1101" stopIfTrue="1" operator="equal">
      <formula>"NON COMPLIANT"</formula>
    </cfRule>
  </conditionalFormatting>
  <conditionalFormatting sqref="Y93">
    <cfRule type="cellIs" dxfId="1757" priority="1102" stopIfTrue="1" operator="equal">
      <formula>"N/A"</formula>
    </cfRule>
  </conditionalFormatting>
  <conditionalFormatting sqref="Y93">
    <cfRule type="cellIs" dxfId="1756" priority="1103" stopIfTrue="1" operator="equal">
      <formula>"TO DO"</formula>
    </cfRule>
  </conditionalFormatting>
  <conditionalFormatting sqref="Y93">
    <cfRule type="cellIs" dxfId="1755" priority="1104" stopIfTrue="1" operator="equal">
      <formula>"NOT TESTED"</formula>
    </cfRule>
  </conditionalFormatting>
  <conditionalFormatting sqref="Y101">
    <cfRule type="cellIs" dxfId="1754" priority="1105" stopIfTrue="1" operator="equal">
      <formula>"PASS"</formula>
    </cfRule>
  </conditionalFormatting>
  <conditionalFormatting sqref="Y101">
    <cfRule type="cellIs" dxfId="1753" priority="1106" stopIfTrue="1" operator="equal">
      <formula>"PASS with comments"</formula>
    </cfRule>
  </conditionalFormatting>
  <conditionalFormatting sqref="Y101">
    <cfRule type="cellIs" dxfId="1752" priority="1107" stopIfTrue="1" operator="equal">
      <formula>"NON COMPLIANT"</formula>
    </cfRule>
  </conditionalFormatting>
  <conditionalFormatting sqref="Y101">
    <cfRule type="cellIs" dxfId="1751" priority="1108" stopIfTrue="1" operator="equal">
      <formula>"N/A"</formula>
    </cfRule>
  </conditionalFormatting>
  <conditionalFormatting sqref="Y101">
    <cfRule type="cellIs" dxfId="1750" priority="1109" stopIfTrue="1" operator="equal">
      <formula>"TO DO"</formula>
    </cfRule>
  </conditionalFormatting>
  <conditionalFormatting sqref="Y101">
    <cfRule type="cellIs" dxfId="1749" priority="1110" stopIfTrue="1" operator="equal">
      <formula>"NOT TESTED"</formula>
    </cfRule>
  </conditionalFormatting>
  <conditionalFormatting sqref="Y96:Y100">
    <cfRule type="cellIs" dxfId="1748" priority="1111" stopIfTrue="1" operator="equal">
      <formula>"PASS"</formula>
    </cfRule>
  </conditionalFormatting>
  <conditionalFormatting sqref="Y96:Y100">
    <cfRule type="cellIs" dxfId="1747" priority="1112" stopIfTrue="1" operator="equal">
      <formula>"PASS with comments"</formula>
    </cfRule>
  </conditionalFormatting>
  <conditionalFormatting sqref="Y96:Y100">
    <cfRule type="cellIs" dxfId="1746" priority="1113" stopIfTrue="1" operator="equal">
      <formula>"NON COMPLIANT"</formula>
    </cfRule>
  </conditionalFormatting>
  <conditionalFormatting sqref="Y96:Y100">
    <cfRule type="cellIs" dxfId="1745" priority="1114" stopIfTrue="1" operator="equal">
      <formula>"N/A"</formula>
    </cfRule>
  </conditionalFormatting>
  <conditionalFormatting sqref="Y96:Y100">
    <cfRule type="cellIs" dxfId="1744" priority="1115" stopIfTrue="1" operator="equal">
      <formula>"TO DO"</formula>
    </cfRule>
  </conditionalFormatting>
  <conditionalFormatting sqref="Y96:Y100">
    <cfRule type="cellIs" dxfId="1743" priority="1116" stopIfTrue="1" operator="equal">
      <formula>"NOT TESTED"</formula>
    </cfRule>
  </conditionalFormatting>
  <dataValidations count="1">
    <dataValidation type="list" allowBlank="1" showErrorMessage="1" sqref="E7:BB7 E9:BB9 E11:BB11 E13:BB13 E15:BB15 E17:BB17 E19:BB19 E21:BB21 E23:BB23 E26:BB26 E28:BB28 E30:BB30 E32:BB32 E34:BB34 E36:BB36 E38:BB38 E40:BB40 E42:BB42 E44:BB44 E46:BB46 E48:BB48 E50:BB50 E52:BB52 E55:BB55 E57:BB57 E59:BB59 E61:BB61 E63:BB63 E66:BB66 E68:BB68 E73:BB73 E75:BB75 E77:BB77 E79:BB79 E81:BB81 E83:BB83 E85:BB85 E87:BB87 E89:BB89 E91:BB91 E93:BB93 E96:BB96 E98:BB98 E100:BB100 E103:BB103 E105:BB105 E107:BB107 E109:BB109 E111:BB111 E114:BB114 E119:BB119 E121:BB121 E123:BB123 E125:BB125 E127:BB127 E129:BB129 E131:BB131 E133:BB133 E135:BB135 E137:BB137 E139:BB139 E141:BB141 E143:BB143 E145:BB145 E147:BB147 E149:BB149 E151:BB151 E153:BB153 E155:BB155 E157:BB157 E159:BB159 E161:BB161 E163:BB163 E165:BB165 E167:BB167 E169:BB169 E171:BB171 E173:BB173" xr:uid="{00000000-0002-0000-0200-000000000000}">
      <formula1>"PASS,PASS with comments,NON COMPLIANT,NOT TESTED,N/A,TO DO"</formula1>
    </dataValidation>
  </dataValidations>
  <hyperlinks>
    <hyperlink ref="F4" r:id="rId1" display="http://elects-stage.glatest.org.uk/" xr:uid="{00000000-0004-0000-0200-000000000000}"/>
    <hyperlink ref="G4" r:id="rId2" display="http://elects-stage.glatest.org.uk/information-voters" xr:uid="{00000000-0004-0000-0200-000001000000}"/>
    <hyperlink ref="H4" r:id="rId3" display="http://elects-stage.glatest.org.uk/information-voters/candidates" xr:uid="{00000000-0004-0000-0200-000002000000}"/>
    <hyperlink ref="I4" r:id="rId4" display="http://elects-stage.glatest.org.uk/information-voterscandidatesmayoral-candidates/heston-blumenthal" xr:uid="{00000000-0004-0000-0200-000003000000}"/>
    <hyperlink ref="J4" r:id="rId5" display="http://elects-stage.glatest.org.uk/information-candidates/guidance-candidates-and-agents" xr:uid="{00000000-0004-0000-0200-000004000000}"/>
    <hyperlink ref="K4" r:id="rId6" display="http://elects-stage.glatest.org.uk/information-voters/information-carers-and-people-disability" xr:uid="{00000000-0004-0000-0200-000005000000}"/>
    <hyperlink ref="L4" r:id="rId7" display="http://elects-stage.glatest.org.uk/information-voters/what-does-mayor-london-and-london-assembly-do" xr:uid="{00000000-0004-0000-0200-000006000000}"/>
    <hyperlink ref="M4" r:id="rId8" display="http://elects-stage.glatest.org.uk/media-centre/local-elections-2018" xr:uid="{00000000-0004-0000-0200-000007000000}"/>
    <hyperlink ref="N4" r:id="rId9" display="http://elects-stage.glatest.org.uk/search" xr:uid="{00000000-0004-0000-0200-000008000000}"/>
    <hyperlink ref="O4" r:id="rId10" display="http://elects-stage.glatest.org.uk/test-polling-station-search-lp" xr:uid="{00000000-0004-0000-0200-000009000000}"/>
    <hyperlink ref="P4" r:id="rId11" display="https://elects-dev.glatest.org.uk/polling-stations/AA12AA" xr:uid="{00000000-0004-0000-0200-00000A000000}"/>
    <hyperlink ref="Q4" r:id="rId12" display="https://elects-dev.glatest.org.uk/polling-stations/AA13AA" xr:uid="{00000000-0004-0000-0200-00000B000000}"/>
    <hyperlink ref="R4" r:id="rId13" display="https://elects-test.glatest.org.uk/im-candidate/statutory-notices-and-elections-timetable" xr:uid="{00000000-0004-0000-0200-00000C000000}"/>
    <hyperlink ref="S4" r:id="rId14" display="https://elects-test.glatest.org.uk/" xr:uid="{00000000-0004-0000-0200-00000D000000}"/>
    <hyperlink ref="T4" r:id="rId15" display="https://elects-test.glatest.org.uk/im-voter/election-results/results-2016" xr:uid="{00000000-0004-0000-0200-00000E000000}"/>
    <hyperlink ref="U4" r:id="rId16" display="https://elects-test.glatest.org.uk/media-centre/media-pre-accreditation-application-form" xr:uid="{00000000-0004-0000-0200-00000F000000}"/>
    <hyperlink ref="V4" r:id="rId17" display="https://elects-test.glatest.org.uk/home/test-landing-page-pr" xr:uid="{00000000-0004-0000-0200-000010000000}"/>
    <hyperlink ref="W4" r:id="rId18" display="https://elects-test.glatest.org.uk/londonwide-pr" xr:uid="{00000000-0004-0000-0200-000011000000}"/>
    <hyperlink ref="X4" r:id="rId19" display="https://elects-test.glatest.org.uk/mayoral-lp-pr-test" xr:uid="{00000000-0004-0000-0200-000012000000}"/>
    <hyperlink ref="Y4" r:id="rId20" display="https://elects-test.glatest.org.uk/mayoral-bexley-bromley-pr-test" xr:uid="{00000000-0004-0000-0200-000013000000}"/>
    <hyperlink ref="A7" r:id="rId21" location="qr-text-equiv-all" xr:uid="{00000000-0004-0000-0200-000014000000}"/>
    <hyperlink ref="A9" r:id="rId22" location="qr-media-equiv-av-only-alt" xr:uid="{00000000-0004-0000-0200-000015000000}"/>
    <hyperlink ref="A11" r:id="rId23" location="qr-media-equiv-captions" xr:uid="{00000000-0004-0000-0200-000016000000}"/>
    <hyperlink ref="A13" r:id="rId24" xr:uid="{00000000-0004-0000-0200-000017000000}"/>
    <hyperlink ref="A15" r:id="rId25" location="qr-content-structure-separation-programmatic" xr:uid="{00000000-0004-0000-0200-000018000000}"/>
    <hyperlink ref="A17" r:id="rId26" location="qr-content-structure-separation-sequence" xr:uid="{00000000-0004-0000-0200-000019000000}"/>
    <hyperlink ref="A19" r:id="rId27" location="qr-content-structure-separation-understanding" xr:uid="{00000000-0004-0000-0200-00001A000000}"/>
    <hyperlink ref="A21" r:id="rId28" location="qr-visual-audio-contrast-without-color" xr:uid="{00000000-0004-0000-0200-00001B000000}"/>
    <hyperlink ref="A23" r:id="rId29" location="qr-visual-audio-contrast-dis-audio" xr:uid="{00000000-0004-0000-0200-00001C000000}"/>
    <hyperlink ref="A26" r:id="rId30" location="qr-keyboard-operation-keyboard-operable" xr:uid="{00000000-0004-0000-0200-00001D000000}"/>
    <hyperlink ref="A28" r:id="rId31" location="qr-keyboard-operation-trapping" xr:uid="{00000000-0004-0000-0200-00001E000000}"/>
    <hyperlink ref="A30" r:id="rId32" location="character-key-shortcuts" xr:uid="{00000000-0004-0000-0200-00001F000000}"/>
    <hyperlink ref="A32" r:id="rId33" location="qr-time-limits-required-behaviors" xr:uid="{00000000-0004-0000-0200-000020000000}"/>
    <hyperlink ref="A34" r:id="rId34" location="qr-time-limits-pause" xr:uid="{00000000-0004-0000-0200-000021000000}"/>
    <hyperlink ref="A36" r:id="rId35" location="qr-time-limits-pause" xr:uid="{00000000-0004-0000-0200-000022000000}"/>
    <hyperlink ref="A38" r:id="rId36" location="qr-navigation-mechanisms-skip" xr:uid="{00000000-0004-0000-0200-000023000000}"/>
    <hyperlink ref="A40" r:id="rId37" xr:uid="{00000000-0004-0000-0200-000024000000}"/>
    <hyperlink ref="A42" r:id="rId38" location="qr-navigation-mechanisms-focus-order" xr:uid="{00000000-0004-0000-0200-000025000000}"/>
    <hyperlink ref="A44" r:id="rId39" location="qr-navigation-mechanisms-refs" xr:uid="{00000000-0004-0000-0200-000026000000}"/>
    <hyperlink ref="A46" r:id="rId40" location="pointer-gestures" xr:uid="{00000000-0004-0000-0200-000027000000}"/>
    <hyperlink ref="A48" r:id="rId41" location="pointer-cancellation" xr:uid="{00000000-0004-0000-0200-000028000000}"/>
    <hyperlink ref="A50" r:id="rId42" location="label-in-name" xr:uid="{00000000-0004-0000-0200-000029000000}"/>
    <hyperlink ref="A52" r:id="rId43" location="motion-actuation" xr:uid="{00000000-0004-0000-0200-00002A000000}"/>
    <hyperlink ref="A55" r:id="rId44" location="qr-meaning-doc-lang-id" xr:uid="{00000000-0004-0000-0200-00002B000000}"/>
    <hyperlink ref="A57" r:id="rId45" location="qr-consistent-behavior-receive-focus" xr:uid="{00000000-0004-0000-0200-00002C000000}"/>
    <hyperlink ref="A59" r:id="rId46" location="qr-consistent-behavior-unpredictable-change" xr:uid="{00000000-0004-0000-0200-00002D000000}"/>
    <hyperlink ref="A61" r:id="rId47" location="qr-minimize-error-identified" xr:uid="{00000000-0004-0000-0200-00002E000000}"/>
    <hyperlink ref="A63" r:id="rId48" location="qr-minimize-error-cues" xr:uid="{00000000-0004-0000-0200-00002F000000}"/>
    <hyperlink ref="A66" r:id="rId49" location="qr-ensure-compat-parses" xr:uid="{00000000-0004-0000-0200-000030000000}"/>
    <hyperlink ref="A68" r:id="rId50" location="qr-ensure-compat-rsv" xr:uid="{00000000-0004-0000-0200-000031000000}"/>
    <hyperlink ref="A73" r:id="rId51" location="qr-media-equiv-real-time-captions" xr:uid="{00000000-0004-0000-0200-000032000000}"/>
    <hyperlink ref="A75" r:id="rId52" location="qr-media-equiv-audio-desc-only" xr:uid="{00000000-0004-0000-0200-000033000000}"/>
    <hyperlink ref="A77" r:id="rId53" location="orientation" xr:uid="{00000000-0004-0000-0200-000034000000}"/>
    <hyperlink ref="A79" r:id="rId54" location="identify-input-purpose" xr:uid="{00000000-0004-0000-0200-000035000000}"/>
    <hyperlink ref="A81" r:id="rId55" xr:uid="{00000000-0004-0000-0200-000036000000}"/>
    <hyperlink ref="A83" r:id="rId56" location="qr-visual-audio-contrast-scale" xr:uid="{00000000-0004-0000-0200-000037000000}"/>
    <hyperlink ref="A85" r:id="rId57" location="qr-visual-audio-contrast-text-presentation" xr:uid="{00000000-0004-0000-0200-000038000000}"/>
    <hyperlink ref="A87" r:id="rId58" location="reflow" xr:uid="{00000000-0004-0000-0200-000039000000}"/>
    <hyperlink ref="A89" r:id="rId59" location="non-text-contrast" xr:uid="{00000000-0004-0000-0200-00003A000000}"/>
    <hyperlink ref="A91" r:id="rId60" location="text-spacing" xr:uid="{00000000-0004-0000-0200-00003B000000}"/>
    <hyperlink ref="A93" r:id="rId61" location="content-on-hover-or-focus" xr:uid="{00000000-0004-0000-0200-00003C000000}"/>
    <hyperlink ref="A96" r:id="rId62" location="qr-navigation-mechanisms-mult-loc" xr:uid="{00000000-0004-0000-0200-00003D000000}"/>
    <hyperlink ref="A98" r:id="rId63" location="qr-navigation-mechanisms-descriptive" xr:uid="{00000000-0004-0000-0200-00003E000000}"/>
    <hyperlink ref="A100" r:id="rId64" location="qr-navigation-mechanisms-focus-visible" xr:uid="{00000000-0004-0000-0200-00003F000000}"/>
    <hyperlink ref="A103" r:id="rId65" location="qr-meaning-other-lang-id" xr:uid="{00000000-0004-0000-0200-000040000000}"/>
    <hyperlink ref="A105" r:id="rId66" location="qr-consistent-behavior-consistent-locations" xr:uid="{00000000-0004-0000-0200-000041000000}"/>
    <hyperlink ref="A107" r:id="rId67" location="qr-consistent-behavior-consistent-functionality" xr:uid="{00000000-0004-0000-0200-000042000000}"/>
    <hyperlink ref="A109" r:id="rId68" location="qr-minimize-error-suggestions" xr:uid="{00000000-0004-0000-0200-000043000000}"/>
    <hyperlink ref="A111" r:id="rId69" location="qr-minimize-error-reversible" xr:uid="{00000000-0004-0000-0200-000044000000}"/>
    <hyperlink ref="A114" r:id="rId70" location="status-messages" xr:uid="{00000000-0004-0000-0200-000045000000}"/>
    <hyperlink ref="A119" r:id="rId71" location="sign-language-prerecorded" xr:uid="{00000000-0004-0000-0200-000046000000}"/>
    <hyperlink ref="A121" r:id="rId72" location="extended-audio-description-prerecorded" xr:uid="{00000000-0004-0000-0200-000047000000}"/>
    <hyperlink ref="A123" r:id="rId73" location="media-alternative-prerecorded" xr:uid="{00000000-0004-0000-0200-000048000000}"/>
    <hyperlink ref="A125" r:id="rId74" location="audio-only-live" xr:uid="{00000000-0004-0000-0200-000049000000}"/>
    <hyperlink ref="A127" r:id="rId75" location="identify-purpose" xr:uid="{00000000-0004-0000-0200-00004A000000}"/>
    <hyperlink ref="A129" r:id="rId76" location="contrast-enhanced" xr:uid="{00000000-0004-0000-0200-00004B000000}"/>
    <hyperlink ref="A131" r:id="rId77" location="low-or-no-background-audio" xr:uid="{00000000-0004-0000-0200-00004C000000}"/>
    <hyperlink ref="A133" r:id="rId78" location="visual-presentation" xr:uid="{00000000-0004-0000-0200-00004D000000}"/>
    <hyperlink ref="A135" r:id="rId79" location="images-of-text-no-exception" xr:uid="{00000000-0004-0000-0200-00004E000000}"/>
    <hyperlink ref="A137" r:id="rId80" location="keyboard-no-exception" xr:uid="{00000000-0004-0000-0200-00004F000000}"/>
    <hyperlink ref="A139" r:id="rId81" location="no-timing" xr:uid="{00000000-0004-0000-0200-000050000000}"/>
    <hyperlink ref="A141" r:id="rId82" location="interruptions" xr:uid="{00000000-0004-0000-0200-000051000000}"/>
    <hyperlink ref="A143" r:id="rId83" location="re-authenticating" xr:uid="{00000000-0004-0000-0200-000052000000}"/>
    <hyperlink ref="A145" r:id="rId84" location="timeouts" xr:uid="{00000000-0004-0000-0200-000053000000}"/>
    <hyperlink ref="A147" r:id="rId85" location="three-flashes" xr:uid="{00000000-0004-0000-0200-000054000000}"/>
    <hyperlink ref="A149" r:id="rId86" location="animation-from-interactions" xr:uid="{00000000-0004-0000-0200-000055000000}"/>
    <hyperlink ref="A151" r:id="rId87" location="location" xr:uid="{00000000-0004-0000-0200-000056000000}"/>
    <hyperlink ref="A153" r:id="rId88" location="link-purpose-link-only" xr:uid="{00000000-0004-0000-0200-000057000000}"/>
    <hyperlink ref="A155" r:id="rId89" location="section-headings" xr:uid="{00000000-0004-0000-0200-000058000000}"/>
    <hyperlink ref="A157" r:id="rId90" location="target-size" xr:uid="{00000000-0004-0000-0200-000059000000}"/>
    <hyperlink ref="A159" r:id="rId91" location="concurrent-input-mechanisms" xr:uid="{00000000-0004-0000-0200-00005A000000}"/>
    <hyperlink ref="A161" r:id="rId92" location="unusual-words" xr:uid="{00000000-0004-0000-0200-00005B000000}"/>
    <hyperlink ref="A163" r:id="rId93" location="abbreviations" xr:uid="{00000000-0004-0000-0200-00005C000000}"/>
    <hyperlink ref="A165" r:id="rId94" location="reading-level" xr:uid="{00000000-0004-0000-0200-00005D000000}"/>
    <hyperlink ref="A167" r:id="rId95" location="pronunciation" xr:uid="{00000000-0004-0000-0200-00005E000000}"/>
    <hyperlink ref="A169" r:id="rId96" location="change-on-request" xr:uid="{00000000-0004-0000-0200-00005F000000}"/>
    <hyperlink ref="A171" r:id="rId97" location="help" xr:uid="{00000000-0004-0000-0200-000060000000}"/>
    <hyperlink ref="A173" r:id="rId98" location="error-prevention-all" xr:uid="{00000000-0004-0000-0200-000061000000}"/>
  </hyperlinks>
  <pageMargins left="0.7" right="0.7" top="0.75" bottom="0.75" header="0" footer="0"/>
  <pageSetup paperSize="9" orientation="landscape"/>
  <drawing r:id="rId9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V1000"/>
  <sheetViews>
    <sheetView workbookViewId="0">
      <pane xSplit="24" ySplit="3" topLeftCell="Y4" activePane="bottomRight" state="frozen"/>
      <selection pane="topRight" activeCell="Y1" sqref="Y1"/>
      <selection pane="bottomLeft" activeCell="A4" sqref="A4"/>
      <selection pane="bottomRight" activeCell="Y4" sqref="Y4"/>
    </sheetView>
  </sheetViews>
  <sheetFormatPr defaultColWidth="14.42578125" defaultRowHeight="15" customHeight="1" x14ac:dyDescent="0.2"/>
  <cols>
    <col min="1" max="1" width="25.28515625" customWidth="1"/>
    <col min="2" max="2" width="41.5703125" customWidth="1"/>
    <col min="3" max="5" width="12.85546875" customWidth="1"/>
    <col min="6" max="19" width="10.140625" hidden="1" customWidth="1"/>
    <col min="20" max="21" width="10" hidden="1" customWidth="1"/>
    <col min="22" max="22" width="8.85546875" customWidth="1"/>
    <col min="23" max="23" width="10.5703125" customWidth="1"/>
    <col min="24" max="24" width="12" customWidth="1"/>
    <col min="25" max="28" width="11.140625" customWidth="1"/>
    <col min="29" max="30" width="11" customWidth="1"/>
    <col min="31" max="31" width="11" hidden="1" customWidth="1"/>
    <col min="32" max="32" width="11" customWidth="1"/>
    <col min="33" max="33" width="10.42578125" customWidth="1"/>
    <col min="34" max="34" width="10.85546875" customWidth="1"/>
    <col min="35" max="35" width="11.140625" customWidth="1"/>
    <col min="36" max="36" width="11.28515625" customWidth="1"/>
    <col min="37" max="37" width="11" customWidth="1"/>
    <col min="38" max="45" width="10.85546875" customWidth="1"/>
    <col min="46" max="74" width="10.85546875" hidden="1" customWidth="1"/>
  </cols>
  <sheetData>
    <row r="1" spans="1:74" ht="52.5" customHeight="1" x14ac:dyDescent="0.2">
      <c r="A1" s="132" t="s">
        <v>518</v>
      </c>
      <c r="B1" s="133"/>
      <c r="C1" s="133"/>
      <c r="D1" s="133"/>
      <c r="E1" s="133"/>
      <c r="F1" s="133"/>
      <c r="G1" s="133"/>
      <c r="H1" s="133"/>
      <c r="I1" s="133"/>
      <c r="J1" s="133"/>
      <c r="K1" s="133"/>
      <c r="L1" s="133"/>
      <c r="M1" s="133"/>
      <c r="N1" s="133"/>
      <c r="O1" s="133"/>
      <c r="P1" s="133"/>
      <c r="Q1" s="133"/>
      <c r="R1" s="133"/>
      <c r="S1" s="133"/>
      <c r="T1" s="133"/>
      <c r="U1" s="133"/>
      <c r="V1" s="133"/>
      <c r="W1" s="91"/>
      <c r="X1" s="92"/>
      <c r="Y1" s="44" t="str">
        <f>(Statistics!B14)</f>
        <v>Header and footer</v>
      </c>
      <c r="Z1" s="44" t="str">
        <f>(Statistics!B15)</f>
        <v>Home page</v>
      </c>
      <c r="AA1" s="44" t="str">
        <f>(Statistics!B16)</f>
        <v>Information for Voters</v>
      </c>
      <c r="AB1" s="44" t="str">
        <f>(Statistics!B17)</f>
        <v>Mayoral candidates</v>
      </c>
      <c r="AC1" s="44" t="str">
        <f>(Statistics!B18)</f>
        <v>Candidate page</v>
      </c>
      <c r="AD1" s="44" t="str">
        <f>(Statistics!B19)</f>
        <v>Content page with table</v>
      </c>
      <c r="AE1" s="44" t="str">
        <f>(Statistics!B20)</f>
        <v>Content page with downloads</v>
      </c>
      <c r="AF1" s="44" t="str">
        <f>(Statistics!B21)</f>
        <v>Content page with videos and accordions</v>
      </c>
      <c r="AG1" s="44" t="str">
        <f>(Statistics!B22)</f>
        <v>News article page</v>
      </c>
      <c r="AH1" s="44" t="str">
        <f>(Statistics!B23)</f>
        <v>Search</v>
      </c>
      <c r="AI1" s="44" t="str">
        <f>(Statistics!B24)</f>
        <v>Polling Station Search</v>
      </c>
      <c r="AJ1" s="44" t="str">
        <f>(Statistics!B25)</f>
        <v>Polling Station Search Results (1 match)</v>
      </c>
      <c r="AK1" s="44" t="str">
        <f>(Statistics!B26)</f>
        <v>Polling Station Search Results (&gt;1 match)</v>
      </c>
      <c r="AL1" s="44" t="str">
        <f>(Statistics!B27)</f>
        <v>Table of dates</v>
      </c>
      <c r="AM1" s="44" t="str">
        <f>(Statistics!B28)</f>
        <v>Twitter feed (appears on homepage)</v>
      </c>
      <c r="AN1" s="44" t="str">
        <f>(Statistics!B29)</f>
        <v>Results page</v>
      </c>
      <c r="AO1" s="44" t="str">
        <f>(Statistics!B30)</f>
        <v>Webforms</v>
      </c>
      <c r="AP1" s="44" t="str">
        <f>(Statistics!B31)</f>
        <v>Timeline</v>
      </c>
      <c r="AQ1" s="44" t="str">
        <f>(Statistics!B32)</f>
        <v>Londonwide PR</v>
      </c>
      <c r="AR1" s="44" t="str">
        <f>(Statistics!B33)</f>
        <v>Mayoral LP PR Test</v>
      </c>
      <c r="AS1" s="44" t="str">
        <f>(Statistics!B34)</f>
        <v>Mayoral - Bexley &amp; Bromley PR Test</v>
      </c>
      <c r="AT1" s="44" t="str">
        <f>(Statistics!B35)</f>
        <v>Page 22</v>
      </c>
      <c r="AU1" s="44" t="str">
        <f>(Statistics!B36)</f>
        <v>Page 23</v>
      </c>
      <c r="AV1" s="44" t="str">
        <f>(Statistics!B37)</f>
        <v>Page 24</v>
      </c>
      <c r="AW1" s="44" t="str">
        <f>(Statistics!B38)</f>
        <v>Page 25</v>
      </c>
      <c r="AX1" s="44" t="str">
        <f>(Statistics!B39)</f>
        <v>Page 26</v>
      </c>
      <c r="AY1" s="44" t="str">
        <f>(Statistics!B40)</f>
        <v>Page 27</v>
      </c>
      <c r="AZ1" s="44" t="str">
        <f>(Statistics!B41)</f>
        <v>Page 28</v>
      </c>
      <c r="BA1" s="44" t="str">
        <f>(Statistics!B42)</f>
        <v>Page 29</v>
      </c>
      <c r="BB1" s="44" t="str">
        <f>(Statistics!B43)</f>
        <v>Page 30</v>
      </c>
      <c r="BC1" s="44" t="str">
        <f>(Statistics!B44)</f>
        <v>Page 31</v>
      </c>
      <c r="BD1" s="44" t="str">
        <f>(Statistics!B45)</f>
        <v>Page 32</v>
      </c>
      <c r="BE1" s="44" t="str">
        <f>(Statistics!B46)</f>
        <v>Page 33</v>
      </c>
      <c r="BF1" s="44" t="str">
        <f>(Statistics!B47)</f>
        <v>Page 34</v>
      </c>
      <c r="BG1" s="44" t="str">
        <f>(Statistics!B48)</f>
        <v>Page 35</v>
      </c>
      <c r="BH1" s="44" t="str">
        <f>(Statistics!B49)</f>
        <v>Page 36</v>
      </c>
      <c r="BI1" s="44" t="str">
        <f>(Statistics!B50)</f>
        <v>Page 37</v>
      </c>
      <c r="BJ1" s="44" t="str">
        <f>(Statistics!B51)</f>
        <v>Page 38</v>
      </c>
      <c r="BK1" s="44" t="str">
        <f>(Statistics!B52)</f>
        <v>Page 39</v>
      </c>
      <c r="BL1" s="44" t="str">
        <f>(Statistics!B53)</f>
        <v>Page 40</v>
      </c>
      <c r="BM1" s="44" t="str">
        <f>(Statistics!B54)</f>
        <v>Page 41</v>
      </c>
      <c r="BN1" s="44" t="str">
        <f>(Statistics!B55)</f>
        <v>Page 42</v>
      </c>
      <c r="BO1" s="44" t="str">
        <f>(Statistics!B56)</f>
        <v>Page 43</v>
      </c>
      <c r="BP1" s="44" t="str">
        <f>(Statistics!B57)</f>
        <v>Page 44</v>
      </c>
      <c r="BQ1" s="44" t="str">
        <f>(Statistics!B58)</f>
        <v>Page 45</v>
      </c>
      <c r="BR1" s="44" t="str">
        <f>(Statistics!B59)</f>
        <v>Page 46</v>
      </c>
      <c r="BS1" s="44" t="str">
        <f>(Statistics!B60)</f>
        <v>Page 47</v>
      </c>
      <c r="BT1" s="44" t="str">
        <f>(Statistics!B61)</f>
        <v>Page 48</v>
      </c>
      <c r="BU1" s="44" t="str">
        <f>(Statistics!B62)</f>
        <v>Page 49</v>
      </c>
      <c r="BV1" s="44" t="str">
        <f>(Statistics!B63)</f>
        <v>Page 50</v>
      </c>
    </row>
    <row r="2" spans="1:74" ht="12.75" customHeight="1" x14ac:dyDescent="0.2">
      <c r="A2" s="157"/>
      <c r="B2" s="157"/>
      <c r="C2" s="157"/>
      <c r="D2" s="157"/>
      <c r="E2" s="157"/>
      <c r="F2" s="157"/>
      <c r="G2" s="157"/>
      <c r="H2" s="157"/>
      <c r="I2" s="157"/>
      <c r="J2" s="157"/>
      <c r="K2" s="157"/>
      <c r="L2" s="157"/>
      <c r="M2" s="157"/>
      <c r="N2" s="157"/>
      <c r="O2" s="157"/>
      <c r="P2" s="157"/>
      <c r="Q2" s="157"/>
      <c r="R2" s="157"/>
      <c r="S2" s="157"/>
      <c r="T2" s="157"/>
      <c r="U2" s="157"/>
      <c r="V2" s="157"/>
      <c r="W2" s="93"/>
      <c r="X2" s="94"/>
      <c r="Y2" s="44">
        <f>(Statistics!C14)</f>
        <v>0</v>
      </c>
      <c r="Z2" s="46" t="str">
        <f>(Statistics!C15)</f>
        <v>http://elects-stage.glatest.org.uk/</v>
      </c>
      <c r="AA2" s="46" t="str">
        <f>(Statistics!C16)</f>
        <v>http://elects-stage.glatest.org.uk/information-voters</v>
      </c>
      <c r="AB2" s="46" t="str">
        <f>(Statistics!C17)</f>
        <v>http://elects-stage.glatest.org.uk/information-voters/candidates</v>
      </c>
      <c r="AC2" s="46" t="str">
        <f>(Statistics!C18)</f>
        <v>http://elects-stage.glatest.org.uk/information-voterscandidatesmayoral-candidates/heston-blumenthal</v>
      </c>
      <c r="AD2" s="46" t="str">
        <f>(Statistics!C19)</f>
        <v>http://elects-stage.glatest.org.uk/information-candidates/guidance-candidates-and-agents</v>
      </c>
      <c r="AE2" s="46" t="str">
        <f>(Statistics!C20)</f>
        <v>http://elects-stage.glatest.org.uk/information-voters/information-carers-and-people-disability</v>
      </c>
      <c r="AF2" s="46" t="str">
        <f>(Statistics!C21)</f>
        <v>http://elects-stage.glatest.org.uk/information-voters/what-does-mayor-london-and-london-assembly-do</v>
      </c>
      <c r="AG2" s="46" t="str">
        <f>(Statistics!C22)</f>
        <v>http://elects-stage.glatest.org.uk/media-centre/local-elections-2018</v>
      </c>
      <c r="AH2" s="46" t="str">
        <f>(Statistics!C23)</f>
        <v>http://elects-stage.glatest.org.uk/search</v>
      </c>
      <c r="AI2" s="46" t="str">
        <f>(Statistics!C24)</f>
        <v>http://elects-stage.glatest.org.uk/test-polling-station-search-lp</v>
      </c>
      <c r="AJ2" s="46" t="str">
        <f>(Statistics!C25)</f>
        <v>https://elects-dev.glatest.org.uk/polling-stations/AA12AA</v>
      </c>
      <c r="AK2" s="46" t="str">
        <f>(Statistics!C26)</f>
        <v>https://elects-dev.glatest.org.uk/polling-stations/AA13AA</v>
      </c>
      <c r="AL2" s="46" t="str">
        <f>(Statistics!C27)</f>
        <v>https://elects-test.glatest.org.uk/im-candidate/statutory-notices-and-elections-timetable</v>
      </c>
      <c r="AM2" s="46" t="str">
        <f>(Statistics!C28)</f>
        <v>https://elects-test.glatest.org.uk/</v>
      </c>
      <c r="AN2" s="46" t="str">
        <f>(Statistics!C29)</f>
        <v>https://elects-test.glatest.org.uk/im-voter/election-results/results-2016</v>
      </c>
      <c r="AO2" s="46" t="str">
        <f>(Statistics!C30)</f>
        <v>https://elects-test.glatest.org.uk/media-centre/media-pre-accreditation-application-form</v>
      </c>
      <c r="AP2" s="46" t="str">
        <f>(Statistics!C31)</f>
        <v>https://elects-test.glatest.org.uk/home/test-landing-page-pr</v>
      </c>
      <c r="AQ2" s="46" t="str">
        <f>(Statistics!C32)</f>
        <v xml:space="preserve">https://elects-test.glatest.org.uk/londonwide-pr </v>
      </c>
      <c r="AR2" s="46" t="str">
        <f>(Statistics!C33)</f>
        <v>https://elects-test.glatest.org.uk/mayoral-lp-pr-test</v>
      </c>
      <c r="AS2" s="46" t="str">
        <f>(Statistics!C34)</f>
        <v>https://elects-test.glatest.org.uk/mayoral-bexley-bromley-pr-test</v>
      </c>
      <c r="AT2" s="44" t="str">
        <f>(Statistics!C35)</f>
        <v>URL 22</v>
      </c>
      <c r="AU2" s="44" t="str">
        <f>(Statistics!C36)</f>
        <v>URL 23</v>
      </c>
      <c r="AV2" s="44" t="str">
        <f>(Statistics!C37)</f>
        <v>URL 24</v>
      </c>
      <c r="AW2" s="44" t="str">
        <f>(Statistics!C38)</f>
        <v>URL 25</v>
      </c>
      <c r="AX2" s="44" t="str">
        <f>(Statistics!C39)</f>
        <v>URL 26</v>
      </c>
      <c r="AY2" s="44" t="str">
        <f>(Statistics!C40)</f>
        <v>URL 27</v>
      </c>
      <c r="AZ2" s="44" t="str">
        <f>(Statistics!C41)</f>
        <v>URL 28</v>
      </c>
      <c r="BA2" s="44" t="str">
        <f>(Statistics!C42)</f>
        <v>URL 29</v>
      </c>
      <c r="BB2" s="44" t="str">
        <f>(Statistics!C43)</f>
        <v>URL 30</v>
      </c>
      <c r="BC2" s="44" t="str">
        <f>(Statistics!C44)</f>
        <v>URL 31</v>
      </c>
      <c r="BD2" s="44" t="str">
        <f>(Statistics!C45)</f>
        <v>URL 32</v>
      </c>
      <c r="BE2" s="44" t="str">
        <f>(Statistics!C46)</f>
        <v>URL 33</v>
      </c>
      <c r="BF2" s="44" t="str">
        <f>(Statistics!C47)</f>
        <v>URL 34</v>
      </c>
      <c r="BG2" s="44" t="str">
        <f>(Statistics!C48)</f>
        <v>URL 35</v>
      </c>
      <c r="BH2" s="44" t="str">
        <f>(Statistics!C49)</f>
        <v>URL 36</v>
      </c>
      <c r="BI2" s="44" t="str">
        <f>(Statistics!C50)</f>
        <v>URL 37</v>
      </c>
      <c r="BJ2" s="44" t="str">
        <f>(Statistics!C51)</f>
        <v>URL 38</v>
      </c>
      <c r="BK2" s="44" t="str">
        <f>(Statistics!C52)</f>
        <v>URL 39</v>
      </c>
      <c r="BL2" s="44" t="str">
        <f>(Statistics!C53)</f>
        <v>URL 40</v>
      </c>
      <c r="BM2" s="44" t="str">
        <f>(Statistics!C54)</f>
        <v>URL 41</v>
      </c>
      <c r="BN2" s="44" t="str">
        <f>(Statistics!C55)</f>
        <v>URL 42</v>
      </c>
      <c r="BO2" s="44" t="str">
        <f>(Statistics!C56)</f>
        <v>URL 43</v>
      </c>
      <c r="BP2" s="44" t="str">
        <f>(Statistics!C57)</f>
        <v>URL 44</v>
      </c>
      <c r="BQ2" s="44" t="str">
        <f>(Statistics!C58)</f>
        <v>URL 45</v>
      </c>
      <c r="BR2" s="44" t="str">
        <f>(Statistics!C59)</f>
        <v>URL 46</v>
      </c>
      <c r="BS2" s="44" t="str">
        <f>(Statistics!C60)</f>
        <v>URL 47</v>
      </c>
      <c r="BT2" s="44" t="str">
        <f>(Statistics!C61)</f>
        <v>URL 48</v>
      </c>
      <c r="BU2" s="44" t="str">
        <f>(Statistics!C62)</f>
        <v>URL 49</v>
      </c>
      <c r="BV2" s="44" t="str">
        <f>(Statistics!C63)</f>
        <v>URL 50</v>
      </c>
    </row>
    <row r="3" spans="1:74" ht="12.75" customHeight="1" x14ac:dyDescent="0.2">
      <c r="A3" s="95" t="s">
        <v>519</v>
      </c>
      <c r="B3" s="95" t="s">
        <v>520</v>
      </c>
      <c r="C3" s="96" t="s">
        <v>521</v>
      </c>
      <c r="D3" s="96" t="s">
        <v>522</v>
      </c>
      <c r="E3" s="96" t="s">
        <v>523</v>
      </c>
      <c r="F3" s="97" t="s">
        <v>524</v>
      </c>
      <c r="G3" s="97" t="s">
        <v>525</v>
      </c>
      <c r="H3" s="97" t="s">
        <v>526</v>
      </c>
      <c r="I3" s="97" t="s">
        <v>527</v>
      </c>
      <c r="J3" s="97" t="s">
        <v>528</v>
      </c>
      <c r="K3" s="97" t="s">
        <v>529</v>
      </c>
      <c r="L3" s="97" t="s">
        <v>530</v>
      </c>
      <c r="M3" s="97" t="s">
        <v>531</v>
      </c>
      <c r="N3" s="98" t="s">
        <v>524</v>
      </c>
      <c r="O3" s="98" t="s">
        <v>525</v>
      </c>
      <c r="P3" s="98" t="s">
        <v>532</v>
      </c>
      <c r="Q3" s="98" t="s">
        <v>527</v>
      </c>
      <c r="R3" s="98" t="s">
        <v>528</v>
      </c>
      <c r="S3" s="98" t="s">
        <v>529</v>
      </c>
      <c r="T3" s="98" t="s">
        <v>530</v>
      </c>
      <c r="U3" s="98" t="s">
        <v>531</v>
      </c>
      <c r="V3" s="96" t="s">
        <v>533</v>
      </c>
      <c r="W3" s="99" t="s">
        <v>534</v>
      </c>
      <c r="X3" s="100" t="s">
        <v>535</v>
      </c>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row>
    <row r="4" spans="1:74" ht="30" customHeight="1" x14ac:dyDescent="0.2">
      <c r="A4" s="101" t="s">
        <v>536</v>
      </c>
      <c r="B4" s="101"/>
      <c r="C4" s="44" t="s">
        <v>537</v>
      </c>
      <c r="D4" s="44" t="s">
        <v>538</v>
      </c>
      <c r="E4" s="44" t="s">
        <v>539</v>
      </c>
      <c r="F4" s="44" t="b">
        <f t="shared" ref="F4:F71" si="0">IF(LEN(C4)=0,"",AND(LEFT(C4,1)="#",LEN(C4)=7))</f>
        <v>1</v>
      </c>
      <c r="G4" s="44">
        <f t="shared" ref="G4:G71" si="1">HEX2DEC(RIGHT(LEFT(C4,3),2))</f>
        <v>0</v>
      </c>
      <c r="H4" s="44">
        <f t="shared" ref="H4:H71" si="2">IF(G4/255&lt;= 0.03928,G4/(255*12.92),(((G4/255)+0.055)/1.055)^2.4)</f>
        <v>0</v>
      </c>
      <c r="I4" s="44">
        <f t="shared" ref="I4:I71" si="3">HEX2DEC(RIGHT(LEFT(C4,5),2))</f>
        <v>0</v>
      </c>
      <c r="J4" s="44">
        <f t="shared" ref="J4:J71" si="4">IF(I4/255&lt;= 0.03928,I4/(255*12.92),(((I4/255)+0.055)/1.055)^2.4)</f>
        <v>0</v>
      </c>
      <c r="K4" s="44">
        <f t="shared" ref="K4:K71" si="5">HEX2DEC(RIGHT(C4,2))</f>
        <v>0</v>
      </c>
      <c r="L4" s="44">
        <f t="shared" ref="L4:L71" si="6">IF(K4/255&lt;= 0.03928,K4/(255*12.92),(((K4/255)+0.055)/1.055)^2.4)</f>
        <v>0</v>
      </c>
      <c r="M4" s="44">
        <f t="shared" ref="M4:M71" si="7">(0.2126*H4)+(0.7152*J4)+(0.0722*L4)</f>
        <v>0</v>
      </c>
      <c r="N4" s="44" t="b">
        <f t="shared" ref="N4:N71" si="8">IF(LEN(D4)=0,"",AND(LEFT(D4,1)="#",LEN(D4)=7))</f>
        <v>1</v>
      </c>
      <c r="O4" s="44">
        <f t="shared" ref="O4:O71" si="9">HEX2DEC(RIGHT(LEFT(D4,3),2))</f>
        <v>255</v>
      </c>
      <c r="P4" s="44">
        <f t="shared" ref="P4:P71" si="10">IF(O4/255&lt;= 0.03928,O4/(255*12.92),(((O4/255)+0.055)/1.055)^2.4)</f>
        <v>1</v>
      </c>
      <c r="Q4" s="44">
        <f t="shared" ref="Q4:Q71" si="11">HEX2DEC(RIGHT(LEFT(D4,5),2))</f>
        <v>255</v>
      </c>
      <c r="R4" s="44">
        <f t="shared" ref="R4:R71" si="12">IF(Q4/255&lt;= 0.03928,Q4/(255*12.92),(((Q4/255)+0.055)/1.055)^2.4)</f>
        <v>1</v>
      </c>
      <c r="S4" s="44">
        <f t="shared" ref="S4:S71" si="13">HEX2DEC(RIGHT(D4,2))</f>
        <v>255</v>
      </c>
      <c r="T4" s="44">
        <f t="shared" ref="T4:T71" si="14">IF(S4/255&lt;= 0.03928,S4/(255*12.92),(((S4/255)+0.055)/1.055)^2.4)</f>
        <v>1</v>
      </c>
      <c r="U4" s="44">
        <f t="shared" ref="U4:U71" si="15">(0.2126*P4)+(0.7152*R4)+(0.0722*T4)</f>
        <v>1</v>
      </c>
      <c r="V4" s="44">
        <f t="shared" ref="V4:V71" si="16">IF(OR(F4="",N4="")=TRUE,"",IF(OR(F4=FALSE,N4=FALSE)=TRUE,"ERROR",ROUND(IF(M4&gt;U4,(M4+0.05)/(U4+0.05),(U4+0.05)/(M4+0.05)),2)))</f>
        <v>21</v>
      </c>
      <c r="W4" s="44" t="str">
        <f>IF(V4="","",IF(V4&gt;=Comboboxes!A$5,"Pass",IF(AND(V4&gt;=Comboboxes!A$6,E4="Yes"),"Pass†","Fail")))</f>
        <v>Pass</v>
      </c>
      <c r="X4" s="89" t="s">
        <v>540</v>
      </c>
      <c r="Y4" s="44" t="s">
        <v>541</v>
      </c>
      <c r="Z4" s="44" t="s">
        <v>32</v>
      </c>
      <c r="AA4" s="44" t="s">
        <v>32</v>
      </c>
      <c r="AB4" s="44" t="s">
        <v>32</v>
      </c>
      <c r="AC4" s="44" t="s">
        <v>32</v>
      </c>
      <c r="AD4" s="44" t="s">
        <v>32</v>
      </c>
      <c r="AE4" s="44" t="s">
        <v>32</v>
      </c>
      <c r="AF4" s="44" t="s">
        <v>32</v>
      </c>
      <c r="AG4" s="44" t="s">
        <v>32</v>
      </c>
      <c r="AH4" s="44" t="s">
        <v>32</v>
      </c>
      <c r="AI4" s="44" t="s">
        <v>32</v>
      </c>
      <c r="AJ4" s="44" t="s">
        <v>32</v>
      </c>
      <c r="AK4" s="44" t="s">
        <v>32</v>
      </c>
      <c r="AL4" s="44" t="s">
        <v>32</v>
      </c>
      <c r="AM4" s="44" t="s">
        <v>32</v>
      </c>
      <c r="AN4" s="44" t="s">
        <v>32</v>
      </c>
      <c r="AO4" s="44" t="s">
        <v>32</v>
      </c>
      <c r="AP4" s="44" t="s">
        <v>32</v>
      </c>
      <c r="AQ4" s="44" t="s">
        <v>32</v>
      </c>
      <c r="AR4" s="44" t="s">
        <v>32</v>
      </c>
      <c r="AS4" s="44" t="s">
        <v>32</v>
      </c>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row>
    <row r="5" spans="1:74" ht="30" customHeight="1" x14ac:dyDescent="0.2">
      <c r="A5" s="101" t="s">
        <v>542</v>
      </c>
      <c r="B5" s="101"/>
      <c r="C5" s="44" t="s">
        <v>537</v>
      </c>
      <c r="D5" s="44" t="s">
        <v>538</v>
      </c>
      <c r="E5" s="44" t="s">
        <v>543</v>
      </c>
      <c r="F5" s="44" t="b">
        <f t="shared" si="0"/>
        <v>1</v>
      </c>
      <c r="G5" s="44">
        <f t="shared" si="1"/>
        <v>0</v>
      </c>
      <c r="H5" s="44">
        <f t="shared" si="2"/>
        <v>0</v>
      </c>
      <c r="I5" s="44">
        <f t="shared" si="3"/>
        <v>0</v>
      </c>
      <c r="J5" s="44">
        <f t="shared" si="4"/>
        <v>0</v>
      </c>
      <c r="K5" s="44">
        <f t="shared" si="5"/>
        <v>0</v>
      </c>
      <c r="L5" s="44">
        <f t="shared" si="6"/>
        <v>0</v>
      </c>
      <c r="M5" s="44">
        <f t="shared" si="7"/>
        <v>0</v>
      </c>
      <c r="N5" s="44" t="b">
        <f t="shared" si="8"/>
        <v>1</v>
      </c>
      <c r="O5" s="44">
        <f t="shared" si="9"/>
        <v>255</v>
      </c>
      <c r="P5" s="44">
        <f t="shared" si="10"/>
        <v>1</v>
      </c>
      <c r="Q5" s="44">
        <f t="shared" si="11"/>
        <v>255</v>
      </c>
      <c r="R5" s="44">
        <f t="shared" si="12"/>
        <v>1</v>
      </c>
      <c r="S5" s="44">
        <f t="shared" si="13"/>
        <v>255</v>
      </c>
      <c r="T5" s="44">
        <f t="shared" si="14"/>
        <v>1</v>
      </c>
      <c r="U5" s="44">
        <f t="shared" si="15"/>
        <v>1</v>
      </c>
      <c r="V5" s="44">
        <f t="shared" si="16"/>
        <v>21</v>
      </c>
      <c r="W5" s="44" t="str">
        <f>IF(V5="","",IF(V5&gt;=Comboboxes!A$5,"Pass",IF(AND(V5&gt;=Comboboxes!A$6,E5="Yes"),"Pass†","Fail")))</f>
        <v>Pass</v>
      </c>
      <c r="X5" s="44" t="s">
        <v>540</v>
      </c>
      <c r="Y5" s="44" t="s">
        <v>541</v>
      </c>
      <c r="Z5" s="44" t="s">
        <v>32</v>
      </c>
      <c r="AA5" s="44" t="s">
        <v>32</v>
      </c>
      <c r="AB5" s="44" t="s">
        <v>32</v>
      </c>
      <c r="AC5" s="44" t="s">
        <v>32</v>
      </c>
      <c r="AD5" s="44" t="s">
        <v>32</v>
      </c>
      <c r="AE5" s="44" t="s">
        <v>32</v>
      </c>
      <c r="AF5" s="44" t="s">
        <v>32</v>
      </c>
      <c r="AG5" s="44" t="s">
        <v>32</v>
      </c>
      <c r="AH5" s="44" t="s">
        <v>32</v>
      </c>
      <c r="AI5" s="44" t="s">
        <v>32</v>
      </c>
      <c r="AJ5" s="44" t="s">
        <v>32</v>
      </c>
      <c r="AK5" s="44" t="s">
        <v>32</v>
      </c>
      <c r="AL5" s="44" t="s">
        <v>32</v>
      </c>
      <c r="AM5" s="44" t="s">
        <v>32</v>
      </c>
      <c r="AN5" s="44" t="s">
        <v>32</v>
      </c>
      <c r="AO5" s="44" t="s">
        <v>32</v>
      </c>
      <c r="AP5" s="44" t="s">
        <v>32</v>
      </c>
      <c r="AQ5" s="44" t="s">
        <v>32</v>
      </c>
      <c r="AR5" s="44" t="s">
        <v>32</v>
      </c>
      <c r="AS5" s="44" t="s">
        <v>32</v>
      </c>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row>
    <row r="6" spans="1:74" ht="12.75" customHeight="1" x14ac:dyDescent="0.2">
      <c r="A6" s="101" t="s">
        <v>544</v>
      </c>
      <c r="B6" s="101"/>
      <c r="C6" s="44" t="s">
        <v>538</v>
      </c>
      <c r="D6" s="44" t="s">
        <v>537</v>
      </c>
      <c r="E6" s="44" t="s">
        <v>543</v>
      </c>
      <c r="F6" s="44" t="b">
        <f t="shared" si="0"/>
        <v>1</v>
      </c>
      <c r="G6" s="44">
        <f t="shared" si="1"/>
        <v>255</v>
      </c>
      <c r="H6" s="44">
        <f t="shared" si="2"/>
        <v>1</v>
      </c>
      <c r="I6" s="44">
        <f t="shared" si="3"/>
        <v>255</v>
      </c>
      <c r="J6" s="44">
        <f t="shared" si="4"/>
        <v>1</v>
      </c>
      <c r="K6" s="44">
        <f t="shared" si="5"/>
        <v>255</v>
      </c>
      <c r="L6" s="44">
        <f t="shared" si="6"/>
        <v>1</v>
      </c>
      <c r="M6" s="44">
        <f t="shared" si="7"/>
        <v>1</v>
      </c>
      <c r="N6" s="44" t="b">
        <f t="shared" si="8"/>
        <v>1</v>
      </c>
      <c r="O6" s="44">
        <f t="shared" si="9"/>
        <v>0</v>
      </c>
      <c r="P6" s="44">
        <f t="shared" si="10"/>
        <v>0</v>
      </c>
      <c r="Q6" s="44">
        <f t="shared" si="11"/>
        <v>0</v>
      </c>
      <c r="R6" s="44">
        <f t="shared" si="12"/>
        <v>0</v>
      </c>
      <c r="S6" s="44">
        <f t="shared" si="13"/>
        <v>0</v>
      </c>
      <c r="T6" s="44">
        <f t="shared" si="14"/>
        <v>0</v>
      </c>
      <c r="U6" s="44">
        <f t="shared" si="15"/>
        <v>0</v>
      </c>
      <c r="V6" s="44">
        <f t="shared" si="16"/>
        <v>21</v>
      </c>
      <c r="W6" s="44" t="str">
        <f>IF(V6="","",IF(V6&gt;=Comboboxes!A$5,"Pass",IF(AND(V6&gt;=Comboboxes!A$6,E6="Yes"),"Pass†","Fail")))</f>
        <v>Pass</v>
      </c>
      <c r="X6" s="44" t="s">
        <v>540</v>
      </c>
      <c r="Y6" s="44" t="s">
        <v>541</v>
      </c>
      <c r="Z6" s="44" t="s">
        <v>32</v>
      </c>
      <c r="AA6" s="44" t="s">
        <v>32</v>
      </c>
      <c r="AB6" s="44" t="s">
        <v>32</v>
      </c>
      <c r="AC6" s="44" t="s">
        <v>32</v>
      </c>
      <c r="AD6" s="44" t="s">
        <v>32</v>
      </c>
      <c r="AE6" s="44" t="s">
        <v>32</v>
      </c>
      <c r="AF6" s="44" t="s">
        <v>32</v>
      </c>
      <c r="AG6" s="44" t="s">
        <v>32</v>
      </c>
      <c r="AH6" s="44" t="s">
        <v>32</v>
      </c>
      <c r="AI6" s="44" t="s">
        <v>32</v>
      </c>
      <c r="AJ6" s="44" t="s">
        <v>32</v>
      </c>
      <c r="AK6" s="44" t="s">
        <v>32</v>
      </c>
      <c r="AL6" s="44" t="s">
        <v>32</v>
      </c>
      <c r="AM6" s="44" t="s">
        <v>32</v>
      </c>
      <c r="AN6" s="44" t="s">
        <v>32</v>
      </c>
      <c r="AO6" s="44" t="s">
        <v>32</v>
      </c>
      <c r="AP6" s="44" t="s">
        <v>32</v>
      </c>
      <c r="AQ6" s="44" t="s">
        <v>32</v>
      </c>
      <c r="AR6" s="44" t="s">
        <v>32</v>
      </c>
      <c r="AS6" s="44" t="s">
        <v>32</v>
      </c>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row>
    <row r="7" spans="1:74" ht="27.75" customHeight="1" x14ac:dyDescent="0.2">
      <c r="A7" s="101" t="s">
        <v>545</v>
      </c>
      <c r="B7" s="101"/>
      <c r="C7" s="44" t="s">
        <v>538</v>
      </c>
      <c r="D7" s="44" t="s">
        <v>546</v>
      </c>
      <c r="E7" s="44" t="s">
        <v>543</v>
      </c>
      <c r="F7" s="44" t="b">
        <f t="shared" si="0"/>
        <v>1</v>
      </c>
      <c r="G7" s="44">
        <f t="shared" si="1"/>
        <v>255</v>
      </c>
      <c r="H7" s="44">
        <f t="shared" si="2"/>
        <v>1</v>
      </c>
      <c r="I7" s="44">
        <f t="shared" si="3"/>
        <v>255</v>
      </c>
      <c r="J7" s="44">
        <f t="shared" si="4"/>
        <v>1</v>
      </c>
      <c r="K7" s="44">
        <f t="shared" si="5"/>
        <v>255</v>
      </c>
      <c r="L7" s="44">
        <f t="shared" si="6"/>
        <v>1</v>
      </c>
      <c r="M7" s="44">
        <f t="shared" si="7"/>
        <v>1</v>
      </c>
      <c r="N7" s="44" t="b">
        <f t="shared" si="8"/>
        <v>1</v>
      </c>
      <c r="O7" s="44">
        <f t="shared" si="9"/>
        <v>20</v>
      </c>
      <c r="P7" s="44">
        <f t="shared" si="10"/>
        <v>6.9954101872653843E-3</v>
      </c>
      <c r="Q7" s="44">
        <f t="shared" si="11"/>
        <v>20</v>
      </c>
      <c r="R7" s="44">
        <f t="shared" si="12"/>
        <v>6.9954101872653843E-3</v>
      </c>
      <c r="S7" s="44">
        <f t="shared" si="13"/>
        <v>20</v>
      </c>
      <c r="T7" s="44">
        <f t="shared" si="14"/>
        <v>6.9954101872653843E-3</v>
      </c>
      <c r="U7" s="44">
        <f t="shared" si="15"/>
        <v>6.9954101872653843E-3</v>
      </c>
      <c r="V7" s="44">
        <f t="shared" si="16"/>
        <v>18.420000000000002</v>
      </c>
      <c r="W7" s="44" t="str">
        <f>IF(V7="","",IF(V7&gt;=Comboboxes!A$5,"Pass",IF(AND(V7&gt;=Comboboxes!A$6,E7="Yes"),"Pass†","Fail")))</f>
        <v>Pass</v>
      </c>
      <c r="X7" s="44" t="s">
        <v>540</v>
      </c>
      <c r="Y7" s="44" t="s">
        <v>541</v>
      </c>
      <c r="Z7" s="44" t="s">
        <v>32</v>
      </c>
      <c r="AA7" s="44" t="s">
        <v>32</v>
      </c>
      <c r="AB7" s="44" t="s">
        <v>32</v>
      </c>
      <c r="AC7" s="44" t="s">
        <v>32</v>
      </c>
      <c r="AD7" s="44" t="s">
        <v>32</v>
      </c>
      <c r="AE7" s="44" t="s">
        <v>32</v>
      </c>
      <c r="AF7" s="44" t="s">
        <v>32</v>
      </c>
      <c r="AG7" s="44" t="s">
        <v>32</v>
      </c>
      <c r="AH7" s="44" t="s">
        <v>32</v>
      </c>
      <c r="AI7" s="44" t="s">
        <v>32</v>
      </c>
      <c r="AJ7" s="44" t="s">
        <v>32</v>
      </c>
      <c r="AK7" s="44" t="s">
        <v>32</v>
      </c>
      <c r="AL7" s="44" t="s">
        <v>32</v>
      </c>
      <c r="AM7" s="44" t="s">
        <v>32</v>
      </c>
      <c r="AN7" s="44" t="s">
        <v>32</v>
      </c>
      <c r="AO7" s="44" t="s">
        <v>32</v>
      </c>
      <c r="AP7" s="44" t="s">
        <v>32</v>
      </c>
      <c r="AQ7" s="44" t="s">
        <v>32</v>
      </c>
      <c r="AR7" s="44" t="s">
        <v>32</v>
      </c>
      <c r="AS7" s="44" t="s">
        <v>32</v>
      </c>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row>
    <row r="8" spans="1:74" ht="12.75" customHeight="1" x14ac:dyDescent="0.2">
      <c r="A8" s="101" t="s">
        <v>547</v>
      </c>
      <c r="B8" s="101"/>
      <c r="C8" s="44" t="s">
        <v>548</v>
      </c>
      <c r="D8" s="44" t="s">
        <v>538</v>
      </c>
      <c r="E8" s="44" t="s">
        <v>543</v>
      </c>
      <c r="F8" s="44" t="b">
        <f t="shared" si="0"/>
        <v>1</v>
      </c>
      <c r="G8" s="44">
        <f t="shared" si="1"/>
        <v>36</v>
      </c>
      <c r="H8" s="44">
        <f t="shared" si="2"/>
        <v>1.7641954488384088E-2</v>
      </c>
      <c r="I8" s="44">
        <f t="shared" si="3"/>
        <v>36</v>
      </c>
      <c r="J8" s="44">
        <f t="shared" si="4"/>
        <v>1.7641954488384088E-2</v>
      </c>
      <c r="K8" s="44">
        <f t="shared" si="5"/>
        <v>36</v>
      </c>
      <c r="L8" s="44">
        <f t="shared" si="6"/>
        <v>1.7641954488384088E-2</v>
      </c>
      <c r="M8" s="44">
        <f t="shared" si="7"/>
        <v>1.7641954488384088E-2</v>
      </c>
      <c r="N8" s="44" t="b">
        <f t="shared" si="8"/>
        <v>1</v>
      </c>
      <c r="O8" s="44">
        <f t="shared" si="9"/>
        <v>255</v>
      </c>
      <c r="P8" s="44">
        <f t="shared" si="10"/>
        <v>1</v>
      </c>
      <c r="Q8" s="44">
        <f t="shared" si="11"/>
        <v>255</v>
      </c>
      <c r="R8" s="44">
        <f t="shared" si="12"/>
        <v>1</v>
      </c>
      <c r="S8" s="44">
        <f t="shared" si="13"/>
        <v>255</v>
      </c>
      <c r="T8" s="44">
        <f t="shared" si="14"/>
        <v>1</v>
      </c>
      <c r="U8" s="44">
        <f t="shared" si="15"/>
        <v>1</v>
      </c>
      <c r="V8" s="44">
        <f t="shared" si="16"/>
        <v>15.52</v>
      </c>
      <c r="W8" s="44" t="str">
        <f>IF(V8="","",IF(V8&gt;=Comboboxes!A$5,"Pass",IF(AND(V8&gt;=Comboboxes!A$6,E8="Yes"),"Pass†","Fail")))</f>
        <v>Pass</v>
      </c>
      <c r="X8" s="44" t="s">
        <v>540</v>
      </c>
      <c r="Y8" s="44" t="s">
        <v>541</v>
      </c>
      <c r="Z8" s="44" t="s">
        <v>32</v>
      </c>
      <c r="AA8" s="44" t="s">
        <v>32</v>
      </c>
      <c r="AB8" s="44" t="s">
        <v>32</v>
      </c>
      <c r="AC8" s="44" t="s">
        <v>32</v>
      </c>
      <c r="AD8" s="44" t="s">
        <v>32</v>
      </c>
      <c r="AE8" s="44" t="s">
        <v>32</v>
      </c>
      <c r="AF8" s="44" t="s">
        <v>32</v>
      </c>
      <c r="AG8" s="44" t="s">
        <v>32</v>
      </c>
      <c r="AH8" s="44" t="s">
        <v>32</v>
      </c>
      <c r="AI8" s="44" t="s">
        <v>32</v>
      </c>
      <c r="AJ8" s="44" t="s">
        <v>32</v>
      </c>
      <c r="AK8" s="44" t="s">
        <v>32</v>
      </c>
      <c r="AL8" s="44" t="s">
        <v>32</v>
      </c>
      <c r="AM8" s="44" t="s">
        <v>32</v>
      </c>
      <c r="AN8" s="44" t="s">
        <v>32</v>
      </c>
      <c r="AO8" s="44" t="s">
        <v>32</v>
      </c>
      <c r="AP8" s="44" t="s">
        <v>32</v>
      </c>
      <c r="AQ8" s="44" t="s">
        <v>32</v>
      </c>
      <c r="AR8" s="44" t="s">
        <v>32</v>
      </c>
      <c r="AS8" s="44" t="s">
        <v>32</v>
      </c>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row>
    <row r="9" spans="1:74" ht="27" customHeight="1" x14ac:dyDescent="0.2">
      <c r="A9" s="101" t="s">
        <v>549</v>
      </c>
      <c r="B9" s="101"/>
      <c r="C9" s="44" t="s">
        <v>548</v>
      </c>
      <c r="D9" s="44" t="s">
        <v>538</v>
      </c>
      <c r="E9" s="44" t="s">
        <v>539</v>
      </c>
      <c r="F9" s="44" t="b">
        <f t="shared" si="0"/>
        <v>1</v>
      </c>
      <c r="G9" s="44">
        <f t="shared" si="1"/>
        <v>36</v>
      </c>
      <c r="H9" s="44">
        <f t="shared" si="2"/>
        <v>1.7641954488384088E-2</v>
      </c>
      <c r="I9" s="44">
        <f t="shared" si="3"/>
        <v>36</v>
      </c>
      <c r="J9" s="44">
        <f t="shared" si="4"/>
        <v>1.7641954488384088E-2</v>
      </c>
      <c r="K9" s="44">
        <f t="shared" si="5"/>
        <v>36</v>
      </c>
      <c r="L9" s="44">
        <f t="shared" si="6"/>
        <v>1.7641954488384088E-2</v>
      </c>
      <c r="M9" s="44">
        <f t="shared" si="7"/>
        <v>1.7641954488384088E-2</v>
      </c>
      <c r="N9" s="44" t="b">
        <f t="shared" si="8"/>
        <v>1</v>
      </c>
      <c r="O9" s="44">
        <f t="shared" si="9"/>
        <v>255</v>
      </c>
      <c r="P9" s="44">
        <f t="shared" si="10"/>
        <v>1</v>
      </c>
      <c r="Q9" s="44">
        <f t="shared" si="11"/>
        <v>255</v>
      </c>
      <c r="R9" s="44">
        <f t="shared" si="12"/>
        <v>1</v>
      </c>
      <c r="S9" s="44">
        <f t="shared" si="13"/>
        <v>255</v>
      </c>
      <c r="T9" s="44">
        <f t="shared" si="14"/>
        <v>1</v>
      </c>
      <c r="U9" s="44">
        <f t="shared" si="15"/>
        <v>1</v>
      </c>
      <c r="V9" s="44">
        <f t="shared" si="16"/>
        <v>15.52</v>
      </c>
      <c r="W9" s="44" t="str">
        <f>IF(V9="","",IF(V9&gt;=Comboboxes!A$5,"Pass",IF(AND(V9&gt;=Comboboxes!A$6,E9="Yes"),"Pass†","Fail")))</f>
        <v>Pass</v>
      </c>
      <c r="X9" s="44" t="s">
        <v>540</v>
      </c>
      <c r="Y9" s="44" t="s">
        <v>541</v>
      </c>
      <c r="Z9" s="44" t="s">
        <v>32</v>
      </c>
      <c r="AA9" s="44" t="s">
        <v>32</v>
      </c>
      <c r="AB9" s="44" t="s">
        <v>32</v>
      </c>
      <c r="AC9" s="44" t="s">
        <v>32</v>
      </c>
      <c r="AD9" s="44" t="s">
        <v>32</v>
      </c>
      <c r="AE9" s="44" t="s">
        <v>32</v>
      </c>
      <c r="AF9" s="44" t="s">
        <v>32</v>
      </c>
      <c r="AG9" s="44" t="s">
        <v>32</v>
      </c>
      <c r="AH9" s="44" t="s">
        <v>32</v>
      </c>
      <c r="AI9" s="44" t="s">
        <v>32</v>
      </c>
      <c r="AJ9" s="44" t="s">
        <v>32</v>
      </c>
      <c r="AK9" s="44" t="s">
        <v>32</v>
      </c>
      <c r="AL9" s="44" t="s">
        <v>32</v>
      </c>
      <c r="AM9" s="44" t="s">
        <v>32</v>
      </c>
      <c r="AN9" s="44" t="s">
        <v>32</v>
      </c>
      <c r="AO9" s="44" t="s">
        <v>32</v>
      </c>
      <c r="AP9" s="44" t="s">
        <v>32</v>
      </c>
      <c r="AQ9" s="44" t="s">
        <v>32</v>
      </c>
      <c r="AR9" s="44" t="s">
        <v>32</v>
      </c>
      <c r="AS9" s="44" t="s">
        <v>32</v>
      </c>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row>
    <row r="10" spans="1:74" ht="28.5" customHeight="1" x14ac:dyDescent="0.2">
      <c r="A10" s="101" t="s">
        <v>550</v>
      </c>
      <c r="B10" s="101"/>
      <c r="C10" s="44" t="s">
        <v>548</v>
      </c>
      <c r="D10" s="44" t="s">
        <v>551</v>
      </c>
      <c r="E10" s="44" t="s">
        <v>543</v>
      </c>
      <c r="F10" s="44" t="b">
        <f t="shared" si="0"/>
        <v>1</v>
      </c>
      <c r="G10" s="44">
        <f t="shared" si="1"/>
        <v>36</v>
      </c>
      <c r="H10" s="44">
        <f t="shared" si="2"/>
        <v>1.7641954488384088E-2</v>
      </c>
      <c r="I10" s="44">
        <f t="shared" si="3"/>
        <v>36</v>
      </c>
      <c r="J10" s="44">
        <f t="shared" si="4"/>
        <v>1.7641954488384088E-2</v>
      </c>
      <c r="K10" s="44">
        <f t="shared" si="5"/>
        <v>36</v>
      </c>
      <c r="L10" s="44">
        <f t="shared" si="6"/>
        <v>1.7641954488384088E-2</v>
      </c>
      <c r="M10" s="44">
        <f t="shared" si="7"/>
        <v>1.7641954488384088E-2</v>
      </c>
      <c r="N10" s="44" t="b">
        <f t="shared" si="8"/>
        <v>1</v>
      </c>
      <c r="O10" s="44">
        <f t="shared" si="9"/>
        <v>206</v>
      </c>
      <c r="P10" s="44">
        <f t="shared" si="10"/>
        <v>0.61720656241965111</v>
      </c>
      <c r="Q10" s="44">
        <f t="shared" si="11"/>
        <v>206</v>
      </c>
      <c r="R10" s="44">
        <f t="shared" si="12"/>
        <v>0.61720656241965111</v>
      </c>
      <c r="S10" s="44">
        <f t="shared" si="13"/>
        <v>206</v>
      </c>
      <c r="T10" s="44">
        <f t="shared" si="14"/>
        <v>0.61720656241965111</v>
      </c>
      <c r="U10" s="44">
        <f t="shared" si="15"/>
        <v>0.61720656241965111</v>
      </c>
      <c r="V10" s="44">
        <f t="shared" si="16"/>
        <v>9.86</v>
      </c>
      <c r="W10" s="44" t="str">
        <f>IF(V10="","",IF(V10&gt;=Comboboxes!A$5,"Pass",IF(AND(V10&gt;=Comboboxes!A$6,E10="Yes"),"Pass†","Fail")))</f>
        <v>Pass</v>
      </c>
      <c r="X10" s="44" t="s">
        <v>540</v>
      </c>
      <c r="Y10" s="44" t="s">
        <v>541</v>
      </c>
      <c r="Z10" s="44" t="s">
        <v>32</v>
      </c>
      <c r="AA10" s="44" t="s">
        <v>32</v>
      </c>
      <c r="AB10" s="44" t="s">
        <v>32</v>
      </c>
      <c r="AC10" s="44" t="s">
        <v>32</v>
      </c>
      <c r="AD10" s="44" t="s">
        <v>32</v>
      </c>
      <c r="AE10" s="44" t="s">
        <v>32</v>
      </c>
      <c r="AF10" s="44" t="s">
        <v>32</v>
      </c>
      <c r="AG10" s="44" t="s">
        <v>32</v>
      </c>
      <c r="AH10" s="44" t="s">
        <v>32</v>
      </c>
      <c r="AI10" s="44" t="s">
        <v>32</v>
      </c>
      <c r="AJ10" s="44" t="s">
        <v>32</v>
      </c>
      <c r="AK10" s="44" t="s">
        <v>32</v>
      </c>
      <c r="AL10" s="44" t="s">
        <v>32</v>
      </c>
      <c r="AM10" s="44" t="s">
        <v>32</v>
      </c>
      <c r="AN10" s="44" t="s">
        <v>32</v>
      </c>
      <c r="AO10" s="44" t="s">
        <v>32</v>
      </c>
      <c r="AP10" s="44" t="s">
        <v>32</v>
      </c>
      <c r="AQ10" s="44" t="s">
        <v>32</v>
      </c>
      <c r="AR10" s="44" t="s">
        <v>32</v>
      </c>
      <c r="AS10" s="44" t="s">
        <v>32</v>
      </c>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row>
    <row r="11" spans="1:74" ht="25.5" customHeight="1" x14ac:dyDescent="0.2">
      <c r="A11" s="101" t="s">
        <v>552</v>
      </c>
      <c r="B11" s="101"/>
      <c r="C11" s="44" t="s">
        <v>537</v>
      </c>
      <c r="D11" s="44" t="s">
        <v>551</v>
      </c>
      <c r="E11" s="44" t="s">
        <v>543</v>
      </c>
      <c r="F11" s="44" t="b">
        <f t="shared" si="0"/>
        <v>1</v>
      </c>
      <c r="G11" s="44">
        <f t="shared" si="1"/>
        <v>0</v>
      </c>
      <c r="H11" s="44">
        <f t="shared" si="2"/>
        <v>0</v>
      </c>
      <c r="I11" s="44">
        <f t="shared" si="3"/>
        <v>0</v>
      </c>
      <c r="J11" s="44">
        <f t="shared" si="4"/>
        <v>0</v>
      </c>
      <c r="K11" s="44">
        <f t="shared" si="5"/>
        <v>0</v>
      </c>
      <c r="L11" s="44">
        <f t="shared" si="6"/>
        <v>0</v>
      </c>
      <c r="M11" s="44">
        <f t="shared" si="7"/>
        <v>0</v>
      </c>
      <c r="N11" s="44" t="b">
        <f t="shared" si="8"/>
        <v>1</v>
      </c>
      <c r="O11" s="44">
        <f t="shared" si="9"/>
        <v>206</v>
      </c>
      <c r="P11" s="44">
        <f t="shared" si="10"/>
        <v>0.61720656241965111</v>
      </c>
      <c r="Q11" s="44">
        <f t="shared" si="11"/>
        <v>206</v>
      </c>
      <c r="R11" s="44">
        <f t="shared" si="12"/>
        <v>0.61720656241965111</v>
      </c>
      <c r="S11" s="44">
        <f t="shared" si="13"/>
        <v>206</v>
      </c>
      <c r="T11" s="44">
        <f t="shared" si="14"/>
        <v>0.61720656241965111</v>
      </c>
      <c r="U11" s="44">
        <f t="shared" si="15"/>
        <v>0.61720656241965111</v>
      </c>
      <c r="V11" s="44">
        <f t="shared" si="16"/>
        <v>13.34</v>
      </c>
      <c r="W11" s="44" t="str">
        <f>IF(V11="","",IF(V11&gt;=Comboboxes!A$5,"Pass",IF(AND(V11&gt;=Comboboxes!A$6,E11="Yes"),"Pass†","Fail")))</f>
        <v>Pass</v>
      </c>
      <c r="X11" s="44" t="s">
        <v>540</v>
      </c>
      <c r="Y11" s="44" t="s">
        <v>541</v>
      </c>
      <c r="Z11" s="44" t="s">
        <v>32</v>
      </c>
      <c r="AA11" s="44" t="s">
        <v>32</v>
      </c>
      <c r="AB11" s="44" t="s">
        <v>32</v>
      </c>
      <c r="AC11" s="44" t="s">
        <v>32</v>
      </c>
      <c r="AD11" s="44" t="s">
        <v>32</v>
      </c>
      <c r="AE11" s="44" t="s">
        <v>32</v>
      </c>
      <c r="AF11" s="44" t="s">
        <v>32</v>
      </c>
      <c r="AG11" s="44" t="s">
        <v>32</v>
      </c>
      <c r="AH11" s="44" t="s">
        <v>32</v>
      </c>
      <c r="AI11" s="44" t="s">
        <v>32</v>
      </c>
      <c r="AJ11" s="44" t="s">
        <v>32</v>
      </c>
      <c r="AK11" s="44" t="s">
        <v>32</v>
      </c>
      <c r="AL11" s="44" t="s">
        <v>32</v>
      </c>
      <c r="AM11" s="44" t="s">
        <v>32</v>
      </c>
      <c r="AN11" s="44" t="s">
        <v>32</v>
      </c>
      <c r="AO11" s="44" t="s">
        <v>32</v>
      </c>
      <c r="AP11" s="44" t="s">
        <v>32</v>
      </c>
      <c r="AQ11" s="44" t="s">
        <v>32</v>
      </c>
      <c r="AR11" s="44" t="s">
        <v>32</v>
      </c>
      <c r="AS11" s="44" t="s">
        <v>32</v>
      </c>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row>
    <row r="12" spans="1:74" ht="39.75" customHeight="1" x14ac:dyDescent="0.2">
      <c r="A12" s="101" t="s">
        <v>553</v>
      </c>
      <c r="B12" s="101"/>
      <c r="C12" s="44" t="s">
        <v>548</v>
      </c>
      <c r="D12" s="44" t="s">
        <v>538</v>
      </c>
      <c r="E12" s="44" t="s">
        <v>539</v>
      </c>
      <c r="F12" s="44" t="b">
        <f t="shared" si="0"/>
        <v>1</v>
      </c>
      <c r="G12" s="44">
        <f t="shared" si="1"/>
        <v>36</v>
      </c>
      <c r="H12" s="44">
        <f t="shared" si="2"/>
        <v>1.7641954488384088E-2</v>
      </c>
      <c r="I12" s="44">
        <f t="shared" si="3"/>
        <v>36</v>
      </c>
      <c r="J12" s="44">
        <f t="shared" si="4"/>
        <v>1.7641954488384088E-2</v>
      </c>
      <c r="K12" s="44">
        <f t="shared" si="5"/>
        <v>36</v>
      </c>
      <c r="L12" s="44">
        <f t="shared" si="6"/>
        <v>1.7641954488384088E-2</v>
      </c>
      <c r="M12" s="44">
        <f t="shared" si="7"/>
        <v>1.7641954488384088E-2</v>
      </c>
      <c r="N12" s="44" t="b">
        <f t="shared" si="8"/>
        <v>1</v>
      </c>
      <c r="O12" s="44">
        <f t="shared" si="9"/>
        <v>255</v>
      </c>
      <c r="P12" s="44">
        <f t="shared" si="10"/>
        <v>1</v>
      </c>
      <c r="Q12" s="44">
        <f t="shared" si="11"/>
        <v>255</v>
      </c>
      <c r="R12" s="44">
        <f t="shared" si="12"/>
        <v>1</v>
      </c>
      <c r="S12" s="44">
        <f t="shared" si="13"/>
        <v>255</v>
      </c>
      <c r="T12" s="44">
        <f t="shared" si="14"/>
        <v>1</v>
      </c>
      <c r="U12" s="44">
        <f t="shared" si="15"/>
        <v>1</v>
      </c>
      <c r="V12" s="44">
        <f t="shared" si="16"/>
        <v>15.52</v>
      </c>
      <c r="W12" s="44" t="str">
        <f>IF(V12="","",IF(V12&gt;=Comboboxes!A$5,"Pass",IF(AND(V12&gt;=Comboboxes!A$6,E12="Yes"),"Pass†","Fail")))</f>
        <v>Pass</v>
      </c>
      <c r="X12" s="44" t="s">
        <v>540</v>
      </c>
      <c r="Y12" s="44" t="s">
        <v>32</v>
      </c>
      <c r="Z12" s="44" t="s">
        <v>541</v>
      </c>
      <c r="AA12" s="44" t="s">
        <v>32</v>
      </c>
      <c r="AB12" s="44" t="s">
        <v>32</v>
      </c>
      <c r="AC12" s="44" t="s">
        <v>32</v>
      </c>
      <c r="AD12" s="44" t="s">
        <v>32</v>
      </c>
      <c r="AE12" s="44" t="s">
        <v>32</v>
      </c>
      <c r="AF12" s="44" t="s">
        <v>32</v>
      </c>
      <c r="AG12" s="44" t="s">
        <v>32</v>
      </c>
      <c r="AH12" s="44" t="s">
        <v>32</v>
      </c>
      <c r="AI12" s="44" t="s">
        <v>32</v>
      </c>
      <c r="AJ12" s="44" t="s">
        <v>32</v>
      </c>
      <c r="AK12" s="44" t="s">
        <v>32</v>
      </c>
      <c r="AL12" s="44" t="s">
        <v>32</v>
      </c>
      <c r="AM12" s="44" t="s">
        <v>32</v>
      </c>
      <c r="AN12" s="44" t="s">
        <v>32</v>
      </c>
      <c r="AO12" s="44" t="s">
        <v>32</v>
      </c>
      <c r="AP12" s="44" t="s">
        <v>32</v>
      </c>
      <c r="AQ12" s="44" t="s">
        <v>32</v>
      </c>
      <c r="AR12" s="44" t="s">
        <v>32</v>
      </c>
      <c r="AS12" s="44" t="s">
        <v>32</v>
      </c>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row>
    <row r="13" spans="1:74" ht="27.75" customHeight="1" x14ac:dyDescent="0.2">
      <c r="A13" s="101" t="s">
        <v>554</v>
      </c>
      <c r="B13" s="101"/>
      <c r="C13" s="44" t="s">
        <v>548</v>
      </c>
      <c r="D13" s="44" t="s">
        <v>538</v>
      </c>
      <c r="E13" s="44" t="s">
        <v>543</v>
      </c>
      <c r="F13" s="44" t="b">
        <f t="shared" si="0"/>
        <v>1</v>
      </c>
      <c r="G13" s="44">
        <f t="shared" si="1"/>
        <v>36</v>
      </c>
      <c r="H13" s="44">
        <f t="shared" si="2"/>
        <v>1.7641954488384088E-2</v>
      </c>
      <c r="I13" s="44">
        <f t="shared" si="3"/>
        <v>36</v>
      </c>
      <c r="J13" s="44">
        <f t="shared" si="4"/>
        <v>1.7641954488384088E-2</v>
      </c>
      <c r="K13" s="44">
        <f t="shared" si="5"/>
        <v>36</v>
      </c>
      <c r="L13" s="44">
        <f t="shared" si="6"/>
        <v>1.7641954488384088E-2</v>
      </c>
      <c r="M13" s="44">
        <f t="shared" si="7"/>
        <v>1.7641954488384088E-2</v>
      </c>
      <c r="N13" s="44" t="b">
        <f t="shared" si="8"/>
        <v>1</v>
      </c>
      <c r="O13" s="44">
        <f t="shared" si="9"/>
        <v>255</v>
      </c>
      <c r="P13" s="44">
        <f t="shared" si="10"/>
        <v>1</v>
      </c>
      <c r="Q13" s="44">
        <f t="shared" si="11"/>
        <v>255</v>
      </c>
      <c r="R13" s="44">
        <f t="shared" si="12"/>
        <v>1</v>
      </c>
      <c r="S13" s="44">
        <f t="shared" si="13"/>
        <v>255</v>
      </c>
      <c r="T13" s="44">
        <f t="shared" si="14"/>
        <v>1</v>
      </c>
      <c r="U13" s="44">
        <f t="shared" si="15"/>
        <v>1</v>
      </c>
      <c r="V13" s="44">
        <f t="shared" si="16"/>
        <v>15.52</v>
      </c>
      <c r="W13" s="44" t="str">
        <f>IF(V13="","",IF(V13&gt;=Comboboxes!A$5,"Pass",IF(AND(V13&gt;=Comboboxes!A$6,E13="Yes"),"Pass†","Fail")))</f>
        <v>Pass</v>
      </c>
      <c r="X13" s="44" t="s">
        <v>540</v>
      </c>
      <c r="Y13" s="44" t="s">
        <v>32</v>
      </c>
      <c r="Z13" s="44" t="s">
        <v>541</v>
      </c>
      <c r="AA13" s="44" t="s">
        <v>32</v>
      </c>
      <c r="AB13" s="44" t="s">
        <v>32</v>
      </c>
      <c r="AC13" s="44" t="s">
        <v>32</v>
      </c>
      <c r="AD13" s="44" t="s">
        <v>32</v>
      </c>
      <c r="AE13" s="44" t="s">
        <v>32</v>
      </c>
      <c r="AF13" s="44" t="s">
        <v>32</v>
      </c>
      <c r="AG13" s="44" t="s">
        <v>32</v>
      </c>
      <c r="AH13" s="44" t="s">
        <v>32</v>
      </c>
      <c r="AI13" s="44" t="s">
        <v>32</v>
      </c>
      <c r="AJ13" s="44" t="s">
        <v>32</v>
      </c>
      <c r="AK13" s="44" t="s">
        <v>32</v>
      </c>
      <c r="AL13" s="44" t="s">
        <v>32</v>
      </c>
      <c r="AM13" s="44" t="s">
        <v>32</v>
      </c>
      <c r="AN13" s="44" t="s">
        <v>32</v>
      </c>
      <c r="AO13" s="44" t="s">
        <v>32</v>
      </c>
      <c r="AP13" s="44" t="s">
        <v>32</v>
      </c>
      <c r="AQ13" s="44" t="s">
        <v>32</v>
      </c>
      <c r="AR13" s="44" t="s">
        <v>32</v>
      </c>
      <c r="AS13" s="44" t="s">
        <v>32</v>
      </c>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row>
    <row r="14" spans="1:74" ht="35.25" customHeight="1" x14ac:dyDescent="0.2">
      <c r="A14" s="101" t="s">
        <v>555</v>
      </c>
      <c r="B14" s="101"/>
      <c r="C14" s="44" t="s">
        <v>556</v>
      </c>
      <c r="D14" s="44" t="s">
        <v>546</v>
      </c>
      <c r="E14" s="44" t="s">
        <v>539</v>
      </c>
      <c r="F14" s="44" t="b">
        <f t="shared" si="0"/>
        <v>1</v>
      </c>
      <c r="G14" s="44">
        <f t="shared" si="1"/>
        <v>237</v>
      </c>
      <c r="H14" s="44">
        <f t="shared" si="2"/>
        <v>0.84687323150985805</v>
      </c>
      <c r="I14" s="44">
        <f t="shared" si="3"/>
        <v>237</v>
      </c>
      <c r="J14" s="44">
        <f t="shared" si="4"/>
        <v>0.84687323150985805</v>
      </c>
      <c r="K14" s="44">
        <f t="shared" si="5"/>
        <v>237</v>
      </c>
      <c r="L14" s="44">
        <f t="shared" si="6"/>
        <v>0.84687323150985805</v>
      </c>
      <c r="M14" s="44">
        <f t="shared" si="7"/>
        <v>0.84687323150985805</v>
      </c>
      <c r="N14" s="44" t="b">
        <f t="shared" si="8"/>
        <v>1</v>
      </c>
      <c r="O14" s="44">
        <f t="shared" si="9"/>
        <v>20</v>
      </c>
      <c r="P14" s="44">
        <f t="shared" si="10"/>
        <v>6.9954101872653843E-3</v>
      </c>
      <c r="Q14" s="44">
        <f t="shared" si="11"/>
        <v>20</v>
      </c>
      <c r="R14" s="44">
        <f t="shared" si="12"/>
        <v>6.9954101872653843E-3</v>
      </c>
      <c r="S14" s="44">
        <f t="shared" si="13"/>
        <v>20</v>
      </c>
      <c r="T14" s="44">
        <f t="shared" si="14"/>
        <v>6.9954101872653843E-3</v>
      </c>
      <c r="U14" s="44">
        <f t="shared" si="15"/>
        <v>6.9954101872653843E-3</v>
      </c>
      <c r="V14" s="44">
        <f t="shared" si="16"/>
        <v>15.74</v>
      </c>
      <c r="W14" s="44" t="str">
        <f>IF(V14="","",IF(V14&gt;=Comboboxes!A$5,"Pass",IF(AND(V14&gt;=Comboboxes!A$6,E14="Yes"),"Pass†","Fail")))</f>
        <v>Pass</v>
      </c>
      <c r="X14" s="44" t="s">
        <v>540</v>
      </c>
      <c r="Y14" s="44" t="s">
        <v>32</v>
      </c>
      <c r="Z14" s="44" t="s">
        <v>541</v>
      </c>
      <c r="AA14" s="44" t="s">
        <v>541</v>
      </c>
      <c r="AB14" s="44" t="s">
        <v>541</v>
      </c>
      <c r="AC14" s="44" t="s">
        <v>541</v>
      </c>
      <c r="AD14" s="44" t="s">
        <v>541</v>
      </c>
      <c r="AE14" s="44" t="s">
        <v>541</v>
      </c>
      <c r="AF14" s="44" t="s">
        <v>541</v>
      </c>
      <c r="AG14" s="44" t="s">
        <v>541</v>
      </c>
      <c r="AH14" s="44" t="s">
        <v>541</v>
      </c>
      <c r="AI14" s="44" t="s">
        <v>541</v>
      </c>
      <c r="AJ14" s="44" t="s">
        <v>541</v>
      </c>
      <c r="AK14" s="44" t="s">
        <v>541</v>
      </c>
      <c r="AL14" s="44" t="s">
        <v>541</v>
      </c>
      <c r="AM14" s="44" t="s">
        <v>32</v>
      </c>
      <c r="AN14" s="44" t="s">
        <v>541</v>
      </c>
      <c r="AO14" s="44" t="s">
        <v>541</v>
      </c>
      <c r="AP14" s="44" t="s">
        <v>541</v>
      </c>
      <c r="AQ14" s="44" t="s">
        <v>541</v>
      </c>
      <c r="AR14" s="44" t="s">
        <v>541</v>
      </c>
      <c r="AS14" s="44" t="s">
        <v>541</v>
      </c>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row>
    <row r="15" spans="1:74" ht="24.75" customHeight="1" x14ac:dyDescent="0.2">
      <c r="A15" s="101" t="s">
        <v>557</v>
      </c>
      <c r="B15" s="101"/>
      <c r="C15" s="44" t="s">
        <v>538</v>
      </c>
      <c r="D15" s="44" t="s">
        <v>546</v>
      </c>
      <c r="E15" s="44" t="s">
        <v>543</v>
      </c>
      <c r="F15" s="44" t="b">
        <f t="shared" si="0"/>
        <v>1</v>
      </c>
      <c r="G15" s="44">
        <f t="shared" si="1"/>
        <v>255</v>
      </c>
      <c r="H15" s="44">
        <f t="shared" si="2"/>
        <v>1</v>
      </c>
      <c r="I15" s="44">
        <f t="shared" si="3"/>
        <v>255</v>
      </c>
      <c r="J15" s="44">
        <f t="shared" si="4"/>
        <v>1</v>
      </c>
      <c r="K15" s="44">
        <f t="shared" si="5"/>
        <v>255</v>
      </c>
      <c r="L15" s="44">
        <f t="shared" si="6"/>
        <v>1</v>
      </c>
      <c r="M15" s="44">
        <f t="shared" si="7"/>
        <v>1</v>
      </c>
      <c r="N15" s="44" t="b">
        <f t="shared" si="8"/>
        <v>1</v>
      </c>
      <c r="O15" s="44">
        <f t="shared" si="9"/>
        <v>20</v>
      </c>
      <c r="P15" s="44">
        <f t="shared" si="10"/>
        <v>6.9954101872653843E-3</v>
      </c>
      <c r="Q15" s="44">
        <f t="shared" si="11"/>
        <v>20</v>
      </c>
      <c r="R15" s="44">
        <f t="shared" si="12"/>
        <v>6.9954101872653843E-3</v>
      </c>
      <c r="S15" s="44">
        <f t="shared" si="13"/>
        <v>20</v>
      </c>
      <c r="T15" s="44">
        <f t="shared" si="14"/>
        <v>6.9954101872653843E-3</v>
      </c>
      <c r="U15" s="44">
        <f t="shared" si="15"/>
        <v>6.9954101872653843E-3</v>
      </c>
      <c r="V15" s="44">
        <f t="shared" si="16"/>
        <v>18.420000000000002</v>
      </c>
      <c r="W15" s="44" t="str">
        <f>IF(V15="","",IF(V15&gt;=Comboboxes!A$5,"Pass",IF(AND(V15&gt;=Comboboxes!A$6,E15="Yes"),"Pass†","Fail")))</f>
        <v>Pass</v>
      </c>
      <c r="X15" s="44" t="s">
        <v>540</v>
      </c>
      <c r="Y15" s="44" t="s">
        <v>32</v>
      </c>
      <c r="Z15" s="44" t="s">
        <v>541</v>
      </c>
      <c r="AA15" s="44" t="s">
        <v>541</v>
      </c>
      <c r="AB15" s="44" t="s">
        <v>541</v>
      </c>
      <c r="AC15" s="44" t="s">
        <v>32</v>
      </c>
      <c r="AD15" s="44" t="s">
        <v>32</v>
      </c>
      <c r="AE15" s="44" t="s">
        <v>32</v>
      </c>
      <c r="AF15" s="44" t="s">
        <v>32</v>
      </c>
      <c r="AG15" s="44" t="s">
        <v>32</v>
      </c>
      <c r="AH15" s="44" t="s">
        <v>541</v>
      </c>
      <c r="AI15" s="44" t="s">
        <v>541</v>
      </c>
      <c r="AJ15" s="44" t="s">
        <v>32</v>
      </c>
      <c r="AK15" s="44" t="s">
        <v>32</v>
      </c>
      <c r="AL15" s="44" t="s">
        <v>541</v>
      </c>
      <c r="AM15" s="44" t="s">
        <v>32</v>
      </c>
      <c r="AN15" s="44" t="s">
        <v>32</v>
      </c>
      <c r="AO15" s="44" t="s">
        <v>541</v>
      </c>
      <c r="AP15" s="44" t="s">
        <v>32</v>
      </c>
      <c r="AQ15" s="44" t="s">
        <v>32</v>
      </c>
      <c r="AR15" s="44" t="s">
        <v>32</v>
      </c>
      <c r="AS15" s="44" t="s">
        <v>32</v>
      </c>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row>
    <row r="16" spans="1:74" ht="22.5" customHeight="1" x14ac:dyDescent="0.2">
      <c r="A16" s="101" t="s">
        <v>558</v>
      </c>
      <c r="B16" s="101"/>
      <c r="C16" s="44" t="s">
        <v>538</v>
      </c>
      <c r="D16" s="44" t="s">
        <v>559</v>
      </c>
      <c r="E16" s="44" t="s">
        <v>543</v>
      </c>
      <c r="F16" s="44" t="b">
        <f t="shared" si="0"/>
        <v>1</v>
      </c>
      <c r="G16" s="44">
        <f t="shared" si="1"/>
        <v>255</v>
      </c>
      <c r="H16" s="44">
        <f t="shared" si="2"/>
        <v>1</v>
      </c>
      <c r="I16" s="44">
        <f t="shared" si="3"/>
        <v>255</v>
      </c>
      <c r="J16" s="44">
        <f t="shared" si="4"/>
        <v>1</v>
      </c>
      <c r="K16" s="44">
        <f t="shared" si="5"/>
        <v>255</v>
      </c>
      <c r="L16" s="44">
        <f t="shared" si="6"/>
        <v>1</v>
      </c>
      <c r="M16" s="44">
        <f t="shared" si="7"/>
        <v>1</v>
      </c>
      <c r="N16" s="44" t="b">
        <f t="shared" si="8"/>
        <v>1</v>
      </c>
      <c r="O16" s="44">
        <f t="shared" si="9"/>
        <v>89</v>
      </c>
      <c r="P16" s="44">
        <f t="shared" si="10"/>
        <v>9.9898728247113905E-2</v>
      </c>
      <c r="Q16" s="44">
        <f t="shared" si="11"/>
        <v>89</v>
      </c>
      <c r="R16" s="44">
        <f t="shared" si="12"/>
        <v>9.9898728247113905E-2</v>
      </c>
      <c r="S16" s="44">
        <f t="shared" si="13"/>
        <v>89</v>
      </c>
      <c r="T16" s="44">
        <f t="shared" si="14"/>
        <v>9.9898728247113905E-2</v>
      </c>
      <c r="U16" s="44">
        <f t="shared" si="15"/>
        <v>9.9898728247113905E-2</v>
      </c>
      <c r="V16" s="44">
        <f t="shared" si="16"/>
        <v>7</v>
      </c>
      <c r="W16" s="44" t="str">
        <f>IF(V16="","",IF(V16&gt;=Comboboxes!A$5,"Pass",IF(AND(V16&gt;=Comboboxes!A$6,E16="Yes"),"Pass†","Fail")))</f>
        <v>Pass</v>
      </c>
      <c r="X16" s="44" t="s">
        <v>540</v>
      </c>
      <c r="Y16" s="44" t="s">
        <v>32</v>
      </c>
      <c r="Z16" s="44" t="s">
        <v>541</v>
      </c>
      <c r="AA16" s="44" t="s">
        <v>541</v>
      </c>
      <c r="AB16" s="44" t="s">
        <v>32</v>
      </c>
      <c r="AC16" s="44" t="s">
        <v>32</v>
      </c>
      <c r="AD16" s="44" t="s">
        <v>32</v>
      </c>
      <c r="AE16" s="44" t="s">
        <v>32</v>
      </c>
      <c r="AF16" s="44" t="s">
        <v>32</v>
      </c>
      <c r="AG16" s="44" t="s">
        <v>32</v>
      </c>
      <c r="AH16" s="44" t="s">
        <v>32</v>
      </c>
      <c r="AI16" s="44" t="s">
        <v>32</v>
      </c>
      <c r="AJ16" s="44" t="s">
        <v>32</v>
      </c>
      <c r="AK16" s="44" t="s">
        <v>32</v>
      </c>
      <c r="AL16" s="44" t="s">
        <v>541</v>
      </c>
      <c r="AM16" s="44" t="s">
        <v>32</v>
      </c>
      <c r="AN16" s="44" t="s">
        <v>32</v>
      </c>
      <c r="AO16" s="44" t="s">
        <v>541</v>
      </c>
      <c r="AP16" s="44" t="s">
        <v>541</v>
      </c>
      <c r="AQ16" s="44" t="s">
        <v>541</v>
      </c>
      <c r="AR16" s="44" t="s">
        <v>541</v>
      </c>
      <c r="AS16" s="44" t="s">
        <v>541</v>
      </c>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row>
    <row r="17" spans="1:74" ht="58.5" customHeight="1" x14ac:dyDescent="0.2">
      <c r="A17" s="101" t="s">
        <v>560</v>
      </c>
      <c r="B17" s="101"/>
      <c r="C17" s="44" t="s">
        <v>537</v>
      </c>
      <c r="D17" s="44" t="s">
        <v>538</v>
      </c>
      <c r="E17" s="44" t="s">
        <v>543</v>
      </c>
      <c r="F17" s="44" t="b">
        <f t="shared" si="0"/>
        <v>1</v>
      </c>
      <c r="G17" s="44">
        <f t="shared" si="1"/>
        <v>0</v>
      </c>
      <c r="H17" s="44">
        <f t="shared" si="2"/>
        <v>0</v>
      </c>
      <c r="I17" s="44">
        <f t="shared" si="3"/>
        <v>0</v>
      </c>
      <c r="J17" s="44">
        <f t="shared" si="4"/>
        <v>0</v>
      </c>
      <c r="K17" s="44">
        <f t="shared" si="5"/>
        <v>0</v>
      </c>
      <c r="L17" s="44">
        <f t="shared" si="6"/>
        <v>0</v>
      </c>
      <c r="M17" s="44">
        <f t="shared" si="7"/>
        <v>0</v>
      </c>
      <c r="N17" s="44" t="b">
        <f t="shared" si="8"/>
        <v>1</v>
      </c>
      <c r="O17" s="44">
        <f t="shared" si="9"/>
        <v>255</v>
      </c>
      <c r="P17" s="44">
        <f t="shared" si="10"/>
        <v>1</v>
      </c>
      <c r="Q17" s="44">
        <f t="shared" si="11"/>
        <v>255</v>
      </c>
      <c r="R17" s="44">
        <f t="shared" si="12"/>
        <v>1</v>
      </c>
      <c r="S17" s="44">
        <f t="shared" si="13"/>
        <v>255</v>
      </c>
      <c r="T17" s="44">
        <f t="shared" si="14"/>
        <v>1</v>
      </c>
      <c r="U17" s="44">
        <f t="shared" si="15"/>
        <v>1</v>
      </c>
      <c r="V17" s="44">
        <f t="shared" si="16"/>
        <v>21</v>
      </c>
      <c r="W17" s="44" t="str">
        <f>IF(V17="","",IF(V17&gt;=Comboboxes!A$5,"Pass",IF(AND(V17&gt;=Comboboxes!A$6,E17="Yes"),"Pass†","Fail")))</f>
        <v>Pass</v>
      </c>
      <c r="X17" s="44" t="s">
        <v>540</v>
      </c>
      <c r="Y17" s="44" t="s">
        <v>32</v>
      </c>
      <c r="Z17" s="44" t="s">
        <v>541</v>
      </c>
      <c r="AA17" s="44" t="s">
        <v>541</v>
      </c>
      <c r="AB17" s="44" t="s">
        <v>541</v>
      </c>
      <c r="AC17" s="44" t="s">
        <v>32</v>
      </c>
      <c r="AD17" s="44" t="s">
        <v>32</v>
      </c>
      <c r="AE17" s="44" t="s">
        <v>32</v>
      </c>
      <c r="AF17" s="44" t="s">
        <v>32</v>
      </c>
      <c r="AG17" s="44" t="s">
        <v>32</v>
      </c>
      <c r="AH17" s="44" t="s">
        <v>32</v>
      </c>
      <c r="AI17" s="44" t="s">
        <v>32</v>
      </c>
      <c r="AJ17" s="44" t="s">
        <v>32</v>
      </c>
      <c r="AK17" s="44" t="s">
        <v>32</v>
      </c>
      <c r="AL17" s="44" t="s">
        <v>541</v>
      </c>
      <c r="AM17" s="44" t="s">
        <v>32</v>
      </c>
      <c r="AN17" s="44" t="s">
        <v>32</v>
      </c>
      <c r="AO17" s="44" t="s">
        <v>541</v>
      </c>
      <c r="AP17" s="44" t="s">
        <v>541</v>
      </c>
      <c r="AQ17" s="44" t="s">
        <v>541</v>
      </c>
      <c r="AR17" s="44" t="s">
        <v>541</v>
      </c>
      <c r="AS17" s="44" t="s">
        <v>541</v>
      </c>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row>
    <row r="18" spans="1:74" ht="24.75" customHeight="1" x14ac:dyDescent="0.2">
      <c r="A18" s="101" t="s">
        <v>561</v>
      </c>
      <c r="B18" s="101"/>
      <c r="C18" s="44" t="s">
        <v>556</v>
      </c>
      <c r="D18" s="44" t="s">
        <v>548</v>
      </c>
      <c r="E18" s="44" t="s">
        <v>543</v>
      </c>
      <c r="F18" s="44" t="b">
        <f t="shared" si="0"/>
        <v>1</v>
      </c>
      <c r="G18" s="44">
        <f t="shared" si="1"/>
        <v>237</v>
      </c>
      <c r="H18" s="44">
        <f t="shared" si="2"/>
        <v>0.84687323150985805</v>
      </c>
      <c r="I18" s="44">
        <f t="shared" si="3"/>
        <v>237</v>
      </c>
      <c r="J18" s="44">
        <f t="shared" si="4"/>
        <v>0.84687323150985805</v>
      </c>
      <c r="K18" s="44">
        <f t="shared" si="5"/>
        <v>237</v>
      </c>
      <c r="L18" s="44">
        <f t="shared" si="6"/>
        <v>0.84687323150985805</v>
      </c>
      <c r="M18" s="44">
        <f t="shared" si="7"/>
        <v>0.84687323150985805</v>
      </c>
      <c r="N18" s="44" t="b">
        <f t="shared" si="8"/>
        <v>1</v>
      </c>
      <c r="O18" s="44">
        <f t="shared" si="9"/>
        <v>36</v>
      </c>
      <c r="P18" s="44">
        <f t="shared" si="10"/>
        <v>1.7641954488384088E-2</v>
      </c>
      <c r="Q18" s="44">
        <f t="shared" si="11"/>
        <v>36</v>
      </c>
      <c r="R18" s="44">
        <f t="shared" si="12"/>
        <v>1.7641954488384088E-2</v>
      </c>
      <c r="S18" s="44">
        <f t="shared" si="13"/>
        <v>36</v>
      </c>
      <c r="T18" s="44">
        <f t="shared" si="14"/>
        <v>1.7641954488384088E-2</v>
      </c>
      <c r="U18" s="44">
        <f t="shared" si="15"/>
        <v>1.7641954488384088E-2</v>
      </c>
      <c r="V18" s="44">
        <f t="shared" si="16"/>
        <v>13.26</v>
      </c>
      <c r="W18" s="44" t="str">
        <f>IF(V18="","",IF(V18&gt;=Comboboxes!A$5,"Pass",IF(AND(V18&gt;=Comboboxes!A$6,E18="Yes"),"Pass†","Fail")))</f>
        <v>Pass</v>
      </c>
      <c r="X18" s="44" t="s">
        <v>540</v>
      </c>
      <c r="Y18" s="44" t="s">
        <v>32</v>
      </c>
      <c r="Z18" s="44" t="s">
        <v>32</v>
      </c>
      <c r="AA18" s="44" t="s">
        <v>32</v>
      </c>
      <c r="AB18" s="44" t="s">
        <v>541</v>
      </c>
      <c r="AC18" s="44" t="s">
        <v>541</v>
      </c>
      <c r="AD18" s="44" t="s">
        <v>541</v>
      </c>
      <c r="AE18" s="44" t="s">
        <v>541</v>
      </c>
      <c r="AF18" s="44" t="s">
        <v>541</v>
      </c>
      <c r="AG18" s="44" t="s">
        <v>541</v>
      </c>
      <c r="AH18" s="44" t="s">
        <v>32</v>
      </c>
      <c r="AI18" s="44" t="s">
        <v>541</v>
      </c>
      <c r="AJ18" s="44" t="s">
        <v>32</v>
      </c>
      <c r="AK18" s="44" t="s">
        <v>32</v>
      </c>
      <c r="AL18" s="44" t="s">
        <v>541</v>
      </c>
      <c r="AM18" s="44" t="s">
        <v>32</v>
      </c>
      <c r="AN18" s="44" t="s">
        <v>541</v>
      </c>
      <c r="AO18" s="44" t="s">
        <v>541</v>
      </c>
      <c r="AP18" s="44" t="s">
        <v>541</v>
      </c>
      <c r="AQ18" s="44" t="s">
        <v>541</v>
      </c>
      <c r="AR18" s="44" t="s">
        <v>541</v>
      </c>
      <c r="AS18" s="44" t="s">
        <v>541</v>
      </c>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row>
    <row r="19" spans="1:74" ht="22.5" customHeight="1" x14ac:dyDescent="0.2">
      <c r="A19" s="101" t="s">
        <v>558</v>
      </c>
      <c r="B19" s="101"/>
      <c r="C19" s="44" t="s">
        <v>538</v>
      </c>
      <c r="D19" s="44" t="s">
        <v>546</v>
      </c>
      <c r="E19" s="44" t="s">
        <v>543</v>
      </c>
      <c r="F19" s="44" t="b">
        <f t="shared" si="0"/>
        <v>1</v>
      </c>
      <c r="G19" s="44">
        <f t="shared" si="1"/>
        <v>255</v>
      </c>
      <c r="H19" s="44">
        <f t="shared" si="2"/>
        <v>1</v>
      </c>
      <c r="I19" s="44">
        <f t="shared" si="3"/>
        <v>255</v>
      </c>
      <c r="J19" s="44">
        <f t="shared" si="4"/>
        <v>1</v>
      </c>
      <c r="K19" s="44">
        <f t="shared" si="5"/>
        <v>255</v>
      </c>
      <c r="L19" s="44">
        <f t="shared" si="6"/>
        <v>1</v>
      </c>
      <c r="M19" s="44">
        <f t="shared" si="7"/>
        <v>1</v>
      </c>
      <c r="N19" s="44" t="b">
        <f t="shared" si="8"/>
        <v>1</v>
      </c>
      <c r="O19" s="44">
        <f t="shared" si="9"/>
        <v>20</v>
      </c>
      <c r="P19" s="44">
        <f t="shared" si="10"/>
        <v>6.9954101872653843E-3</v>
      </c>
      <c r="Q19" s="44">
        <f t="shared" si="11"/>
        <v>20</v>
      </c>
      <c r="R19" s="44">
        <f t="shared" si="12"/>
        <v>6.9954101872653843E-3</v>
      </c>
      <c r="S19" s="44">
        <f t="shared" si="13"/>
        <v>20</v>
      </c>
      <c r="T19" s="44">
        <f t="shared" si="14"/>
        <v>6.9954101872653843E-3</v>
      </c>
      <c r="U19" s="44">
        <f t="shared" si="15"/>
        <v>6.9954101872653843E-3</v>
      </c>
      <c r="V19" s="44">
        <f t="shared" si="16"/>
        <v>18.420000000000002</v>
      </c>
      <c r="W19" s="44" t="str">
        <f>IF(V19="","",IF(V19&gt;=Comboboxes!A$5,"Pass",IF(AND(V19&gt;=Comboboxes!A$6,E19="Yes"),"Pass†","Fail")))</f>
        <v>Pass</v>
      </c>
      <c r="X19" s="44" t="s">
        <v>540</v>
      </c>
      <c r="Y19" s="44" t="s">
        <v>32</v>
      </c>
      <c r="Z19" s="44" t="s">
        <v>32</v>
      </c>
      <c r="AA19" s="44" t="s">
        <v>32</v>
      </c>
      <c r="AB19" s="44" t="s">
        <v>541</v>
      </c>
      <c r="AC19" s="44" t="s">
        <v>541</v>
      </c>
      <c r="AD19" s="44" t="s">
        <v>541</v>
      </c>
      <c r="AE19" s="44" t="s">
        <v>541</v>
      </c>
      <c r="AF19" s="44" t="s">
        <v>541</v>
      </c>
      <c r="AG19" s="44" t="s">
        <v>32</v>
      </c>
      <c r="AH19" s="44" t="s">
        <v>541</v>
      </c>
      <c r="AI19" s="44" t="s">
        <v>541</v>
      </c>
      <c r="AJ19" s="44" t="s">
        <v>32</v>
      </c>
      <c r="AK19" s="44" t="s">
        <v>32</v>
      </c>
      <c r="AL19" s="44" t="s">
        <v>541</v>
      </c>
      <c r="AM19" s="44" t="s">
        <v>32</v>
      </c>
      <c r="AN19" s="44" t="s">
        <v>32</v>
      </c>
      <c r="AO19" s="44" t="s">
        <v>32</v>
      </c>
      <c r="AP19" s="44" t="s">
        <v>32</v>
      </c>
      <c r="AQ19" s="44" t="s">
        <v>32</v>
      </c>
      <c r="AR19" s="44" t="s">
        <v>32</v>
      </c>
      <c r="AS19" s="44" t="s">
        <v>32</v>
      </c>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row>
    <row r="20" spans="1:74" ht="22.5" customHeight="1" x14ac:dyDescent="0.2">
      <c r="A20" s="101" t="s">
        <v>562</v>
      </c>
      <c r="B20" s="101"/>
      <c r="C20" s="44" t="s">
        <v>538</v>
      </c>
      <c r="D20" s="44" t="s">
        <v>546</v>
      </c>
      <c r="E20" s="44" t="s">
        <v>543</v>
      </c>
      <c r="F20" s="44" t="b">
        <f t="shared" si="0"/>
        <v>1</v>
      </c>
      <c r="G20" s="44">
        <f t="shared" si="1"/>
        <v>255</v>
      </c>
      <c r="H20" s="44">
        <f t="shared" si="2"/>
        <v>1</v>
      </c>
      <c r="I20" s="44">
        <f t="shared" si="3"/>
        <v>255</v>
      </c>
      <c r="J20" s="44">
        <f t="shared" si="4"/>
        <v>1</v>
      </c>
      <c r="K20" s="44">
        <f t="shared" si="5"/>
        <v>255</v>
      </c>
      <c r="L20" s="44">
        <f t="shared" si="6"/>
        <v>1</v>
      </c>
      <c r="M20" s="44">
        <f t="shared" si="7"/>
        <v>1</v>
      </c>
      <c r="N20" s="44" t="b">
        <f t="shared" si="8"/>
        <v>1</v>
      </c>
      <c r="O20" s="44">
        <f t="shared" si="9"/>
        <v>20</v>
      </c>
      <c r="P20" s="44">
        <f t="shared" si="10"/>
        <v>6.9954101872653843E-3</v>
      </c>
      <c r="Q20" s="44">
        <f t="shared" si="11"/>
        <v>20</v>
      </c>
      <c r="R20" s="44">
        <f t="shared" si="12"/>
        <v>6.9954101872653843E-3</v>
      </c>
      <c r="S20" s="44">
        <f t="shared" si="13"/>
        <v>20</v>
      </c>
      <c r="T20" s="44">
        <f t="shared" si="14"/>
        <v>6.9954101872653843E-3</v>
      </c>
      <c r="U20" s="44">
        <f t="shared" si="15"/>
        <v>6.9954101872653843E-3</v>
      </c>
      <c r="V20" s="44">
        <f t="shared" si="16"/>
        <v>18.420000000000002</v>
      </c>
      <c r="W20" s="44" t="str">
        <f>IF(V20="","",IF(V20&gt;=Comboboxes!A$5,"Pass",IF(AND(V20&gt;=Comboboxes!A$6,E20="Yes"),"Pass†","Fail")))</f>
        <v>Pass</v>
      </c>
      <c r="X20" s="44" t="s">
        <v>540</v>
      </c>
      <c r="Y20" s="44" t="s">
        <v>32</v>
      </c>
      <c r="Z20" s="44" t="s">
        <v>32</v>
      </c>
      <c r="AA20" s="44" t="s">
        <v>32</v>
      </c>
      <c r="AB20" s="44" t="s">
        <v>541</v>
      </c>
      <c r="AC20" s="44" t="s">
        <v>32</v>
      </c>
      <c r="AD20" s="44" t="s">
        <v>32</v>
      </c>
      <c r="AE20" s="44" t="s">
        <v>32</v>
      </c>
      <c r="AF20" s="44" t="s">
        <v>32</v>
      </c>
      <c r="AG20" s="44" t="s">
        <v>32</v>
      </c>
      <c r="AH20" s="44" t="s">
        <v>32</v>
      </c>
      <c r="AI20" s="44" t="s">
        <v>32</v>
      </c>
      <c r="AJ20" s="44" t="s">
        <v>32</v>
      </c>
      <c r="AK20" s="44" t="s">
        <v>32</v>
      </c>
      <c r="AL20" s="44" t="s">
        <v>32</v>
      </c>
      <c r="AM20" s="44" t="s">
        <v>32</v>
      </c>
      <c r="AN20" s="44" t="s">
        <v>32</v>
      </c>
      <c r="AO20" s="44" t="s">
        <v>32</v>
      </c>
      <c r="AP20" s="44" t="s">
        <v>32</v>
      </c>
      <c r="AQ20" s="44" t="s">
        <v>32</v>
      </c>
      <c r="AR20" s="44" t="s">
        <v>32</v>
      </c>
      <c r="AS20" s="44" t="s">
        <v>32</v>
      </c>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row>
    <row r="21" spans="1:74" ht="27.75" customHeight="1" x14ac:dyDescent="0.2">
      <c r="A21" s="101" t="s">
        <v>563</v>
      </c>
      <c r="B21" s="101"/>
      <c r="C21" s="44" t="s">
        <v>537</v>
      </c>
      <c r="D21" s="44" t="s">
        <v>538</v>
      </c>
      <c r="E21" s="44" t="s">
        <v>543</v>
      </c>
      <c r="F21" s="44" t="b">
        <f t="shared" si="0"/>
        <v>1</v>
      </c>
      <c r="G21" s="44">
        <f t="shared" si="1"/>
        <v>0</v>
      </c>
      <c r="H21" s="44">
        <f t="shared" si="2"/>
        <v>0</v>
      </c>
      <c r="I21" s="44">
        <f t="shared" si="3"/>
        <v>0</v>
      </c>
      <c r="J21" s="44">
        <f t="shared" si="4"/>
        <v>0</v>
      </c>
      <c r="K21" s="44">
        <f t="shared" si="5"/>
        <v>0</v>
      </c>
      <c r="L21" s="44">
        <f t="shared" si="6"/>
        <v>0</v>
      </c>
      <c r="M21" s="44">
        <f t="shared" si="7"/>
        <v>0</v>
      </c>
      <c r="N21" s="44" t="b">
        <f t="shared" si="8"/>
        <v>1</v>
      </c>
      <c r="O21" s="44">
        <f t="shared" si="9"/>
        <v>255</v>
      </c>
      <c r="P21" s="44">
        <f t="shared" si="10"/>
        <v>1</v>
      </c>
      <c r="Q21" s="44">
        <f t="shared" si="11"/>
        <v>255</v>
      </c>
      <c r="R21" s="44">
        <f t="shared" si="12"/>
        <v>1</v>
      </c>
      <c r="S21" s="44">
        <f t="shared" si="13"/>
        <v>255</v>
      </c>
      <c r="T21" s="44">
        <f t="shared" si="14"/>
        <v>1</v>
      </c>
      <c r="U21" s="44">
        <f t="shared" si="15"/>
        <v>1</v>
      </c>
      <c r="V21" s="44">
        <f t="shared" si="16"/>
        <v>21</v>
      </c>
      <c r="W21" s="44" t="str">
        <f>IF(V21="","",IF(V21&gt;=Comboboxes!A$5,"Pass",IF(AND(V21&gt;=Comboboxes!A$6,E21="Yes"),"Pass†","Fail")))</f>
        <v>Pass</v>
      </c>
      <c r="X21" s="44" t="s">
        <v>540</v>
      </c>
      <c r="Y21" s="44" t="s">
        <v>32</v>
      </c>
      <c r="Z21" s="44" t="s">
        <v>32</v>
      </c>
      <c r="AA21" s="44" t="s">
        <v>32</v>
      </c>
      <c r="AB21" s="44" t="s">
        <v>541</v>
      </c>
      <c r="AC21" s="44" t="s">
        <v>32</v>
      </c>
      <c r="AD21" s="44" t="s">
        <v>32</v>
      </c>
      <c r="AE21" s="44" t="s">
        <v>32</v>
      </c>
      <c r="AF21" s="44" t="s">
        <v>32</v>
      </c>
      <c r="AG21" s="44" t="s">
        <v>32</v>
      </c>
      <c r="AH21" s="44" t="s">
        <v>32</v>
      </c>
      <c r="AI21" s="44" t="s">
        <v>32</v>
      </c>
      <c r="AJ21" s="44" t="s">
        <v>32</v>
      </c>
      <c r="AK21" s="44" t="s">
        <v>32</v>
      </c>
      <c r="AL21" s="44" t="s">
        <v>32</v>
      </c>
      <c r="AM21" s="44" t="s">
        <v>32</v>
      </c>
      <c r="AN21" s="44" t="s">
        <v>32</v>
      </c>
      <c r="AO21" s="44" t="s">
        <v>32</v>
      </c>
      <c r="AP21" s="44" t="s">
        <v>32</v>
      </c>
      <c r="AQ21" s="44" t="s">
        <v>32</v>
      </c>
      <c r="AR21" s="44" t="s">
        <v>32</v>
      </c>
      <c r="AS21" s="44" t="s">
        <v>32</v>
      </c>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row>
    <row r="22" spans="1:74" ht="43.5" customHeight="1" x14ac:dyDescent="0.2">
      <c r="A22" s="101" t="s">
        <v>564</v>
      </c>
      <c r="B22" s="101"/>
      <c r="C22" s="44" t="s">
        <v>538</v>
      </c>
      <c r="D22" s="44" t="s">
        <v>537</v>
      </c>
      <c r="E22" s="44" t="s">
        <v>543</v>
      </c>
      <c r="F22" s="44" t="b">
        <f t="shared" si="0"/>
        <v>1</v>
      </c>
      <c r="G22" s="44">
        <f t="shared" si="1"/>
        <v>255</v>
      </c>
      <c r="H22" s="44">
        <f t="shared" si="2"/>
        <v>1</v>
      </c>
      <c r="I22" s="44">
        <f t="shared" si="3"/>
        <v>255</v>
      </c>
      <c r="J22" s="44">
        <f t="shared" si="4"/>
        <v>1</v>
      </c>
      <c r="K22" s="44">
        <f t="shared" si="5"/>
        <v>255</v>
      </c>
      <c r="L22" s="44">
        <f t="shared" si="6"/>
        <v>1</v>
      </c>
      <c r="M22" s="44">
        <f t="shared" si="7"/>
        <v>1</v>
      </c>
      <c r="N22" s="44" t="b">
        <f t="shared" si="8"/>
        <v>1</v>
      </c>
      <c r="O22" s="44">
        <f t="shared" si="9"/>
        <v>0</v>
      </c>
      <c r="P22" s="44">
        <f t="shared" si="10"/>
        <v>0</v>
      </c>
      <c r="Q22" s="44">
        <f t="shared" si="11"/>
        <v>0</v>
      </c>
      <c r="R22" s="44">
        <f t="shared" si="12"/>
        <v>0</v>
      </c>
      <c r="S22" s="44">
        <f t="shared" si="13"/>
        <v>0</v>
      </c>
      <c r="T22" s="44">
        <f t="shared" si="14"/>
        <v>0</v>
      </c>
      <c r="U22" s="44">
        <f t="shared" si="15"/>
        <v>0</v>
      </c>
      <c r="V22" s="44">
        <f t="shared" si="16"/>
        <v>21</v>
      </c>
      <c r="W22" s="44" t="str">
        <f>IF(V22="","",IF(V22&gt;=Comboboxes!A$5,"Pass",IF(AND(V22&gt;=Comboboxes!A$6,E22="Yes"),"Pass†","Fail")))</f>
        <v>Pass</v>
      </c>
      <c r="X22" s="44" t="s">
        <v>540</v>
      </c>
      <c r="Y22" s="44" t="s">
        <v>32</v>
      </c>
      <c r="Z22" s="44" t="s">
        <v>32</v>
      </c>
      <c r="AA22" s="44" t="s">
        <v>32</v>
      </c>
      <c r="AB22" s="44" t="s">
        <v>32</v>
      </c>
      <c r="AC22" s="44" t="s">
        <v>32</v>
      </c>
      <c r="AD22" s="44" t="s">
        <v>32</v>
      </c>
      <c r="AE22" s="44" t="s">
        <v>32</v>
      </c>
      <c r="AF22" s="44" t="s">
        <v>32</v>
      </c>
      <c r="AG22" s="44" t="s">
        <v>32</v>
      </c>
      <c r="AH22" s="44" t="s">
        <v>32</v>
      </c>
      <c r="AI22" s="44" t="s">
        <v>32</v>
      </c>
      <c r="AJ22" s="44" t="s">
        <v>32</v>
      </c>
      <c r="AK22" s="44" t="s">
        <v>32</v>
      </c>
      <c r="AL22" s="44" t="s">
        <v>541</v>
      </c>
      <c r="AM22" s="44" t="s">
        <v>32</v>
      </c>
      <c r="AN22" s="44" t="s">
        <v>32</v>
      </c>
      <c r="AO22" s="44" t="s">
        <v>32</v>
      </c>
      <c r="AP22" s="44" t="s">
        <v>32</v>
      </c>
      <c r="AQ22" s="44" t="s">
        <v>541</v>
      </c>
      <c r="AR22" s="44" t="s">
        <v>541</v>
      </c>
      <c r="AS22" s="44" t="s">
        <v>541</v>
      </c>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row>
    <row r="23" spans="1:74" ht="22.5" customHeight="1" x14ac:dyDescent="0.2">
      <c r="A23" s="101" t="s">
        <v>565</v>
      </c>
      <c r="B23" s="101"/>
      <c r="C23" s="44" t="s">
        <v>556</v>
      </c>
      <c r="D23" s="44" t="s">
        <v>546</v>
      </c>
      <c r="E23" s="44" t="s">
        <v>543</v>
      </c>
      <c r="F23" s="44" t="b">
        <f t="shared" si="0"/>
        <v>1</v>
      </c>
      <c r="G23" s="44">
        <f t="shared" si="1"/>
        <v>237</v>
      </c>
      <c r="H23" s="44">
        <f t="shared" si="2"/>
        <v>0.84687323150985805</v>
      </c>
      <c r="I23" s="44">
        <f t="shared" si="3"/>
        <v>237</v>
      </c>
      <c r="J23" s="44">
        <f t="shared" si="4"/>
        <v>0.84687323150985805</v>
      </c>
      <c r="K23" s="44">
        <f t="shared" si="5"/>
        <v>237</v>
      </c>
      <c r="L23" s="44">
        <f t="shared" si="6"/>
        <v>0.84687323150985805</v>
      </c>
      <c r="M23" s="44">
        <f t="shared" si="7"/>
        <v>0.84687323150985805</v>
      </c>
      <c r="N23" s="44" t="b">
        <f t="shared" si="8"/>
        <v>1</v>
      </c>
      <c r="O23" s="44">
        <f t="shared" si="9"/>
        <v>20</v>
      </c>
      <c r="P23" s="44">
        <f t="shared" si="10"/>
        <v>6.9954101872653843E-3</v>
      </c>
      <c r="Q23" s="44">
        <f t="shared" si="11"/>
        <v>20</v>
      </c>
      <c r="R23" s="44">
        <f t="shared" si="12"/>
        <v>6.9954101872653843E-3</v>
      </c>
      <c r="S23" s="44">
        <f t="shared" si="13"/>
        <v>20</v>
      </c>
      <c r="T23" s="44">
        <f t="shared" si="14"/>
        <v>6.9954101872653843E-3</v>
      </c>
      <c r="U23" s="44">
        <f t="shared" si="15"/>
        <v>6.9954101872653843E-3</v>
      </c>
      <c r="V23" s="44">
        <f t="shared" si="16"/>
        <v>15.74</v>
      </c>
      <c r="W23" s="44" t="str">
        <f>IF(V23="","",IF(V23&gt;=Comboboxes!A$5,"Pass",IF(AND(V23&gt;=Comboboxes!A$6,E23="Yes"),"Pass†","Fail")))</f>
        <v>Pass</v>
      </c>
      <c r="X23" s="44" t="s">
        <v>540</v>
      </c>
      <c r="Y23" s="44" t="s">
        <v>32</v>
      </c>
      <c r="Z23" s="44" t="s">
        <v>32</v>
      </c>
      <c r="AA23" s="44" t="s">
        <v>32</v>
      </c>
      <c r="AB23" s="44" t="s">
        <v>32</v>
      </c>
      <c r="AC23" s="44" t="s">
        <v>32</v>
      </c>
      <c r="AD23" s="44" t="s">
        <v>541</v>
      </c>
      <c r="AE23" s="44" t="s">
        <v>541</v>
      </c>
      <c r="AF23" s="44" t="s">
        <v>32</v>
      </c>
      <c r="AG23" s="44" t="s">
        <v>32</v>
      </c>
      <c r="AH23" s="44" t="s">
        <v>32</v>
      </c>
      <c r="AI23" s="44" t="s">
        <v>32</v>
      </c>
      <c r="AJ23" s="44" t="s">
        <v>541</v>
      </c>
      <c r="AK23" s="44" t="s">
        <v>541</v>
      </c>
      <c r="AL23" s="44" t="s">
        <v>32</v>
      </c>
      <c r="AM23" s="44" t="s">
        <v>32</v>
      </c>
      <c r="AN23" s="44" t="s">
        <v>32</v>
      </c>
      <c r="AO23" s="44" t="s">
        <v>541</v>
      </c>
      <c r="AP23" s="44" t="s">
        <v>32</v>
      </c>
      <c r="AQ23" s="44" t="s">
        <v>32</v>
      </c>
      <c r="AR23" s="44" t="s">
        <v>32</v>
      </c>
      <c r="AS23" s="44" t="s">
        <v>32</v>
      </c>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row>
    <row r="24" spans="1:74" ht="22.5" customHeight="1" x14ac:dyDescent="0.2">
      <c r="A24" s="101" t="s">
        <v>563</v>
      </c>
      <c r="B24" s="101"/>
      <c r="C24" s="44" t="s">
        <v>537</v>
      </c>
      <c r="D24" s="44" t="s">
        <v>538</v>
      </c>
      <c r="E24" s="44" t="s">
        <v>543</v>
      </c>
      <c r="F24" s="44" t="b">
        <f t="shared" si="0"/>
        <v>1</v>
      </c>
      <c r="G24" s="44">
        <f t="shared" si="1"/>
        <v>0</v>
      </c>
      <c r="H24" s="44">
        <f t="shared" si="2"/>
        <v>0</v>
      </c>
      <c r="I24" s="44">
        <f t="shared" si="3"/>
        <v>0</v>
      </c>
      <c r="J24" s="44">
        <f t="shared" si="4"/>
        <v>0</v>
      </c>
      <c r="K24" s="44">
        <f t="shared" si="5"/>
        <v>0</v>
      </c>
      <c r="L24" s="44">
        <f t="shared" si="6"/>
        <v>0</v>
      </c>
      <c r="M24" s="44">
        <f t="shared" si="7"/>
        <v>0</v>
      </c>
      <c r="N24" s="44" t="b">
        <f t="shared" si="8"/>
        <v>1</v>
      </c>
      <c r="O24" s="44">
        <f t="shared" si="9"/>
        <v>255</v>
      </c>
      <c r="P24" s="44">
        <f t="shared" si="10"/>
        <v>1</v>
      </c>
      <c r="Q24" s="44">
        <f t="shared" si="11"/>
        <v>255</v>
      </c>
      <c r="R24" s="44">
        <f t="shared" si="12"/>
        <v>1</v>
      </c>
      <c r="S24" s="44">
        <f t="shared" si="13"/>
        <v>255</v>
      </c>
      <c r="T24" s="44">
        <f t="shared" si="14"/>
        <v>1</v>
      </c>
      <c r="U24" s="44">
        <f t="shared" si="15"/>
        <v>1</v>
      </c>
      <c r="V24" s="44">
        <f t="shared" si="16"/>
        <v>21</v>
      </c>
      <c r="W24" s="44" t="str">
        <f>IF(V24="","",IF(V24&gt;=Comboboxes!A$5,"Pass",IF(AND(V24&gt;=Comboboxes!A$6,E24="Yes"),"Pass†","Fail")))</f>
        <v>Pass</v>
      </c>
      <c r="X24" s="44" t="s">
        <v>540</v>
      </c>
      <c r="Y24" s="44" t="s">
        <v>32</v>
      </c>
      <c r="Z24" s="44" t="s">
        <v>32</v>
      </c>
      <c r="AA24" s="44" t="s">
        <v>32</v>
      </c>
      <c r="AB24" s="44" t="s">
        <v>32</v>
      </c>
      <c r="AC24" s="44" t="s">
        <v>32</v>
      </c>
      <c r="AD24" s="44" t="s">
        <v>541</v>
      </c>
      <c r="AE24" s="44" t="s">
        <v>541</v>
      </c>
      <c r="AF24" s="44" t="s">
        <v>32</v>
      </c>
      <c r="AG24" s="44" t="s">
        <v>32</v>
      </c>
      <c r="AH24" s="44" t="s">
        <v>32</v>
      </c>
      <c r="AI24" s="44" t="s">
        <v>32</v>
      </c>
      <c r="AJ24" s="44" t="s">
        <v>541</v>
      </c>
      <c r="AK24" s="44" t="s">
        <v>541</v>
      </c>
      <c r="AL24" s="44" t="s">
        <v>32</v>
      </c>
      <c r="AM24" s="44" t="s">
        <v>32</v>
      </c>
      <c r="AN24" s="44" t="s">
        <v>32</v>
      </c>
      <c r="AO24" s="44" t="s">
        <v>32</v>
      </c>
      <c r="AP24" s="44" t="s">
        <v>32</v>
      </c>
      <c r="AQ24" s="44" t="s">
        <v>32</v>
      </c>
      <c r="AR24" s="44" t="s">
        <v>32</v>
      </c>
      <c r="AS24" s="44" t="s">
        <v>32</v>
      </c>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row>
    <row r="25" spans="1:74" ht="24" customHeight="1" x14ac:dyDescent="0.2">
      <c r="A25" s="101" t="s">
        <v>566</v>
      </c>
      <c r="B25" s="101"/>
      <c r="C25" s="44" t="s">
        <v>556</v>
      </c>
      <c r="D25" s="44" t="s">
        <v>546</v>
      </c>
      <c r="E25" s="44" t="s">
        <v>543</v>
      </c>
      <c r="F25" s="44" t="b">
        <f t="shared" si="0"/>
        <v>1</v>
      </c>
      <c r="G25" s="44">
        <f t="shared" si="1"/>
        <v>237</v>
      </c>
      <c r="H25" s="44">
        <f t="shared" si="2"/>
        <v>0.84687323150985805</v>
      </c>
      <c r="I25" s="44">
        <f t="shared" si="3"/>
        <v>237</v>
      </c>
      <c r="J25" s="44">
        <f t="shared" si="4"/>
        <v>0.84687323150985805</v>
      </c>
      <c r="K25" s="44">
        <f t="shared" si="5"/>
        <v>237</v>
      </c>
      <c r="L25" s="44">
        <f t="shared" si="6"/>
        <v>0.84687323150985805</v>
      </c>
      <c r="M25" s="44">
        <f t="shared" si="7"/>
        <v>0.84687323150985805</v>
      </c>
      <c r="N25" s="44" t="b">
        <f t="shared" si="8"/>
        <v>1</v>
      </c>
      <c r="O25" s="44">
        <f t="shared" si="9"/>
        <v>20</v>
      </c>
      <c r="P25" s="44">
        <f t="shared" si="10"/>
        <v>6.9954101872653843E-3</v>
      </c>
      <c r="Q25" s="44">
        <f t="shared" si="11"/>
        <v>20</v>
      </c>
      <c r="R25" s="44">
        <f t="shared" si="12"/>
        <v>6.9954101872653843E-3</v>
      </c>
      <c r="S25" s="44">
        <f t="shared" si="13"/>
        <v>20</v>
      </c>
      <c r="T25" s="44">
        <f t="shared" si="14"/>
        <v>6.9954101872653843E-3</v>
      </c>
      <c r="U25" s="44">
        <f t="shared" si="15"/>
        <v>6.9954101872653843E-3</v>
      </c>
      <c r="V25" s="44">
        <f t="shared" si="16"/>
        <v>15.74</v>
      </c>
      <c r="W25" s="44" t="str">
        <f>IF(V25="","",IF(V25&gt;=Comboboxes!A$5,"Pass",IF(AND(V25&gt;=Comboboxes!A$6,E25="Yes"),"Pass†","Fail")))</f>
        <v>Pass</v>
      </c>
      <c r="X25" s="44" t="s">
        <v>540</v>
      </c>
      <c r="Y25" s="44" t="s">
        <v>32</v>
      </c>
      <c r="Z25" s="44" t="s">
        <v>32</v>
      </c>
      <c r="AA25" s="44" t="s">
        <v>32</v>
      </c>
      <c r="AB25" s="44" t="s">
        <v>32</v>
      </c>
      <c r="AC25" s="44" t="s">
        <v>32</v>
      </c>
      <c r="AD25" s="44" t="s">
        <v>541</v>
      </c>
      <c r="AE25" s="44" t="s">
        <v>541</v>
      </c>
      <c r="AF25" s="44" t="s">
        <v>541</v>
      </c>
      <c r="AG25" s="44" t="s">
        <v>541</v>
      </c>
      <c r="AH25" s="44" t="s">
        <v>32</v>
      </c>
      <c r="AI25" s="44" t="s">
        <v>32</v>
      </c>
      <c r="AJ25" s="44" t="s">
        <v>541</v>
      </c>
      <c r="AK25" s="44" t="s">
        <v>541</v>
      </c>
      <c r="AL25" s="44" t="s">
        <v>541</v>
      </c>
      <c r="AM25" s="44" t="s">
        <v>32</v>
      </c>
      <c r="AN25" s="44" t="s">
        <v>541</v>
      </c>
      <c r="AO25" s="44" t="s">
        <v>541</v>
      </c>
      <c r="AP25" s="44" t="s">
        <v>541</v>
      </c>
      <c r="AQ25" s="44" t="s">
        <v>541</v>
      </c>
      <c r="AR25" s="44" t="s">
        <v>541</v>
      </c>
      <c r="AS25" s="44" t="s">
        <v>541</v>
      </c>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row>
    <row r="26" spans="1:74" ht="22.5" customHeight="1" x14ac:dyDescent="0.2">
      <c r="A26" s="101" t="s">
        <v>567</v>
      </c>
      <c r="B26" s="101"/>
      <c r="C26" s="44" t="s">
        <v>556</v>
      </c>
      <c r="D26" s="44" t="s">
        <v>559</v>
      </c>
      <c r="E26" s="44" t="s">
        <v>543</v>
      </c>
      <c r="F26" s="44" t="b">
        <f t="shared" si="0"/>
        <v>1</v>
      </c>
      <c r="G26" s="44">
        <f t="shared" si="1"/>
        <v>237</v>
      </c>
      <c r="H26" s="44">
        <f t="shared" si="2"/>
        <v>0.84687323150985805</v>
      </c>
      <c r="I26" s="44">
        <f t="shared" si="3"/>
        <v>237</v>
      </c>
      <c r="J26" s="44">
        <f t="shared" si="4"/>
        <v>0.84687323150985805</v>
      </c>
      <c r="K26" s="44">
        <f t="shared" si="5"/>
        <v>237</v>
      </c>
      <c r="L26" s="44">
        <f t="shared" si="6"/>
        <v>0.84687323150985805</v>
      </c>
      <c r="M26" s="44">
        <f t="shared" si="7"/>
        <v>0.84687323150985805</v>
      </c>
      <c r="N26" s="44" t="b">
        <f t="shared" si="8"/>
        <v>1</v>
      </c>
      <c r="O26" s="44">
        <f t="shared" si="9"/>
        <v>89</v>
      </c>
      <c r="P26" s="44">
        <f t="shared" si="10"/>
        <v>9.9898728247113905E-2</v>
      </c>
      <c r="Q26" s="44">
        <f t="shared" si="11"/>
        <v>89</v>
      </c>
      <c r="R26" s="44">
        <f t="shared" si="12"/>
        <v>9.9898728247113905E-2</v>
      </c>
      <c r="S26" s="44">
        <f t="shared" si="13"/>
        <v>89</v>
      </c>
      <c r="T26" s="44">
        <f t="shared" si="14"/>
        <v>9.9898728247113905E-2</v>
      </c>
      <c r="U26" s="44">
        <f t="shared" si="15"/>
        <v>9.9898728247113905E-2</v>
      </c>
      <c r="V26" s="44">
        <f t="shared" si="16"/>
        <v>5.98</v>
      </c>
      <c r="W26" s="44" t="str">
        <f>IF(V26="","",IF(V26&gt;=Comboboxes!A$5,"Pass",IF(AND(V26&gt;=Comboboxes!A$6,E26="Yes"),"Pass†","Fail")))</f>
        <v>Pass</v>
      </c>
      <c r="X26" s="44" t="s">
        <v>540</v>
      </c>
      <c r="Y26" s="44" t="s">
        <v>32</v>
      </c>
      <c r="Z26" s="44" t="s">
        <v>32</v>
      </c>
      <c r="AA26" s="44" t="s">
        <v>32</v>
      </c>
      <c r="AB26" s="44" t="s">
        <v>32</v>
      </c>
      <c r="AC26" s="44" t="s">
        <v>32</v>
      </c>
      <c r="AD26" s="44" t="s">
        <v>541</v>
      </c>
      <c r="AE26" s="44"/>
      <c r="AF26" s="44" t="s">
        <v>32</v>
      </c>
      <c r="AG26" s="44" t="s">
        <v>32</v>
      </c>
      <c r="AH26" s="44" t="s">
        <v>32</v>
      </c>
      <c r="AI26" s="44" t="s">
        <v>32</v>
      </c>
      <c r="AJ26" s="44" t="s">
        <v>32</v>
      </c>
      <c r="AK26" s="44" t="s">
        <v>32</v>
      </c>
      <c r="AL26" s="44" t="s">
        <v>541</v>
      </c>
      <c r="AM26" s="44" t="s">
        <v>32</v>
      </c>
      <c r="AN26" s="44" t="s">
        <v>32</v>
      </c>
      <c r="AO26" s="44" t="s">
        <v>541</v>
      </c>
      <c r="AP26" s="44" t="s">
        <v>541</v>
      </c>
      <c r="AQ26" s="44" t="s">
        <v>541</v>
      </c>
      <c r="AR26" s="44" t="s">
        <v>541</v>
      </c>
      <c r="AS26" s="44" t="s">
        <v>541</v>
      </c>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row>
    <row r="27" spans="1:74" ht="27.75" customHeight="1" x14ac:dyDescent="0.2">
      <c r="A27" s="101" t="s">
        <v>568</v>
      </c>
      <c r="B27" s="101"/>
      <c r="C27" s="44" t="s">
        <v>556</v>
      </c>
      <c r="D27" s="44" t="s">
        <v>537</v>
      </c>
      <c r="E27" s="44" t="s">
        <v>543</v>
      </c>
      <c r="F27" s="44" t="b">
        <f t="shared" si="0"/>
        <v>1</v>
      </c>
      <c r="G27" s="44">
        <f t="shared" si="1"/>
        <v>237</v>
      </c>
      <c r="H27" s="44">
        <f t="shared" si="2"/>
        <v>0.84687323150985805</v>
      </c>
      <c r="I27" s="44">
        <f t="shared" si="3"/>
        <v>237</v>
      </c>
      <c r="J27" s="44">
        <f t="shared" si="4"/>
        <v>0.84687323150985805</v>
      </c>
      <c r="K27" s="44">
        <f t="shared" si="5"/>
        <v>237</v>
      </c>
      <c r="L27" s="44">
        <f t="shared" si="6"/>
        <v>0.84687323150985805</v>
      </c>
      <c r="M27" s="44">
        <f t="shared" si="7"/>
        <v>0.84687323150985805</v>
      </c>
      <c r="N27" s="44" t="b">
        <f t="shared" si="8"/>
        <v>1</v>
      </c>
      <c r="O27" s="44">
        <f t="shared" si="9"/>
        <v>0</v>
      </c>
      <c r="P27" s="44">
        <f t="shared" si="10"/>
        <v>0</v>
      </c>
      <c r="Q27" s="44">
        <f t="shared" si="11"/>
        <v>0</v>
      </c>
      <c r="R27" s="44">
        <f t="shared" si="12"/>
        <v>0</v>
      </c>
      <c r="S27" s="44">
        <f t="shared" si="13"/>
        <v>0</v>
      </c>
      <c r="T27" s="44">
        <f t="shared" si="14"/>
        <v>0</v>
      </c>
      <c r="U27" s="44">
        <f t="shared" si="15"/>
        <v>0</v>
      </c>
      <c r="V27" s="44">
        <f t="shared" si="16"/>
        <v>17.940000000000001</v>
      </c>
      <c r="W27" s="44" t="str">
        <f>IF(V27="","",IF(V27&gt;=Comboboxes!A$5,"Pass",IF(AND(V27&gt;=Comboboxes!A$6,E27="Yes"),"Pass†","Fail")))</f>
        <v>Pass</v>
      </c>
      <c r="X27" s="44" t="s">
        <v>540</v>
      </c>
      <c r="Y27" s="44" t="s">
        <v>32</v>
      </c>
      <c r="Z27" s="44" t="s">
        <v>32</v>
      </c>
      <c r="AA27" s="44" t="s">
        <v>32</v>
      </c>
      <c r="AB27" s="44" t="s">
        <v>32</v>
      </c>
      <c r="AC27" s="44" t="s">
        <v>32</v>
      </c>
      <c r="AD27" s="44" t="s">
        <v>32</v>
      </c>
      <c r="AE27" s="44"/>
      <c r="AF27" s="44" t="s">
        <v>541</v>
      </c>
      <c r="AG27" s="44" t="s">
        <v>32</v>
      </c>
      <c r="AH27" s="44" t="s">
        <v>32</v>
      </c>
      <c r="AI27" s="44" t="s">
        <v>32</v>
      </c>
      <c r="AJ27" s="44" t="s">
        <v>32</v>
      </c>
      <c r="AK27" s="44" t="s">
        <v>32</v>
      </c>
      <c r="AL27" s="44" t="s">
        <v>32</v>
      </c>
      <c r="AM27" s="44" t="s">
        <v>32</v>
      </c>
      <c r="AN27" s="44" t="s">
        <v>32</v>
      </c>
      <c r="AO27" s="44" t="s">
        <v>32</v>
      </c>
      <c r="AP27" s="44" t="s">
        <v>32</v>
      </c>
      <c r="AQ27" s="44" t="s">
        <v>32</v>
      </c>
      <c r="AR27" s="44" t="s">
        <v>32</v>
      </c>
      <c r="AS27" s="44" t="s">
        <v>32</v>
      </c>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row>
    <row r="28" spans="1:74" ht="27.75" customHeight="1" x14ac:dyDescent="0.2">
      <c r="A28" s="101" t="s">
        <v>569</v>
      </c>
      <c r="B28" s="101"/>
      <c r="C28" s="44" t="s">
        <v>538</v>
      </c>
      <c r="D28" s="44" t="s">
        <v>537</v>
      </c>
      <c r="E28" s="44" t="s">
        <v>543</v>
      </c>
      <c r="F28" s="44" t="b">
        <f t="shared" si="0"/>
        <v>1</v>
      </c>
      <c r="G28" s="44">
        <f t="shared" si="1"/>
        <v>255</v>
      </c>
      <c r="H28" s="44">
        <f t="shared" si="2"/>
        <v>1</v>
      </c>
      <c r="I28" s="44">
        <f t="shared" si="3"/>
        <v>255</v>
      </c>
      <c r="J28" s="44">
        <f t="shared" si="4"/>
        <v>1</v>
      </c>
      <c r="K28" s="44">
        <f t="shared" si="5"/>
        <v>255</v>
      </c>
      <c r="L28" s="44">
        <f t="shared" si="6"/>
        <v>1</v>
      </c>
      <c r="M28" s="44">
        <f t="shared" si="7"/>
        <v>1</v>
      </c>
      <c r="N28" s="44" t="b">
        <f t="shared" si="8"/>
        <v>1</v>
      </c>
      <c r="O28" s="44">
        <f t="shared" si="9"/>
        <v>0</v>
      </c>
      <c r="P28" s="44">
        <f t="shared" si="10"/>
        <v>0</v>
      </c>
      <c r="Q28" s="44">
        <f t="shared" si="11"/>
        <v>0</v>
      </c>
      <c r="R28" s="44">
        <f t="shared" si="12"/>
        <v>0</v>
      </c>
      <c r="S28" s="44">
        <f t="shared" si="13"/>
        <v>0</v>
      </c>
      <c r="T28" s="44">
        <f t="shared" si="14"/>
        <v>0</v>
      </c>
      <c r="U28" s="44">
        <f t="shared" si="15"/>
        <v>0</v>
      </c>
      <c r="V28" s="44">
        <f t="shared" si="16"/>
        <v>21</v>
      </c>
      <c r="W28" s="44" t="str">
        <f>IF(V28="","",IF(V28&gt;=Comboboxes!A$5,"Pass",IF(AND(V28&gt;=Comboboxes!A$6,E28="Yes"),"Pass†","Fail")))</f>
        <v>Pass</v>
      </c>
      <c r="X28" s="44" t="s">
        <v>540</v>
      </c>
      <c r="Y28" s="44" t="s">
        <v>32</v>
      </c>
      <c r="Z28" s="44" t="s">
        <v>32</v>
      </c>
      <c r="AA28" s="44" t="s">
        <v>32</v>
      </c>
      <c r="AB28" s="44" t="s">
        <v>32</v>
      </c>
      <c r="AC28" s="44" t="s">
        <v>32</v>
      </c>
      <c r="AD28" s="44" t="s">
        <v>32</v>
      </c>
      <c r="AE28" s="44"/>
      <c r="AF28" s="44" t="s">
        <v>541</v>
      </c>
      <c r="AG28" s="44" t="s">
        <v>32</v>
      </c>
      <c r="AH28" s="44" t="s">
        <v>32</v>
      </c>
      <c r="AI28" s="44" t="s">
        <v>32</v>
      </c>
      <c r="AJ28" s="44" t="s">
        <v>32</v>
      </c>
      <c r="AK28" s="44" t="s">
        <v>32</v>
      </c>
      <c r="AL28" s="44" t="s">
        <v>32</v>
      </c>
      <c r="AM28" s="44" t="s">
        <v>32</v>
      </c>
      <c r="AN28" s="44" t="s">
        <v>32</v>
      </c>
      <c r="AO28" s="44" t="s">
        <v>32</v>
      </c>
      <c r="AP28" s="44" t="s">
        <v>32</v>
      </c>
      <c r="AQ28" s="44" t="s">
        <v>32</v>
      </c>
      <c r="AR28" s="44" t="s">
        <v>32</v>
      </c>
      <c r="AS28" s="44" t="s">
        <v>32</v>
      </c>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row>
    <row r="29" spans="1:74" ht="29.25" customHeight="1" x14ac:dyDescent="0.2">
      <c r="A29" s="101" t="s">
        <v>570</v>
      </c>
      <c r="B29" s="101"/>
      <c r="C29" s="44" t="s">
        <v>537</v>
      </c>
      <c r="D29" s="44" t="s">
        <v>538</v>
      </c>
      <c r="E29" s="44" t="s">
        <v>543</v>
      </c>
      <c r="F29" s="44" t="b">
        <f t="shared" si="0"/>
        <v>1</v>
      </c>
      <c r="G29" s="44">
        <f t="shared" si="1"/>
        <v>0</v>
      </c>
      <c r="H29" s="44">
        <f t="shared" si="2"/>
        <v>0</v>
      </c>
      <c r="I29" s="44">
        <f t="shared" si="3"/>
        <v>0</v>
      </c>
      <c r="J29" s="44">
        <f t="shared" si="4"/>
        <v>0</v>
      </c>
      <c r="K29" s="44">
        <f t="shared" si="5"/>
        <v>0</v>
      </c>
      <c r="L29" s="44">
        <f t="shared" si="6"/>
        <v>0</v>
      </c>
      <c r="M29" s="44">
        <f t="shared" si="7"/>
        <v>0</v>
      </c>
      <c r="N29" s="44" t="b">
        <f t="shared" si="8"/>
        <v>1</v>
      </c>
      <c r="O29" s="44">
        <f t="shared" si="9"/>
        <v>255</v>
      </c>
      <c r="P29" s="44">
        <f t="shared" si="10"/>
        <v>1</v>
      </c>
      <c r="Q29" s="44">
        <f t="shared" si="11"/>
        <v>255</v>
      </c>
      <c r="R29" s="44">
        <f t="shared" si="12"/>
        <v>1</v>
      </c>
      <c r="S29" s="44">
        <f t="shared" si="13"/>
        <v>255</v>
      </c>
      <c r="T29" s="44">
        <f t="shared" si="14"/>
        <v>1</v>
      </c>
      <c r="U29" s="44">
        <f t="shared" si="15"/>
        <v>1</v>
      </c>
      <c r="V29" s="44">
        <f t="shared" si="16"/>
        <v>21</v>
      </c>
      <c r="W29" s="44" t="str">
        <f>IF(V29="","",IF(V29&gt;=Comboboxes!A$5,"Pass",IF(AND(V29&gt;=Comboboxes!A$6,E29="Yes"),"Pass†","Fail")))</f>
        <v>Pass</v>
      </c>
      <c r="X29" s="44" t="s">
        <v>540</v>
      </c>
      <c r="Y29" s="44" t="s">
        <v>32</v>
      </c>
      <c r="Z29" s="44" t="s">
        <v>32</v>
      </c>
      <c r="AA29" s="44" t="s">
        <v>32</v>
      </c>
      <c r="AB29" s="44" t="s">
        <v>32</v>
      </c>
      <c r="AC29" s="44" t="s">
        <v>32</v>
      </c>
      <c r="AD29" s="44" t="s">
        <v>32</v>
      </c>
      <c r="AE29" s="44"/>
      <c r="AF29" s="44" t="s">
        <v>541</v>
      </c>
      <c r="AG29" s="44" t="s">
        <v>32</v>
      </c>
      <c r="AH29" s="44" t="s">
        <v>32</v>
      </c>
      <c r="AI29" s="44" t="s">
        <v>32</v>
      </c>
      <c r="AJ29" s="44" t="s">
        <v>32</v>
      </c>
      <c r="AK29" s="44" t="s">
        <v>32</v>
      </c>
      <c r="AL29" s="44" t="s">
        <v>32</v>
      </c>
      <c r="AM29" s="44" t="s">
        <v>32</v>
      </c>
      <c r="AN29" s="44" t="s">
        <v>32</v>
      </c>
      <c r="AO29" s="44" t="s">
        <v>32</v>
      </c>
      <c r="AP29" s="44" t="s">
        <v>32</v>
      </c>
      <c r="AQ29" s="44" t="s">
        <v>32</v>
      </c>
      <c r="AR29" s="44" t="s">
        <v>32</v>
      </c>
      <c r="AS29" s="44" t="s">
        <v>32</v>
      </c>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row>
    <row r="30" spans="1:74" ht="22.5" customHeight="1" x14ac:dyDescent="0.2">
      <c r="A30" s="101" t="s">
        <v>571</v>
      </c>
      <c r="B30" s="101"/>
      <c r="C30" s="44" t="s">
        <v>538</v>
      </c>
      <c r="D30" s="44" t="s">
        <v>546</v>
      </c>
      <c r="E30" s="44" t="s">
        <v>543</v>
      </c>
      <c r="F30" s="44" t="b">
        <f t="shared" si="0"/>
        <v>1</v>
      </c>
      <c r="G30" s="44">
        <f t="shared" si="1"/>
        <v>255</v>
      </c>
      <c r="H30" s="44">
        <f t="shared" si="2"/>
        <v>1</v>
      </c>
      <c r="I30" s="44">
        <f t="shared" si="3"/>
        <v>255</v>
      </c>
      <c r="J30" s="44">
        <f t="shared" si="4"/>
        <v>1</v>
      </c>
      <c r="K30" s="44">
        <f t="shared" si="5"/>
        <v>255</v>
      </c>
      <c r="L30" s="44">
        <f t="shared" si="6"/>
        <v>1</v>
      </c>
      <c r="M30" s="44">
        <f t="shared" si="7"/>
        <v>1</v>
      </c>
      <c r="N30" s="44" t="b">
        <f t="shared" si="8"/>
        <v>1</v>
      </c>
      <c r="O30" s="44">
        <f t="shared" si="9"/>
        <v>20</v>
      </c>
      <c r="P30" s="44">
        <f t="shared" si="10"/>
        <v>6.9954101872653843E-3</v>
      </c>
      <c r="Q30" s="44">
        <f t="shared" si="11"/>
        <v>20</v>
      </c>
      <c r="R30" s="44">
        <f t="shared" si="12"/>
        <v>6.9954101872653843E-3</v>
      </c>
      <c r="S30" s="44">
        <f t="shared" si="13"/>
        <v>20</v>
      </c>
      <c r="T30" s="44">
        <f t="shared" si="14"/>
        <v>6.9954101872653843E-3</v>
      </c>
      <c r="U30" s="44">
        <f t="shared" si="15"/>
        <v>6.9954101872653843E-3</v>
      </c>
      <c r="V30" s="44">
        <f t="shared" si="16"/>
        <v>18.420000000000002</v>
      </c>
      <c r="W30" s="44" t="str">
        <f>IF(V30="","",IF(V30&gt;=Comboboxes!A$5,"Pass",IF(AND(V30&gt;=Comboboxes!A$6,E30="Yes"),"Pass†","Fail")))</f>
        <v>Pass</v>
      </c>
      <c r="X30" s="44" t="s">
        <v>540</v>
      </c>
      <c r="Y30" s="44" t="s">
        <v>32</v>
      </c>
      <c r="Z30" s="44" t="s">
        <v>32</v>
      </c>
      <c r="AA30" s="44" t="s">
        <v>32</v>
      </c>
      <c r="AB30" s="44" t="s">
        <v>32</v>
      </c>
      <c r="AC30" s="44" t="s">
        <v>32</v>
      </c>
      <c r="AD30" s="44" t="s">
        <v>32</v>
      </c>
      <c r="AE30" s="44" t="s">
        <v>32</v>
      </c>
      <c r="AF30" s="44" t="s">
        <v>32</v>
      </c>
      <c r="AG30" s="44" t="s">
        <v>32</v>
      </c>
      <c r="AH30" s="44" t="s">
        <v>541</v>
      </c>
      <c r="AI30" s="44" t="s">
        <v>32</v>
      </c>
      <c r="AJ30" s="44" t="s">
        <v>32</v>
      </c>
      <c r="AK30" s="44" t="s">
        <v>32</v>
      </c>
      <c r="AL30" s="44" t="s">
        <v>32</v>
      </c>
      <c r="AM30" s="44" t="s">
        <v>32</v>
      </c>
      <c r="AN30" s="44" t="s">
        <v>32</v>
      </c>
      <c r="AO30" s="44" t="s">
        <v>32</v>
      </c>
      <c r="AP30" s="44" t="s">
        <v>32</v>
      </c>
      <c r="AQ30" s="44" t="s">
        <v>32</v>
      </c>
      <c r="AR30" s="44" t="s">
        <v>32</v>
      </c>
      <c r="AS30" s="44" t="s">
        <v>32</v>
      </c>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row>
    <row r="31" spans="1:74" ht="30.75" customHeight="1" x14ac:dyDescent="0.2">
      <c r="A31" s="101" t="s">
        <v>572</v>
      </c>
      <c r="B31" s="101"/>
      <c r="C31" s="44" t="s">
        <v>537</v>
      </c>
      <c r="D31" s="44" t="s">
        <v>538</v>
      </c>
      <c r="E31" s="44" t="s">
        <v>543</v>
      </c>
      <c r="F31" s="44" t="b">
        <f t="shared" si="0"/>
        <v>1</v>
      </c>
      <c r="G31" s="44">
        <f t="shared" si="1"/>
        <v>0</v>
      </c>
      <c r="H31" s="44">
        <f t="shared" si="2"/>
        <v>0</v>
      </c>
      <c r="I31" s="44">
        <f t="shared" si="3"/>
        <v>0</v>
      </c>
      <c r="J31" s="44">
        <f t="shared" si="4"/>
        <v>0</v>
      </c>
      <c r="K31" s="44">
        <f t="shared" si="5"/>
        <v>0</v>
      </c>
      <c r="L31" s="44">
        <f t="shared" si="6"/>
        <v>0</v>
      </c>
      <c r="M31" s="44">
        <f t="shared" si="7"/>
        <v>0</v>
      </c>
      <c r="N31" s="44" t="b">
        <f t="shared" si="8"/>
        <v>1</v>
      </c>
      <c r="O31" s="44">
        <f t="shared" si="9"/>
        <v>255</v>
      </c>
      <c r="P31" s="44">
        <f t="shared" si="10"/>
        <v>1</v>
      </c>
      <c r="Q31" s="44">
        <f t="shared" si="11"/>
        <v>255</v>
      </c>
      <c r="R31" s="44">
        <f t="shared" si="12"/>
        <v>1</v>
      </c>
      <c r="S31" s="44">
        <f t="shared" si="13"/>
        <v>255</v>
      </c>
      <c r="T31" s="44">
        <f t="shared" si="14"/>
        <v>1</v>
      </c>
      <c r="U31" s="44">
        <f t="shared" si="15"/>
        <v>1</v>
      </c>
      <c r="V31" s="44">
        <f t="shared" si="16"/>
        <v>21</v>
      </c>
      <c r="W31" s="44" t="str">
        <f>IF(V31="","",IF(V31&gt;=Comboboxes!A$5,"Pass",IF(AND(V31&gt;=Comboboxes!A$6,E31="Yes"),"Pass†","Fail")))</f>
        <v>Pass</v>
      </c>
      <c r="X31" s="44" t="s">
        <v>540</v>
      </c>
      <c r="Y31" s="44" t="s">
        <v>32</v>
      </c>
      <c r="Z31" s="44" t="s">
        <v>32</v>
      </c>
      <c r="AA31" s="44" t="s">
        <v>32</v>
      </c>
      <c r="AB31" s="44" t="s">
        <v>32</v>
      </c>
      <c r="AC31" s="44" t="s">
        <v>32</v>
      </c>
      <c r="AD31" s="44" t="s">
        <v>32</v>
      </c>
      <c r="AE31" s="44" t="s">
        <v>32</v>
      </c>
      <c r="AF31" s="44" t="s">
        <v>32</v>
      </c>
      <c r="AG31" s="44" t="s">
        <v>32</v>
      </c>
      <c r="AH31" s="44" t="s">
        <v>541</v>
      </c>
      <c r="AI31" s="44" t="s">
        <v>32</v>
      </c>
      <c r="AJ31" s="44" t="s">
        <v>32</v>
      </c>
      <c r="AK31" s="44" t="s">
        <v>32</v>
      </c>
      <c r="AL31" s="44" t="s">
        <v>32</v>
      </c>
      <c r="AM31" s="44" t="s">
        <v>32</v>
      </c>
      <c r="AN31" s="44" t="s">
        <v>32</v>
      </c>
      <c r="AO31" s="44" t="s">
        <v>541</v>
      </c>
      <c r="AP31" s="44" t="s">
        <v>541</v>
      </c>
      <c r="AQ31" s="44" t="s">
        <v>32</v>
      </c>
      <c r="AR31" s="44" t="s">
        <v>32</v>
      </c>
      <c r="AS31" s="44" t="s">
        <v>32</v>
      </c>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row>
    <row r="32" spans="1:74" ht="30" customHeight="1" x14ac:dyDescent="0.2">
      <c r="A32" s="101" t="s">
        <v>571</v>
      </c>
      <c r="B32" s="101"/>
      <c r="C32" s="44" t="s">
        <v>538</v>
      </c>
      <c r="D32" s="44" t="s">
        <v>559</v>
      </c>
      <c r="E32" s="44" t="s">
        <v>543</v>
      </c>
      <c r="F32" s="44" t="b">
        <f t="shared" si="0"/>
        <v>1</v>
      </c>
      <c r="G32" s="44">
        <f t="shared" si="1"/>
        <v>255</v>
      </c>
      <c r="H32" s="44">
        <f t="shared" si="2"/>
        <v>1</v>
      </c>
      <c r="I32" s="44">
        <f t="shared" si="3"/>
        <v>255</v>
      </c>
      <c r="J32" s="44">
        <f t="shared" si="4"/>
        <v>1</v>
      </c>
      <c r="K32" s="44">
        <f t="shared" si="5"/>
        <v>255</v>
      </c>
      <c r="L32" s="44">
        <f t="shared" si="6"/>
        <v>1</v>
      </c>
      <c r="M32" s="44">
        <f t="shared" si="7"/>
        <v>1</v>
      </c>
      <c r="N32" s="44" t="b">
        <f t="shared" si="8"/>
        <v>1</v>
      </c>
      <c r="O32" s="44">
        <f t="shared" si="9"/>
        <v>89</v>
      </c>
      <c r="P32" s="44">
        <f t="shared" si="10"/>
        <v>9.9898728247113905E-2</v>
      </c>
      <c r="Q32" s="44">
        <f t="shared" si="11"/>
        <v>89</v>
      </c>
      <c r="R32" s="44">
        <f t="shared" si="12"/>
        <v>9.9898728247113905E-2</v>
      </c>
      <c r="S32" s="44">
        <f t="shared" si="13"/>
        <v>89</v>
      </c>
      <c r="T32" s="44">
        <f t="shared" si="14"/>
        <v>9.9898728247113905E-2</v>
      </c>
      <c r="U32" s="44">
        <f t="shared" si="15"/>
        <v>9.9898728247113905E-2</v>
      </c>
      <c r="V32" s="44">
        <f t="shared" si="16"/>
        <v>7</v>
      </c>
      <c r="W32" s="44" t="str">
        <f>IF(V32="","",IF(V32&gt;=Comboboxes!A$5,"Pass",IF(AND(V32&gt;=Comboboxes!A$6,E32="Yes"),"Pass†","Fail")))</f>
        <v>Pass</v>
      </c>
      <c r="X32" s="44" t="s">
        <v>540</v>
      </c>
      <c r="Y32" s="44" t="s">
        <v>32</v>
      </c>
      <c r="Z32" s="44" t="s">
        <v>32</v>
      </c>
      <c r="AA32" s="44" t="s">
        <v>32</v>
      </c>
      <c r="AB32" s="44" t="s">
        <v>32</v>
      </c>
      <c r="AC32" s="44" t="s">
        <v>32</v>
      </c>
      <c r="AD32" s="44" t="s">
        <v>32</v>
      </c>
      <c r="AE32" s="44" t="s">
        <v>32</v>
      </c>
      <c r="AF32" s="44" t="s">
        <v>32</v>
      </c>
      <c r="AG32" s="44" t="s">
        <v>32</v>
      </c>
      <c r="AH32" s="44" t="s">
        <v>541</v>
      </c>
      <c r="AI32" s="44" t="s">
        <v>32</v>
      </c>
      <c r="AJ32" s="44" t="s">
        <v>32</v>
      </c>
      <c r="AK32" s="44" t="s">
        <v>32</v>
      </c>
      <c r="AL32" s="44" t="s">
        <v>32</v>
      </c>
      <c r="AM32" s="44" t="s">
        <v>32</v>
      </c>
      <c r="AN32" s="44" t="s">
        <v>32</v>
      </c>
      <c r="AO32" s="44" t="s">
        <v>32</v>
      </c>
      <c r="AP32" s="44" t="s">
        <v>32</v>
      </c>
      <c r="AQ32" s="44" t="s">
        <v>32</v>
      </c>
      <c r="AR32" s="44" t="s">
        <v>32</v>
      </c>
      <c r="AS32" s="44" t="s">
        <v>32</v>
      </c>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row>
    <row r="33" spans="1:74" ht="30" customHeight="1" x14ac:dyDescent="0.2">
      <c r="A33" s="101" t="s">
        <v>572</v>
      </c>
      <c r="B33" s="101"/>
      <c r="C33" s="44" t="s">
        <v>537</v>
      </c>
      <c r="D33" s="44" t="s">
        <v>538</v>
      </c>
      <c r="E33" s="44" t="s">
        <v>543</v>
      </c>
      <c r="F33" s="44" t="b">
        <f t="shared" si="0"/>
        <v>1</v>
      </c>
      <c r="G33" s="44">
        <f t="shared" si="1"/>
        <v>0</v>
      </c>
      <c r="H33" s="44">
        <f t="shared" si="2"/>
        <v>0</v>
      </c>
      <c r="I33" s="44">
        <f t="shared" si="3"/>
        <v>0</v>
      </c>
      <c r="J33" s="44">
        <f t="shared" si="4"/>
        <v>0</v>
      </c>
      <c r="K33" s="44">
        <f t="shared" si="5"/>
        <v>0</v>
      </c>
      <c r="L33" s="44">
        <f t="shared" si="6"/>
        <v>0</v>
      </c>
      <c r="M33" s="44">
        <f t="shared" si="7"/>
        <v>0</v>
      </c>
      <c r="N33" s="44" t="b">
        <f t="shared" si="8"/>
        <v>1</v>
      </c>
      <c r="O33" s="44">
        <f t="shared" si="9"/>
        <v>255</v>
      </c>
      <c r="P33" s="44">
        <f t="shared" si="10"/>
        <v>1</v>
      </c>
      <c r="Q33" s="44">
        <f t="shared" si="11"/>
        <v>255</v>
      </c>
      <c r="R33" s="44">
        <f t="shared" si="12"/>
        <v>1</v>
      </c>
      <c r="S33" s="44">
        <f t="shared" si="13"/>
        <v>255</v>
      </c>
      <c r="T33" s="44">
        <f t="shared" si="14"/>
        <v>1</v>
      </c>
      <c r="U33" s="44">
        <f t="shared" si="15"/>
        <v>1</v>
      </c>
      <c r="V33" s="44">
        <f t="shared" si="16"/>
        <v>21</v>
      </c>
      <c r="W33" s="44" t="str">
        <f>IF(V33="","",IF(V33&gt;=Comboboxes!A$5,"Pass",IF(AND(V33&gt;=Comboboxes!A$6,E33="Yes"),"Pass†","Fail")))</f>
        <v>Pass</v>
      </c>
      <c r="X33" s="44" t="s">
        <v>540</v>
      </c>
      <c r="Y33" s="44" t="s">
        <v>32</v>
      </c>
      <c r="Z33" s="44" t="s">
        <v>32</v>
      </c>
      <c r="AA33" s="44" t="s">
        <v>32</v>
      </c>
      <c r="AB33" s="44" t="s">
        <v>32</v>
      </c>
      <c r="AC33" s="44" t="s">
        <v>32</v>
      </c>
      <c r="AD33" s="44" t="s">
        <v>32</v>
      </c>
      <c r="AE33" s="44" t="s">
        <v>32</v>
      </c>
      <c r="AF33" s="44" t="s">
        <v>32</v>
      </c>
      <c r="AG33" s="44" t="s">
        <v>32</v>
      </c>
      <c r="AH33" s="44" t="s">
        <v>541</v>
      </c>
      <c r="AI33" s="44" t="s">
        <v>32</v>
      </c>
      <c r="AJ33" s="44" t="s">
        <v>32</v>
      </c>
      <c r="AK33" s="44" t="s">
        <v>32</v>
      </c>
      <c r="AL33" s="44" t="s">
        <v>32</v>
      </c>
      <c r="AM33" s="44" t="s">
        <v>32</v>
      </c>
      <c r="AN33" s="44" t="s">
        <v>32</v>
      </c>
      <c r="AO33" s="44" t="s">
        <v>32</v>
      </c>
      <c r="AP33" s="44" t="s">
        <v>32</v>
      </c>
      <c r="AQ33" s="44" t="s">
        <v>32</v>
      </c>
      <c r="AR33" s="44" t="s">
        <v>32</v>
      </c>
      <c r="AS33" s="44" t="s">
        <v>32</v>
      </c>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row>
    <row r="34" spans="1:74" ht="29.25" customHeight="1" x14ac:dyDescent="0.2">
      <c r="A34" s="101" t="s">
        <v>573</v>
      </c>
      <c r="B34" s="101"/>
      <c r="C34" s="44" t="s">
        <v>537</v>
      </c>
      <c r="D34" s="44" t="s">
        <v>538</v>
      </c>
      <c r="E34" s="44" t="s">
        <v>543</v>
      </c>
      <c r="F34" s="44" t="b">
        <f t="shared" si="0"/>
        <v>1</v>
      </c>
      <c r="G34" s="44">
        <f t="shared" si="1"/>
        <v>0</v>
      </c>
      <c r="H34" s="44">
        <f t="shared" si="2"/>
        <v>0</v>
      </c>
      <c r="I34" s="44">
        <f t="shared" si="3"/>
        <v>0</v>
      </c>
      <c r="J34" s="44">
        <f t="shared" si="4"/>
        <v>0</v>
      </c>
      <c r="K34" s="44">
        <f t="shared" si="5"/>
        <v>0</v>
      </c>
      <c r="L34" s="44">
        <f t="shared" si="6"/>
        <v>0</v>
      </c>
      <c r="M34" s="44">
        <f t="shared" si="7"/>
        <v>0</v>
      </c>
      <c r="N34" s="44" t="b">
        <f t="shared" si="8"/>
        <v>1</v>
      </c>
      <c r="O34" s="44">
        <f t="shared" si="9"/>
        <v>255</v>
      </c>
      <c r="P34" s="44">
        <f t="shared" si="10"/>
        <v>1</v>
      </c>
      <c r="Q34" s="44">
        <f t="shared" si="11"/>
        <v>255</v>
      </c>
      <c r="R34" s="44">
        <f t="shared" si="12"/>
        <v>1</v>
      </c>
      <c r="S34" s="44">
        <f t="shared" si="13"/>
        <v>255</v>
      </c>
      <c r="T34" s="44">
        <f t="shared" si="14"/>
        <v>1</v>
      </c>
      <c r="U34" s="44">
        <f t="shared" si="15"/>
        <v>1</v>
      </c>
      <c r="V34" s="44">
        <f t="shared" si="16"/>
        <v>21</v>
      </c>
      <c r="W34" s="44" t="str">
        <f>IF(V34="","",IF(V34&gt;=Comboboxes!A$5,"Pass",IF(AND(V34&gt;=Comboboxes!A$6,E34="Yes"),"Pass†","Fail")))</f>
        <v>Pass</v>
      </c>
      <c r="X34" s="44" t="s">
        <v>540</v>
      </c>
      <c r="Y34" s="44" t="s">
        <v>32</v>
      </c>
      <c r="Z34" s="44" t="s">
        <v>32</v>
      </c>
      <c r="AA34" s="44" t="s">
        <v>32</v>
      </c>
      <c r="AB34" s="44" t="s">
        <v>32</v>
      </c>
      <c r="AC34" s="44" t="s">
        <v>32</v>
      </c>
      <c r="AD34" s="44" t="s">
        <v>32</v>
      </c>
      <c r="AE34" s="44" t="s">
        <v>32</v>
      </c>
      <c r="AF34" s="44" t="s">
        <v>32</v>
      </c>
      <c r="AG34" s="44" t="s">
        <v>32</v>
      </c>
      <c r="AH34" s="44" t="s">
        <v>541</v>
      </c>
      <c r="AI34" s="44" t="s">
        <v>32</v>
      </c>
      <c r="AJ34" s="44" t="s">
        <v>32</v>
      </c>
      <c r="AK34" s="44" t="s">
        <v>32</v>
      </c>
      <c r="AL34" s="44" t="s">
        <v>32</v>
      </c>
      <c r="AM34" s="44" t="s">
        <v>32</v>
      </c>
      <c r="AN34" s="44" t="s">
        <v>32</v>
      </c>
      <c r="AO34" s="44" t="s">
        <v>32</v>
      </c>
      <c r="AP34" s="44" t="s">
        <v>32</v>
      </c>
      <c r="AQ34" s="44" t="s">
        <v>32</v>
      </c>
      <c r="AR34" s="44" t="s">
        <v>32</v>
      </c>
      <c r="AS34" s="44" t="s">
        <v>32</v>
      </c>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row>
    <row r="35" spans="1:74" ht="29.25" customHeight="1" x14ac:dyDescent="0.2">
      <c r="A35" s="101" t="s">
        <v>574</v>
      </c>
      <c r="B35" s="101"/>
      <c r="C35" s="44" t="s">
        <v>559</v>
      </c>
      <c r="D35" s="44" t="s">
        <v>538</v>
      </c>
      <c r="E35" s="44" t="s">
        <v>543</v>
      </c>
      <c r="F35" s="44" t="b">
        <f t="shared" si="0"/>
        <v>1</v>
      </c>
      <c r="G35" s="44">
        <f t="shared" si="1"/>
        <v>89</v>
      </c>
      <c r="H35" s="44">
        <f t="shared" si="2"/>
        <v>9.9898728247113905E-2</v>
      </c>
      <c r="I35" s="44">
        <f t="shared" si="3"/>
        <v>89</v>
      </c>
      <c r="J35" s="44">
        <f t="shared" si="4"/>
        <v>9.9898728247113905E-2</v>
      </c>
      <c r="K35" s="44">
        <f t="shared" si="5"/>
        <v>89</v>
      </c>
      <c r="L35" s="44">
        <f t="shared" si="6"/>
        <v>9.9898728247113905E-2</v>
      </c>
      <c r="M35" s="44">
        <f t="shared" si="7"/>
        <v>9.9898728247113905E-2</v>
      </c>
      <c r="N35" s="44" t="b">
        <f t="shared" si="8"/>
        <v>1</v>
      </c>
      <c r="O35" s="44">
        <f t="shared" si="9"/>
        <v>255</v>
      </c>
      <c r="P35" s="44">
        <f t="shared" si="10"/>
        <v>1</v>
      </c>
      <c r="Q35" s="44">
        <f t="shared" si="11"/>
        <v>255</v>
      </c>
      <c r="R35" s="44">
        <f t="shared" si="12"/>
        <v>1</v>
      </c>
      <c r="S35" s="44">
        <f t="shared" si="13"/>
        <v>255</v>
      </c>
      <c r="T35" s="44">
        <f t="shared" si="14"/>
        <v>1</v>
      </c>
      <c r="U35" s="44">
        <f t="shared" si="15"/>
        <v>1</v>
      </c>
      <c r="V35" s="44">
        <f t="shared" si="16"/>
        <v>7</v>
      </c>
      <c r="W35" s="44" t="str">
        <f>IF(V35="","",IF(V35&gt;=Comboboxes!A$5,"Pass",IF(AND(V35&gt;=Comboboxes!A$6,E35="Yes"),"Pass†","Fail")))</f>
        <v>Pass</v>
      </c>
      <c r="X35" s="44" t="s">
        <v>540</v>
      </c>
      <c r="Y35" s="44" t="s">
        <v>32</v>
      </c>
      <c r="Z35" s="44" t="s">
        <v>32</v>
      </c>
      <c r="AA35" s="44" t="s">
        <v>32</v>
      </c>
      <c r="AB35" s="44" t="s">
        <v>32</v>
      </c>
      <c r="AC35" s="44" t="s">
        <v>32</v>
      </c>
      <c r="AD35" s="44" t="s">
        <v>32</v>
      </c>
      <c r="AE35" s="44" t="s">
        <v>32</v>
      </c>
      <c r="AF35" s="44" t="s">
        <v>32</v>
      </c>
      <c r="AG35" s="44" t="s">
        <v>32</v>
      </c>
      <c r="AH35" s="44" t="s">
        <v>541</v>
      </c>
      <c r="AI35" s="44" t="s">
        <v>32</v>
      </c>
      <c r="AJ35" s="44" t="s">
        <v>32</v>
      </c>
      <c r="AK35" s="44" t="s">
        <v>32</v>
      </c>
      <c r="AL35" s="44" t="s">
        <v>32</v>
      </c>
      <c r="AM35" s="44" t="s">
        <v>32</v>
      </c>
      <c r="AN35" s="44" t="s">
        <v>32</v>
      </c>
      <c r="AO35" s="44" t="s">
        <v>32</v>
      </c>
      <c r="AP35" s="44" t="s">
        <v>32</v>
      </c>
      <c r="AQ35" s="44" t="s">
        <v>32</v>
      </c>
      <c r="AR35" s="44" t="s">
        <v>32</v>
      </c>
      <c r="AS35" s="44" t="s">
        <v>32</v>
      </c>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row>
    <row r="36" spans="1:74" ht="29.25" customHeight="1" x14ac:dyDescent="0.2">
      <c r="A36" s="101" t="s">
        <v>575</v>
      </c>
      <c r="B36" s="101"/>
      <c r="C36" s="44" t="s">
        <v>538</v>
      </c>
      <c r="D36" s="44" t="s">
        <v>546</v>
      </c>
      <c r="E36" s="44" t="s">
        <v>543</v>
      </c>
      <c r="F36" s="44" t="b">
        <f t="shared" si="0"/>
        <v>1</v>
      </c>
      <c r="G36" s="44">
        <f t="shared" si="1"/>
        <v>255</v>
      </c>
      <c r="H36" s="44">
        <f t="shared" si="2"/>
        <v>1</v>
      </c>
      <c r="I36" s="44">
        <f t="shared" si="3"/>
        <v>255</v>
      </c>
      <c r="J36" s="44">
        <f t="shared" si="4"/>
        <v>1</v>
      </c>
      <c r="K36" s="44">
        <f t="shared" si="5"/>
        <v>255</v>
      </c>
      <c r="L36" s="44">
        <f t="shared" si="6"/>
        <v>1</v>
      </c>
      <c r="M36" s="44">
        <f t="shared" si="7"/>
        <v>1</v>
      </c>
      <c r="N36" s="44" t="b">
        <f t="shared" si="8"/>
        <v>1</v>
      </c>
      <c r="O36" s="44">
        <f t="shared" si="9"/>
        <v>20</v>
      </c>
      <c r="P36" s="44">
        <f t="shared" si="10"/>
        <v>6.9954101872653843E-3</v>
      </c>
      <c r="Q36" s="44">
        <f t="shared" si="11"/>
        <v>20</v>
      </c>
      <c r="R36" s="44">
        <f t="shared" si="12"/>
        <v>6.9954101872653843E-3</v>
      </c>
      <c r="S36" s="44">
        <f t="shared" si="13"/>
        <v>20</v>
      </c>
      <c r="T36" s="44">
        <f t="shared" si="14"/>
        <v>6.9954101872653843E-3</v>
      </c>
      <c r="U36" s="44">
        <f t="shared" si="15"/>
        <v>6.9954101872653843E-3</v>
      </c>
      <c r="V36" s="44">
        <f t="shared" si="16"/>
        <v>18.420000000000002</v>
      </c>
      <c r="W36" s="44" t="str">
        <f>IF(V36="","",IF(V36&gt;=Comboboxes!A$5,"Pass",IF(AND(V36&gt;=Comboboxes!A$6,E36="Yes"),"Pass†","Fail")))</f>
        <v>Pass</v>
      </c>
      <c r="X36" s="44" t="s">
        <v>540</v>
      </c>
      <c r="Y36" s="44" t="s">
        <v>32</v>
      </c>
      <c r="Z36" s="44" t="s">
        <v>32</v>
      </c>
      <c r="AA36" s="44" t="s">
        <v>32</v>
      </c>
      <c r="AB36" s="44" t="s">
        <v>32</v>
      </c>
      <c r="AC36" s="44" t="s">
        <v>32</v>
      </c>
      <c r="AD36" s="44" t="s">
        <v>32</v>
      </c>
      <c r="AE36" s="44" t="s">
        <v>32</v>
      </c>
      <c r="AF36" s="44" t="s">
        <v>32</v>
      </c>
      <c r="AG36" s="44" t="s">
        <v>32</v>
      </c>
      <c r="AH36" s="44" t="s">
        <v>541</v>
      </c>
      <c r="AI36" s="44" t="s">
        <v>32</v>
      </c>
      <c r="AJ36" s="44" t="s">
        <v>32</v>
      </c>
      <c r="AK36" s="44" t="s">
        <v>32</v>
      </c>
      <c r="AL36" s="44" t="s">
        <v>32</v>
      </c>
      <c r="AM36" s="44" t="s">
        <v>32</v>
      </c>
      <c r="AN36" s="44" t="s">
        <v>32</v>
      </c>
      <c r="AO36" s="44" t="s">
        <v>32</v>
      </c>
      <c r="AP36" s="44" t="s">
        <v>32</v>
      </c>
      <c r="AQ36" s="44" t="s">
        <v>32</v>
      </c>
      <c r="AR36" s="44" t="s">
        <v>32</v>
      </c>
      <c r="AS36" s="44" t="s">
        <v>32</v>
      </c>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row>
    <row r="37" spans="1:74" ht="23.25" customHeight="1" x14ac:dyDescent="0.2">
      <c r="A37" s="101" t="s">
        <v>576</v>
      </c>
      <c r="B37" s="101"/>
      <c r="C37" s="44" t="s">
        <v>538</v>
      </c>
      <c r="D37" s="44" t="s">
        <v>537</v>
      </c>
      <c r="E37" s="44" t="s">
        <v>543</v>
      </c>
      <c r="F37" s="44" t="b">
        <f t="shared" si="0"/>
        <v>1</v>
      </c>
      <c r="G37" s="44">
        <f t="shared" si="1"/>
        <v>255</v>
      </c>
      <c r="H37" s="44">
        <f t="shared" si="2"/>
        <v>1</v>
      </c>
      <c r="I37" s="44">
        <f t="shared" si="3"/>
        <v>255</v>
      </c>
      <c r="J37" s="44">
        <f t="shared" si="4"/>
        <v>1</v>
      </c>
      <c r="K37" s="44">
        <f t="shared" si="5"/>
        <v>255</v>
      </c>
      <c r="L37" s="44">
        <f t="shared" si="6"/>
        <v>1</v>
      </c>
      <c r="M37" s="44">
        <f t="shared" si="7"/>
        <v>1</v>
      </c>
      <c r="N37" s="44" t="b">
        <f t="shared" si="8"/>
        <v>1</v>
      </c>
      <c r="O37" s="44">
        <f t="shared" si="9"/>
        <v>0</v>
      </c>
      <c r="P37" s="44">
        <f t="shared" si="10"/>
        <v>0</v>
      </c>
      <c r="Q37" s="44">
        <f t="shared" si="11"/>
        <v>0</v>
      </c>
      <c r="R37" s="44">
        <f t="shared" si="12"/>
        <v>0</v>
      </c>
      <c r="S37" s="44">
        <f t="shared" si="13"/>
        <v>0</v>
      </c>
      <c r="T37" s="44">
        <f t="shared" si="14"/>
        <v>0</v>
      </c>
      <c r="U37" s="44">
        <f t="shared" si="15"/>
        <v>0</v>
      </c>
      <c r="V37" s="44">
        <f t="shared" si="16"/>
        <v>21</v>
      </c>
      <c r="W37" s="44" t="str">
        <f>IF(V37="","",IF(V37&gt;=Comboboxes!A$5,"Pass",IF(AND(V37&gt;=Comboboxes!A$6,E37="Yes"),"Pass†","Fail")))</f>
        <v>Pass</v>
      </c>
      <c r="X37" s="44" t="s">
        <v>540</v>
      </c>
      <c r="Y37" s="44" t="s">
        <v>32</v>
      </c>
      <c r="Z37" s="44" t="s">
        <v>32</v>
      </c>
      <c r="AA37" s="44" t="s">
        <v>32</v>
      </c>
      <c r="AB37" s="44" t="s">
        <v>32</v>
      </c>
      <c r="AC37" s="44" t="s">
        <v>32</v>
      </c>
      <c r="AD37" s="44" t="s">
        <v>32</v>
      </c>
      <c r="AE37" s="44" t="s">
        <v>32</v>
      </c>
      <c r="AF37" s="44" t="s">
        <v>32</v>
      </c>
      <c r="AG37" s="44" t="s">
        <v>32</v>
      </c>
      <c r="AH37" s="44" t="s">
        <v>541</v>
      </c>
      <c r="AI37" s="44" t="s">
        <v>541</v>
      </c>
      <c r="AJ37" s="44" t="s">
        <v>32</v>
      </c>
      <c r="AK37" s="44" t="s">
        <v>32</v>
      </c>
      <c r="AL37" s="44" t="s">
        <v>32</v>
      </c>
      <c r="AM37" s="44" t="s">
        <v>32</v>
      </c>
      <c r="AN37" s="44" t="s">
        <v>32</v>
      </c>
      <c r="AO37" s="44" t="s">
        <v>32</v>
      </c>
      <c r="AP37" s="44" t="s">
        <v>32</v>
      </c>
      <c r="AQ37" s="44" t="s">
        <v>32</v>
      </c>
      <c r="AR37" s="44" t="s">
        <v>32</v>
      </c>
      <c r="AS37" s="44" t="s">
        <v>32</v>
      </c>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row>
    <row r="38" spans="1:74" ht="22.5" customHeight="1" x14ac:dyDescent="0.2">
      <c r="A38" s="101" t="s">
        <v>577</v>
      </c>
      <c r="B38" s="101"/>
      <c r="C38" s="44" t="s">
        <v>538</v>
      </c>
      <c r="D38" s="44" t="s">
        <v>578</v>
      </c>
      <c r="E38" s="44" t="s">
        <v>543</v>
      </c>
      <c r="F38" s="44" t="b">
        <f t="shared" si="0"/>
        <v>1</v>
      </c>
      <c r="G38" s="44">
        <f t="shared" si="1"/>
        <v>255</v>
      </c>
      <c r="H38" s="44">
        <f t="shared" si="2"/>
        <v>1</v>
      </c>
      <c r="I38" s="44">
        <f t="shared" si="3"/>
        <v>255</v>
      </c>
      <c r="J38" s="44">
        <f t="shared" si="4"/>
        <v>1</v>
      </c>
      <c r="K38" s="44">
        <f t="shared" si="5"/>
        <v>255</v>
      </c>
      <c r="L38" s="44">
        <f t="shared" si="6"/>
        <v>1</v>
      </c>
      <c r="M38" s="44">
        <f t="shared" si="7"/>
        <v>1</v>
      </c>
      <c r="N38" s="44" t="b">
        <f t="shared" si="8"/>
        <v>1</v>
      </c>
      <c r="O38" s="44">
        <f t="shared" si="9"/>
        <v>117</v>
      </c>
      <c r="P38" s="44">
        <f t="shared" si="10"/>
        <v>0.17788841598362914</v>
      </c>
      <c r="Q38" s="44">
        <f t="shared" si="11"/>
        <v>117</v>
      </c>
      <c r="R38" s="44">
        <f t="shared" si="12"/>
        <v>0.17788841598362914</v>
      </c>
      <c r="S38" s="44">
        <f t="shared" si="13"/>
        <v>117</v>
      </c>
      <c r="T38" s="44">
        <f t="shared" si="14"/>
        <v>0.17788841598362914</v>
      </c>
      <c r="U38" s="44">
        <f t="shared" si="15"/>
        <v>0.17788841598362912</v>
      </c>
      <c r="V38" s="44">
        <f t="shared" si="16"/>
        <v>4.6100000000000003</v>
      </c>
      <c r="W38" s="44" t="str">
        <f>IF(V38="","",IF(V38&gt;=Comboboxes!A$5,"Pass",IF(AND(V38&gt;=Comboboxes!A$6,E38="Yes"),"Pass†","Fail")))</f>
        <v>Pass</v>
      </c>
      <c r="X38" s="44" t="s">
        <v>540</v>
      </c>
      <c r="Y38" s="44" t="s">
        <v>32</v>
      </c>
      <c r="Z38" s="44" t="s">
        <v>32</v>
      </c>
      <c r="AA38" s="44" t="s">
        <v>32</v>
      </c>
      <c r="AB38" s="44" t="s">
        <v>32</v>
      </c>
      <c r="AC38" s="44" t="s">
        <v>32</v>
      </c>
      <c r="AD38" s="44" t="s">
        <v>32</v>
      </c>
      <c r="AE38" s="44" t="s">
        <v>32</v>
      </c>
      <c r="AF38" s="44" t="s">
        <v>32</v>
      </c>
      <c r="AG38" s="44" t="s">
        <v>32</v>
      </c>
      <c r="AH38" s="44" t="s">
        <v>32</v>
      </c>
      <c r="AI38" s="44" t="s">
        <v>541</v>
      </c>
      <c r="AJ38" s="44" t="s">
        <v>32</v>
      </c>
      <c r="AK38" s="44" t="s">
        <v>32</v>
      </c>
      <c r="AL38" s="44" t="s">
        <v>32</v>
      </c>
      <c r="AM38" s="44" t="s">
        <v>32</v>
      </c>
      <c r="AN38" s="44" t="s">
        <v>32</v>
      </c>
      <c r="AO38" s="44" t="s">
        <v>32</v>
      </c>
      <c r="AP38" s="44" t="s">
        <v>32</v>
      </c>
      <c r="AQ38" s="44" t="s">
        <v>32</v>
      </c>
      <c r="AR38" s="44" t="s">
        <v>32</v>
      </c>
      <c r="AS38" s="44" t="s">
        <v>32</v>
      </c>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row>
    <row r="39" spans="1:74" ht="25.5" customHeight="1" x14ac:dyDescent="0.2">
      <c r="A39" s="101" t="s">
        <v>579</v>
      </c>
      <c r="B39" s="101"/>
      <c r="C39" s="44" t="s">
        <v>548</v>
      </c>
      <c r="D39" s="44" t="s">
        <v>551</v>
      </c>
      <c r="E39" s="44" t="s">
        <v>543</v>
      </c>
      <c r="F39" s="44" t="b">
        <f t="shared" si="0"/>
        <v>1</v>
      </c>
      <c r="G39" s="44">
        <f t="shared" si="1"/>
        <v>36</v>
      </c>
      <c r="H39" s="44">
        <f t="shared" si="2"/>
        <v>1.7641954488384088E-2</v>
      </c>
      <c r="I39" s="44">
        <f t="shared" si="3"/>
        <v>36</v>
      </c>
      <c r="J39" s="44">
        <f t="shared" si="4"/>
        <v>1.7641954488384088E-2</v>
      </c>
      <c r="K39" s="44">
        <f t="shared" si="5"/>
        <v>36</v>
      </c>
      <c r="L39" s="44">
        <f t="shared" si="6"/>
        <v>1.7641954488384088E-2</v>
      </c>
      <c r="M39" s="44">
        <f t="shared" si="7"/>
        <v>1.7641954488384088E-2</v>
      </c>
      <c r="N39" s="44" t="b">
        <f t="shared" si="8"/>
        <v>1</v>
      </c>
      <c r="O39" s="44">
        <f t="shared" si="9"/>
        <v>206</v>
      </c>
      <c r="P39" s="44">
        <f t="shared" si="10"/>
        <v>0.61720656241965111</v>
      </c>
      <c r="Q39" s="44">
        <f t="shared" si="11"/>
        <v>206</v>
      </c>
      <c r="R39" s="44">
        <f t="shared" si="12"/>
        <v>0.61720656241965111</v>
      </c>
      <c r="S39" s="44">
        <f t="shared" si="13"/>
        <v>206</v>
      </c>
      <c r="T39" s="44">
        <f t="shared" si="14"/>
        <v>0.61720656241965111</v>
      </c>
      <c r="U39" s="44">
        <f t="shared" si="15"/>
        <v>0.61720656241965111</v>
      </c>
      <c r="V39" s="44">
        <f t="shared" si="16"/>
        <v>9.86</v>
      </c>
      <c r="W39" s="44" t="str">
        <f>IF(V39="","",IF(V39&gt;=Comboboxes!A$5,"Pass",IF(AND(V39&gt;=Comboboxes!A$6,E39="Yes"),"Pass†","Fail")))</f>
        <v>Pass</v>
      </c>
      <c r="X39" s="44" t="s">
        <v>540</v>
      </c>
      <c r="Y39" s="44" t="s">
        <v>32</v>
      </c>
      <c r="Z39" s="44" t="s">
        <v>32</v>
      </c>
      <c r="AA39" s="44" t="s">
        <v>32</v>
      </c>
      <c r="AB39" s="44" t="s">
        <v>32</v>
      </c>
      <c r="AC39" s="44" t="s">
        <v>32</v>
      </c>
      <c r="AD39" s="44" t="s">
        <v>32</v>
      </c>
      <c r="AE39" s="44" t="s">
        <v>32</v>
      </c>
      <c r="AF39" s="44" t="s">
        <v>32</v>
      </c>
      <c r="AG39" s="44" t="s">
        <v>32</v>
      </c>
      <c r="AH39" s="44" t="s">
        <v>32</v>
      </c>
      <c r="AI39" s="44" t="s">
        <v>32</v>
      </c>
      <c r="AJ39" s="44" t="s">
        <v>541</v>
      </c>
      <c r="AK39" s="44" t="s">
        <v>541</v>
      </c>
      <c r="AL39" s="44" t="s">
        <v>541</v>
      </c>
      <c r="AM39" s="44" t="s">
        <v>32</v>
      </c>
      <c r="AN39" s="44" t="s">
        <v>32</v>
      </c>
      <c r="AO39" s="44" t="s">
        <v>32</v>
      </c>
      <c r="AP39" s="44" t="s">
        <v>32</v>
      </c>
      <c r="AQ39" s="44" t="s">
        <v>32</v>
      </c>
      <c r="AR39" s="44" t="s">
        <v>32</v>
      </c>
      <c r="AS39" s="44" t="s">
        <v>32</v>
      </c>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row>
    <row r="40" spans="1:74" ht="22.5" customHeight="1" x14ac:dyDescent="0.2">
      <c r="A40" s="101" t="s">
        <v>580</v>
      </c>
      <c r="B40" s="101"/>
      <c r="C40" s="44" t="s">
        <v>538</v>
      </c>
      <c r="D40" s="44" t="s">
        <v>581</v>
      </c>
      <c r="E40" s="44" t="s">
        <v>543</v>
      </c>
      <c r="F40" s="44" t="b">
        <f t="shared" si="0"/>
        <v>1</v>
      </c>
      <c r="G40" s="44">
        <f t="shared" si="1"/>
        <v>255</v>
      </c>
      <c r="H40" s="44">
        <f t="shared" si="2"/>
        <v>1</v>
      </c>
      <c r="I40" s="44">
        <f t="shared" si="3"/>
        <v>255</v>
      </c>
      <c r="J40" s="44">
        <f t="shared" si="4"/>
        <v>1</v>
      </c>
      <c r="K40" s="44">
        <f t="shared" si="5"/>
        <v>255</v>
      </c>
      <c r="L40" s="44">
        <f t="shared" si="6"/>
        <v>1</v>
      </c>
      <c r="M40" s="44">
        <f t="shared" si="7"/>
        <v>1</v>
      </c>
      <c r="N40" s="44" t="b">
        <f t="shared" si="8"/>
        <v>1</v>
      </c>
      <c r="O40" s="44">
        <f t="shared" si="9"/>
        <v>50</v>
      </c>
      <c r="P40" s="44">
        <f t="shared" si="10"/>
        <v>3.1896033073011518E-2</v>
      </c>
      <c r="Q40" s="44">
        <f t="shared" si="11"/>
        <v>50</v>
      </c>
      <c r="R40" s="44">
        <f t="shared" si="12"/>
        <v>3.1896033073011518E-2</v>
      </c>
      <c r="S40" s="44">
        <f t="shared" si="13"/>
        <v>50</v>
      </c>
      <c r="T40" s="44">
        <f t="shared" si="14"/>
        <v>3.1896033073011518E-2</v>
      </c>
      <c r="U40" s="44">
        <f t="shared" si="15"/>
        <v>3.1896033073011518E-2</v>
      </c>
      <c r="V40" s="44">
        <f t="shared" si="16"/>
        <v>12.82</v>
      </c>
      <c r="W40" s="44" t="str">
        <f>IF(V40="","",IF(V40&gt;=Comboboxes!A$5,"Pass",IF(AND(V40&gt;=Comboboxes!A$6,E40="Yes"),"Pass†","Fail")))</f>
        <v>Pass</v>
      </c>
      <c r="X40" s="44" t="s">
        <v>540</v>
      </c>
      <c r="Y40" s="44" t="s">
        <v>32</v>
      </c>
      <c r="Z40" s="44" t="s">
        <v>32</v>
      </c>
      <c r="AA40" s="44" t="s">
        <v>32</v>
      </c>
      <c r="AB40" s="44" t="s">
        <v>32</v>
      </c>
      <c r="AC40" s="44" t="s">
        <v>32</v>
      </c>
      <c r="AD40" s="44" t="s">
        <v>32</v>
      </c>
      <c r="AE40" s="44" t="s">
        <v>32</v>
      </c>
      <c r="AF40" s="44" t="s">
        <v>32</v>
      </c>
      <c r="AG40" s="44" t="s">
        <v>32</v>
      </c>
      <c r="AH40" s="44" t="s">
        <v>32</v>
      </c>
      <c r="AI40" s="44" t="s">
        <v>32</v>
      </c>
      <c r="AJ40" s="44" t="s">
        <v>541</v>
      </c>
      <c r="AK40" s="44" t="s">
        <v>32</v>
      </c>
      <c r="AL40" s="44" t="s">
        <v>32</v>
      </c>
      <c r="AM40" s="44" t="s">
        <v>32</v>
      </c>
      <c r="AN40" s="44" t="s">
        <v>32</v>
      </c>
      <c r="AO40" s="44" t="s">
        <v>32</v>
      </c>
      <c r="AP40" s="44" t="s">
        <v>32</v>
      </c>
      <c r="AQ40" s="44" t="s">
        <v>32</v>
      </c>
      <c r="AR40" s="44" t="s">
        <v>32</v>
      </c>
      <c r="AS40" s="44" t="s">
        <v>32</v>
      </c>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row>
    <row r="41" spans="1:74" ht="25.5" customHeight="1" x14ac:dyDescent="0.2">
      <c r="A41" s="101" t="s">
        <v>580</v>
      </c>
      <c r="B41" s="101"/>
      <c r="C41" s="44" t="s">
        <v>538</v>
      </c>
      <c r="D41" s="44" t="s">
        <v>582</v>
      </c>
      <c r="E41" s="44" t="s">
        <v>543</v>
      </c>
      <c r="F41" s="44" t="b">
        <f t="shared" si="0"/>
        <v>1</v>
      </c>
      <c r="G41" s="44">
        <f t="shared" si="1"/>
        <v>255</v>
      </c>
      <c r="H41" s="44">
        <f t="shared" si="2"/>
        <v>1</v>
      </c>
      <c r="I41" s="44">
        <f t="shared" si="3"/>
        <v>255</v>
      </c>
      <c r="J41" s="44">
        <f t="shared" si="4"/>
        <v>1</v>
      </c>
      <c r="K41" s="44">
        <f t="shared" si="5"/>
        <v>255</v>
      </c>
      <c r="L41" s="44">
        <f t="shared" si="6"/>
        <v>1</v>
      </c>
      <c r="M41" s="44">
        <f t="shared" si="7"/>
        <v>1</v>
      </c>
      <c r="N41" s="44" t="b">
        <f t="shared" si="8"/>
        <v>1</v>
      </c>
      <c r="O41" s="44">
        <f t="shared" si="9"/>
        <v>91</v>
      </c>
      <c r="P41" s="44">
        <f t="shared" si="10"/>
        <v>0.10461648409110418</v>
      </c>
      <c r="Q41" s="44">
        <f t="shared" si="11"/>
        <v>91</v>
      </c>
      <c r="R41" s="44">
        <f t="shared" si="12"/>
        <v>0.10461648409110418</v>
      </c>
      <c r="S41" s="44">
        <f t="shared" si="13"/>
        <v>91</v>
      </c>
      <c r="T41" s="44">
        <f t="shared" si="14"/>
        <v>0.10461648409110418</v>
      </c>
      <c r="U41" s="44">
        <f t="shared" si="15"/>
        <v>0.10461648409110418</v>
      </c>
      <c r="V41" s="44">
        <f t="shared" si="16"/>
        <v>6.79</v>
      </c>
      <c r="W41" s="44" t="str">
        <f>IF(V41="","",IF(V41&gt;=Comboboxes!A$5,"Pass",IF(AND(V41&gt;=Comboboxes!A$6,E41="Yes"),"Pass†","Fail")))</f>
        <v>Pass</v>
      </c>
      <c r="X41" s="44" t="s">
        <v>540</v>
      </c>
      <c r="Y41" s="44" t="s">
        <v>32</v>
      </c>
      <c r="Z41" s="44" t="s">
        <v>32</v>
      </c>
      <c r="AA41" s="44" t="s">
        <v>32</v>
      </c>
      <c r="AB41" s="44" t="s">
        <v>32</v>
      </c>
      <c r="AC41" s="44" t="s">
        <v>32</v>
      </c>
      <c r="AD41" s="44" t="s">
        <v>32</v>
      </c>
      <c r="AE41" s="44" t="s">
        <v>32</v>
      </c>
      <c r="AF41" s="44" t="s">
        <v>32</v>
      </c>
      <c r="AG41" s="44" t="s">
        <v>32</v>
      </c>
      <c r="AH41" s="44" t="s">
        <v>32</v>
      </c>
      <c r="AI41" s="44" t="s">
        <v>32</v>
      </c>
      <c r="AJ41" s="44" t="s">
        <v>541</v>
      </c>
      <c r="AK41" s="44" t="s">
        <v>32</v>
      </c>
      <c r="AL41" s="44" t="s">
        <v>32</v>
      </c>
      <c r="AM41" s="44" t="s">
        <v>32</v>
      </c>
      <c r="AN41" s="44" t="s">
        <v>32</v>
      </c>
      <c r="AO41" s="44" t="s">
        <v>32</v>
      </c>
      <c r="AP41" s="44" t="s">
        <v>32</v>
      </c>
      <c r="AQ41" s="44" t="s">
        <v>32</v>
      </c>
      <c r="AR41" s="44" t="s">
        <v>32</v>
      </c>
      <c r="AS41" s="44" t="s">
        <v>32</v>
      </c>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row>
    <row r="42" spans="1:74" ht="22.5" customHeight="1" x14ac:dyDescent="0.2">
      <c r="A42" s="101" t="s">
        <v>580</v>
      </c>
      <c r="B42" s="101"/>
      <c r="C42" s="44" t="s">
        <v>538</v>
      </c>
      <c r="D42" s="44" t="s">
        <v>583</v>
      </c>
      <c r="E42" s="44" t="s">
        <v>543</v>
      </c>
      <c r="F42" s="44" t="b">
        <f t="shared" si="0"/>
        <v>1</v>
      </c>
      <c r="G42" s="44">
        <f t="shared" si="1"/>
        <v>255</v>
      </c>
      <c r="H42" s="44">
        <f t="shared" si="2"/>
        <v>1</v>
      </c>
      <c r="I42" s="44">
        <f t="shared" si="3"/>
        <v>255</v>
      </c>
      <c r="J42" s="44">
        <f t="shared" si="4"/>
        <v>1</v>
      </c>
      <c r="K42" s="44">
        <f t="shared" si="5"/>
        <v>255</v>
      </c>
      <c r="L42" s="44">
        <f t="shared" si="6"/>
        <v>1</v>
      </c>
      <c r="M42" s="44">
        <f t="shared" si="7"/>
        <v>1</v>
      </c>
      <c r="N42" s="44" t="b">
        <f t="shared" si="8"/>
        <v>1</v>
      </c>
      <c r="O42" s="44">
        <f t="shared" si="9"/>
        <v>58</v>
      </c>
      <c r="P42" s="44">
        <f t="shared" si="10"/>
        <v>4.2311410620809675E-2</v>
      </c>
      <c r="Q42" s="44">
        <f t="shared" si="11"/>
        <v>132</v>
      </c>
      <c r="R42" s="44">
        <f t="shared" si="12"/>
        <v>0.23074004852434918</v>
      </c>
      <c r="S42" s="44">
        <f t="shared" si="13"/>
        <v>223</v>
      </c>
      <c r="T42" s="44">
        <f t="shared" si="14"/>
        <v>0.73791040877273095</v>
      </c>
      <c r="U42" s="44">
        <f t="shared" si="15"/>
        <v>0.22729782011598984</v>
      </c>
      <c r="V42" s="44">
        <f t="shared" si="16"/>
        <v>3.79</v>
      </c>
      <c r="W42" s="44" t="str">
        <f>IF(V42="","",IF(V42&gt;=Comboboxes!A$5,"Pass",IF(AND(V42&gt;=Comboboxes!A$6,E42="Yes"),"Pass†","Fail")))</f>
        <v>Fail</v>
      </c>
      <c r="X42" s="44" t="s">
        <v>540</v>
      </c>
      <c r="Y42" s="44" t="s">
        <v>32</v>
      </c>
      <c r="Z42" s="44" t="s">
        <v>32</v>
      </c>
      <c r="AA42" s="44" t="s">
        <v>32</v>
      </c>
      <c r="AB42" s="44" t="s">
        <v>32</v>
      </c>
      <c r="AC42" s="44" t="s">
        <v>32</v>
      </c>
      <c r="AD42" s="44" t="s">
        <v>32</v>
      </c>
      <c r="AE42" s="44" t="s">
        <v>32</v>
      </c>
      <c r="AF42" s="44" t="s">
        <v>32</v>
      </c>
      <c r="AG42" s="44" t="s">
        <v>32</v>
      </c>
      <c r="AH42" s="44" t="s">
        <v>32</v>
      </c>
      <c r="AI42" s="44" t="s">
        <v>32</v>
      </c>
      <c r="AJ42" s="44" t="s">
        <v>584</v>
      </c>
      <c r="AK42" s="44" t="s">
        <v>32</v>
      </c>
      <c r="AL42" s="44" t="s">
        <v>32</v>
      </c>
      <c r="AM42" s="44" t="s">
        <v>32</v>
      </c>
      <c r="AN42" s="44" t="s">
        <v>32</v>
      </c>
      <c r="AO42" s="44" t="s">
        <v>32</v>
      </c>
      <c r="AP42" s="44" t="s">
        <v>32</v>
      </c>
      <c r="AQ42" s="44" t="s">
        <v>32</v>
      </c>
      <c r="AR42" s="44" t="s">
        <v>32</v>
      </c>
      <c r="AS42" s="44" t="s">
        <v>32</v>
      </c>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row>
    <row r="43" spans="1:74" ht="35.25" customHeight="1" x14ac:dyDescent="0.2">
      <c r="A43" s="101" t="s">
        <v>585</v>
      </c>
      <c r="B43" s="101"/>
      <c r="C43" s="44" t="s">
        <v>538</v>
      </c>
      <c r="D43" s="44" t="s">
        <v>586</v>
      </c>
      <c r="E43" s="44" t="s">
        <v>543</v>
      </c>
      <c r="F43" s="44" t="b">
        <f t="shared" si="0"/>
        <v>1</v>
      </c>
      <c r="G43" s="44">
        <f t="shared" si="1"/>
        <v>255</v>
      </c>
      <c r="H43" s="44">
        <f t="shared" si="2"/>
        <v>1</v>
      </c>
      <c r="I43" s="44">
        <f t="shared" si="3"/>
        <v>255</v>
      </c>
      <c r="J43" s="44">
        <f t="shared" si="4"/>
        <v>1</v>
      </c>
      <c r="K43" s="44">
        <f t="shared" si="5"/>
        <v>255</v>
      </c>
      <c r="L43" s="44">
        <f t="shared" si="6"/>
        <v>1</v>
      </c>
      <c r="M43" s="44">
        <f t="shared" si="7"/>
        <v>1</v>
      </c>
      <c r="N43" s="44" t="b">
        <f t="shared" si="8"/>
        <v>1</v>
      </c>
      <c r="O43" s="44">
        <f t="shared" si="9"/>
        <v>41</v>
      </c>
      <c r="P43" s="44">
        <f t="shared" si="10"/>
        <v>2.2173884793387392E-2</v>
      </c>
      <c r="Q43" s="44">
        <f t="shared" si="11"/>
        <v>47</v>
      </c>
      <c r="R43" s="44">
        <f t="shared" si="12"/>
        <v>2.8426039504420797E-2</v>
      </c>
      <c r="S43" s="44">
        <f t="shared" si="13"/>
        <v>51</v>
      </c>
      <c r="T43" s="44">
        <f t="shared" si="14"/>
        <v>3.3104766570885055E-2</v>
      </c>
      <c r="U43" s="44">
        <f t="shared" si="15"/>
        <v>2.7434635507053814E-2</v>
      </c>
      <c r="V43" s="44">
        <f t="shared" si="16"/>
        <v>13.56</v>
      </c>
      <c r="W43" s="44" t="str">
        <f>IF(V43="","",IF(V43&gt;=Comboboxes!A$5,"Pass",IF(AND(V43&gt;=Comboboxes!A$6,E43="Yes"),"Pass†","Fail")))</f>
        <v>Pass</v>
      </c>
      <c r="X43" s="44" t="s">
        <v>540</v>
      </c>
      <c r="Y43" s="44" t="s">
        <v>32</v>
      </c>
      <c r="Z43" s="44" t="s">
        <v>32</v>
      </c>
      <c r="AA43" s="44" t="s">
        <v>32</v>
      </c>
      <c r="AB43" s="44" t="s">
        <v>32</v>
      </c>
      <c r="AC43" s="44" t="s">
        <v>32</v>
      </c>
      <c r="AD43" s="44" t="s">
        <v>32</v>
      </c>
      <c r="AE43" s="44" t="s">
        <v>32</v>
      </c>
      <c r="AF43" s="44" t="s">
        <v>32</v>
      </c>
      <c r="AG43" s="44" t="s">
        <v>32</v>
      </c>
      <c r="AH43" s="44" t="s">
        <v>32</v>
      </c>
      <c r="AI43" s="44" t="s">
        <v>32</v>
      </c>
      <c r="AJ43" s="44" t="s">
        <v>32</v>
      </c>
      <c r="AK43" s="44" t="s">
        <v>32</v>
      </c>
      <c r="AL43" s="44" t="s">
        <v>32</v>
      </c>
      <c r="AM43" s="44" t="s">
        <v>541</v>
      </c>
      <c r="AN43" s="44" t="s">
        <v>32</v>
      </c>
      <c r="AO43" s="44" t="s">
        <v>32</v>
      </c>
      <c r="AP43" s="44" t="s">
        <v>32</v>
      </c>
      <c r="AQ43" s="44" t="s">
        <v>32</v>
      </c>
      <c r="AR43" s="44" t="s">
        <v>32</v>
      </c>
      <c r="AS43" s="44" t="s">
        <v>32</v>
      </c>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row>
    <row r="44" spans="1:74" ht="22.5" customHeight="1" x14ac:dyDescent="0.2">
      <c r="A44" s="101" t="s">
        <v>587</v>
      </c>
      <c r="B44" s="101"/>
      <c r="C44" s="44" t="s">
        <v>538</v>
      </c>
      <c r="D44" s="44" t="s">
        <v>586</v>
      </c>
      <c r="E44" s="44" t="s">
        <v>543</v>
      </c>
      <c r="F44" s="44" t="b">
        <f t="shared" si="0"/>
        <v>1</v>
      </c>
      <c r="G44" s="44">
        <f t="shared" si="1"/>
        <v>255</v>
      </c>
      <c r="H44" s="44">
        <f t="shared" si="2"/>
        <v>1</v>
      </c>
      <c r="I44" s="44">
        <f t="shared" si="3"/>
        <v>255</v>
      </c>
      <c r="J44" s="44">
        <f t="shared" si="4"/>
        <v>1</v>
      </c>
      <c r="K44" s="44">
        <f t="shared" si="5"/>
        <v>255</v>
      </c>
      <c r="L44" s="44">
        <f t="shared" si="6"/>
        <v>1</v>
      </c>
      <c r="M44" s="44">
        <f t="shared" si="7"/>
        <v>1</v>
      </c>
      <c r="N44" s="44" t="b">
        <f t="shared" si="8"/>
        <v>1</v>
      </c>
      <c r="O44" s="44">
        <f t="shared" si="9"/>
        <v>41</v>
      </c>
      <c r="P44" s="44">
        <f t="shared" si="10"/>
        <v>2.2173884793387392E-2</v>
      </c>
      <c r="Q44" s="44">
        <f t="shared" si="11"/>
        <v>47</v>
      </c>
      <c r="R44" s="44">
        <f t="shared" si="12"/>
        <v>2.8426039504420797E-2</v>
      </c>
      <c r="S44" s="44">
        <f t="shared" si="13"/>
        <v>51</v>
      </c>
      <c r="T44" s="44">
        <f t="shared" si="14"/>
        <v>3.3104766570885055E-2</v>
      </c>
      <c r="U44" s="44">
        <f t="shared" si="15"/>
        <v>2.7434635507053814E-2</v>
      </c>
      <c r="V44" s="44">
        <f t="shared" si="16"/>
        <v>13.56</v>
      </c>
      <c r="W44" s="44" t="str">
        <f>IF(V44="","",IF(V44&gt;=Comboboxes!A$5,"Pass",IF(AND(V44&gt;=Comboboxes!A$6,E44="Yes"),"Pass†","Fail")))</f>
        <v>Pass</v>
      </c>
      <c r="X44" s="44" t="s">
        <v>540</v>
      </c>
      <c r="Y44" s="44" t="s">
        <v>32</v>
      </c>
      <c r="Z44" s="44" t="s">
        <v>32</v>
      </c>
      <c r="AA44" s="44" t="s">
        <v>32</v>
      </c>
      <c r="AB44" s="44" t="s">
        <v>32</v>
      </c>
      <c r="AC44" s="44" t="s">
        <v>32</v>
      </c>
      <c r="AD44" s="44" t="s">
        <v>32</v>
      </c>
      <c r="AE44" s="44" t="s">
        <v>32</v>
      </c>
      <c r="AF44" s="44" t="s">
        <v>32</v>
      </c>
      <c r="AG44" s="44" t="s">
        <v>32</v>
      </c>
      <c r="AH44" s="44" t="s">
        <v>32</v>
      </c>
      <c r="AI44" s="44" t="s">
        <v>32</v>
      </c>
      <c r="AJ44" s="44" t="s">
        <v>32</v>
      </c>
      <c r="AK44" s="44" t="s">
        <v>32</v>
      </c>
      <c r="AL44" s="44" t="s">
        <v>32</v>
      </c>
      <c r="AM44" s="44" t="s">
        <v>541</v>
      </c>
      <c r="AN44" s="44" t="s">
        <v>32</v>
      </c>
      <c r="AO44" s="44" t="s">
        <v>32</v>
      </c>
      <c r="AP44" s="44" t="s">
        <v>32</v>
      </c>
      <c r="AQ44" s="44" t="s">
        <v>32</v>
      </c>
      <c r="AR44" s="44" t="s">
        <v>32</v>
      </c>
      <c r="AS44" s="44" t="s">
        <v>32</v>
      </c>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row>
    <row r="45" spans="1:74" ht="32.25" customHeight="1" x14ac:dyDescent="0.2">
      <c r="A45" s="101" t="s">
        <v>588</v>
      </c>
      <c r="B45" s="101"/>
      <c r="C45" s="44" t="s">
        <v>589</v>
      </c>
      <c r="D45" s="44" t="s">
        <v>590</v>
      </c>
      <c r="E45" s="44" t="s">
        <v>543</v>
      </c>
      <c r="F45" s="44" t="b">
        <f t="shared" si="0"/>
        <v>1</v>
      </c>
      <c r="G45" s="44">
        <f t="shared" si="1"/>
        <v>245</v>
      </c>
      <c r="H45" s="44">
        <f t="shared" si="2"/>
        <v>0.9130986517934192</v>
      </c>
      <c r="I45" s="44">
        <f t="shared" si="3"/>
        <v>248</v>
      </c>
      <c r="J45" s="44">
        <f t="shared" si="4"/>
        <v>0.938685728457888</v>
      </c>
      <c r="K45" s="44">
        <f t="shared" si="5"/>
        <v>250</v>
      </c>
      <c r="L45" s="44">
        <f t="shared" si="6"/>
        <v>0.95597335324928612</v>
      </c>
      <c r="M45" s="44">
        <f t="shared" si="7"/>
        <v>0.93449408246896093</v>
      </c>
      <c r="N45" s="44" t="b">
        <f t="shared" si="8"/>
        <v>1</v>
      </c>
      <c r="O45" s="44">
        <f t="shared" si="9"/>
        <v>59</v>
      </c>
      <c r="P45" s="44">
        <f t="shared" si="10"/>
        <v>4.3735029256973472E-2</v>
      </c>
      <c r="Q45" s="44">
        <f t="shared" si="11"/>
        <v>148</v>
      </c>
      <c r="R45" s="44">
        <f t="shared" si="12"/>
        <v>0.29613827079832111</v>
      </c>
      <c r="S45" s="44">
        <f t="shared" si="13"/>
        <v>217</v>
      </c>
      <c r="T45" s="44">
        <f t="shared" si="14"/>
        <v>0.69387176129198991</v>
      </c>
      <c r="U45" s="44">
        <f t="shared" si="15"/>
        <v>0.27119369966027351</v>
      </c>
      <c r="V45" s="44">
        <f t="shared" si="16"/>
        <v>3.07</v>
      </c>
      <c r="W45" s="44" t="str">
        <f>IF(V45="","",IF(V45&gt;=Comboboxes!A$5,"Pass",IF(AND(V45&gt;=Comboboxes!A$6,E45="Yes"),"Pass†","Fail")))</f>
        <v>Fail</v>
      </c>
      <c r="X45" s="44" t="s">
        <v>540</v>
      </c>
      <c r="Y45" s="44" t="s">
        <v>32</v>
      </c>
      <c r="Z45" s="44" t="s">
        <v>32</v>
      </c>
      <c r="AA45" s="44" t="s">
        <v>32</v>
      </c>
      <c r="AB45" s="44" t="s">
        <v>32</v>
      </c>
      <c r="AC45" s="44" t="s">
        <v>32</v>
      </c>
      <c r="AD45" s="44" t="s">
        <v>32</v>
      </c>
      <c r="AE45" s="44" t="s">
        <v>32</v>
      </c>
      <c r="AF45" s="44" t="s">
        <v>32</v>
      </c>
      <c r="AG45" s="44" t="s">
        <v>32</v>
      </c>
      <c r="AH45" s="44" t="s">
        <v>32</v>
      </c>
      <c r="AI45" s="44" t="s">
        <v>32</v>
      </c>
      <c r="AJ45" s="44" t="s">
        <v>32</v>
      </c>
      <c r="AK45" s="44" t="s">
        <v>32</v>
      </c>
      <c r="AL45" s="44" t="s">
        <v>32</v>
      </c>
      <c r="AM45" s="44" t="s">
        <v>584</v>
      </c>
      <c r="AN45" s="44" t="s">
        <v>32</v>
      </c>
      <c r="AO45" s="44" t="s">
        <v>32</v>
      </c>
      <c r="AP45" s="44" t="s">
        <v>32</v>
      </c>
      <c r="AQ45" s="44" t="s">
        <v>32</v>
      </c>
      <c r="AR45" s="44" t="s">
        <v>32</v>
      </c>
      <c r="AS45" s="44" t="s">
        <v>32</v>
      </c>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row>
    <row r="46" spans="1:74" ht="42.75" customHeight="1" x14ac:dyDescent="0.2">
      <c r="A46" s="101" t="s">
        <v>587</v>
      </c>
      <c r="B46" s="101"/>
      <c r="C46" s="44" t="s">
        <v>538</v>
      </c>
      <c r="D46" s="44" t="s">
        <v>591</v>
      </c>
      <c r="E46" s="44" t="s">
        <v>543</v>
      </c>
      <c r="F46" s="44" t="b">
        <f t="shared" si="0"/>
        <v>1</v>
      </c>
      <c r="G46" s="44">
        <f t="shared" si="1"/>
        <v>255</v>
      </c>
      <c r="H46" s="44">
        <f t="shared" si="2"/>
        <v>1</v>
      </c>
      <c r="I46" s="44">
        <f t="shared" si="3"/>
        <v>255</v>
      </c>
      <c r="J46" s="44">
        <f t="shared" si="4"/>
        <v>1</v>
      </c>
      <c r="K46" s="44">
        <f t="shared" si="5"/>
        <v>255</v>
      </c>
      <c r="L46" s="44">
        <f t="shared" si="6"/>
        <v>1</v>
      </c>
      <c r="M46" s="44">
        <f t="shared" si="7"/>
        <v>1</v>
      </c>
      <c r="N46" s="44" t="b">
        <f t="shared" si="8"/>
        <v>1</v>
      </c>
      <c r="O46" s="44">
        <f t="shared" si="9"/>
        <v>43</v>
      </c>
      <c r="P46" s="44">
        <f t="shared" si="10"/>
        <v>2.4157632448504759E-2</v>
      </c>
      <c r="Q46" s="44">
        <f t="shared" si="11"/>
        <v>123</v>
      </c>
      <c r="R46" s="44">
        <f t="shared" si="12"/>
        <v>0.19806931955994886</v>
      </c>
      <c r="S46" s="44">
        <f t="shared" si="13"/>
        <v>185</v>
      </c>
      <c r="T46" s="44">
        <f t="shared" si="14"/>
        <v>0.48514994005607043</v>
      </c>
      <c r="U46" s="44">
        <f t="shared" si="15"/>
        <v>0.18182291567987582</v>
      </c>
      <c r="V46" s="44">
        <f t="shared" si="16"/>
        <v>4.53</v>
      </c>
      <c r="W46" s="44" t="str">
        <f>IF(V46="","",IF(V46&gt;=Comboboxes!A$5,"Pass",IF(AND(V46&gt;=Comboboxes!A$6,E46="Yes"),"Pass†","Fail")))</f>
        <v>Pass</v>
      </c>
      <c r="X46" s="44" t="s">
        <v>540</v>
      </c>
      <c r="Y46" s="44" t="s">
        <v>32</v>
      </c>
      <c r="Z46" s="44" t="s">
        <v>32</v>
      </c>
      <c r="AA46" s="44" t="s">
        <v>32</v>
      </c>
      <c r="AB46" s="44" t="s">
        <v>32</v>
      </c>
      <c r="AC46" s="44" t="s">
        <v>32</v>
      </c>
      <c r="AD46" s="44" t="s">
        <v>32</v>
      </c>
      <c r="AE46" s="44" t="s">
        <v>32</v>
      </c>
      <c r="AF46" s="44" t="s">
        <v>32</v>
      </c>
      <c r="AG46" s="44" t="s">
        <v>32</v>
      </c>
      <c r="AH46" s="44" t="s">
        <v>32</v>
      </c>
      <c r="AI46" s="44" t="s">
        <v>32</v>
      </c>
      <c r="AJ46" s="44" t="s">
        <v>32</v>
      </c>
      <c r="AK46" s="44" t="s">
        <v>32</v>
      </c>
      <c r="AL46" s="44" t="s">
        <v>32</v>
      </c>
      <c r="AM46" s="44" t="s">
        <v>541</v>
      </c>
      <c r="AN46" s="44" t="s">
        <v>32</v>
      </c>
      <c r="AO46" s="44" t="s">
        <v>32</v>
      </c>
      <c r="AP46" s="44" t="s">
        <v>32</v>
      </c>
      <c r="AQ46" s="44" t="s">
        <v>32</v>
      </c>
      <c r="AR46" s="44" t="s">
        <v>32</v>
      </c>
      <c r="AS46" s="44" t="s">
        <v>32</v>
      </c>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row>
    <row r="47" spans="1:74" ht="39.75" customHeight="1" x14ac:dyDescent="0.2">
      <c r="A47" s="101" t="s">
        <v>592</v>
      </c>
      <c r="B47" s="101"/>
      <c r="C47" s="44" t="s">
        <v>589</v>
      </c>
      <c r="D47" s="44" t="s">
        <v>590</v>
      </c>
      <c r="E47" s="44" t="s">
        <v>543</v>
      </c>
      <c r="F47" s="44" t="b">
        <f t="shared" si="0"/>
        <v>1</v>
      </c>
      <c r="G47" s="44">
        <f t="shared" si="1"/>
        <v>245</v>
      </c>
      <c r="H47" s="44">
        <f t="shared" si="2"/>
        <v>0.9130986517934192</v>
      </c>
      <c r="I47" s="44">
        <f t="shared" si="3"/>
        <v>248</v>
      </c>
      <c r="J47" s="44">
        <f t="shared" si="4"/>
        <v>0.938685728457888</v>
      </c>
      <c r="K47" s="44">
        <f t="shared" si="5"/>
        <v>250</v>
      </c>
      <c r="L47" s="44">
        <f t="shared" si="6"/>
        <v>0.95597335324928612</v>
      </c>
      <c r="M47" s="44">
        <f t="shared" si="7"/>
        <v>0.93449408246896093</v>
      </c>
      <c r="N47" s="44" t="b">
        <f t="shared" si="8"/>
        <v>1</v>
      </c>
      <c r="O47" s="44">
        <f t="shared" si="9"/>
        <v>59</v>
      </c>
      <c r="P47" s="44">
        <f t="shared" si="10"/>
        <v>4.3735029256973472E-2</v>
      </c>
      <c r="Q47" s="44">
        <f t="shared" si="11"/>
        <v>148</v>
      </c>
      <c r="R47" s="44">
        <f t="shared" si="12"/>
        <v>0.29613827079832111</v>
      </c>
      <c r="S47" s="44">
        <f t="shared" si="13"/>
        <v>217</v>
      </c>
      <c r="T47" s="44">
        <f t="shared" si="14"/>
        <v>0.69387176129198991</v>
      </c>
      <c r="U47" s="44">
        <f t="shared" si="15"/>
        <v>0.27119369966027351</v>
      </c>
      <c r="V47" s="44">
        <f t="shared" si="16"/>
        <v>3.07</v>
      </c>
      <c r="W47" s="44" t="str">
        <f>IF(V47="","",IF(V47&gt;=Comboboxes!A$5,"Pass",IF(AND(V47&gt;=Comboboxes!A$6,E47="Yes"),"Pass†","Fail")))</f>
        <v>Fail</v>
      </c>
      <c r="X47" s="44" t="s">
        <v>540</v>
      </c>
      <c r="Y47" s="44" t="s">
        <v>32</v>
      </c>
      <c r="Z47" s="44" t="s">
        <v>32</v>
      </c>
      <c r="AA47" s="44" t="s">
        <v>32</v>
      </c>
      <c r="AB47" s="44" t="s">
        <v>32</v>
      </c>
      <c r="AC47" s="44" t="s">
        <v>32</v>
      </c>
      <c r="AD47" s="44" t="s">
        <v>32</v>
      </c>
      <c r="AE47" s="44" t="s">
        <v>32</v>
      </c>
      <c r="AF47" s="44" t="s">
        <v>32</v>
      </c>
      <c r="AG47" s="44" t="s">
        <v>32</v>
      </c>
      <c r="AH47" s="44" t="s">
        <v>32</v>
      </c>
      <c r="AI47" s="44" t="s">
        <v>32</v>
      </c>
      <c r="AJ47" s="44" t="s">
        <v>32</v>
      </c>
      <c r="AK47" s="44" t="s">
        <v>32</v>
      </c>
      <c r="AL47" s="44" t="s">
        <v>32</v>
      </c>
      <c r="AM47" s="44" t="s">
        <v>584</v>
      </c>
      <c r="AN47" s="44" t="s">
        <v>32</v>
      </c>
      <c r="AO47" s="44" t="s">
        <v>32</v>
      </c>
      <c r="AP47" s="44" t="s">
        <v>32</v>
      </c>
      <c r="AQ47" s="44" t="s">
        <v>32</v>
      </c>
      <c r="AR47" s="44" t="s">
        <v>32</v>
      </c>
      <c r="AS47" s="44" t="s">
        <v>32</v>
      </c>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row>
    <row r="48" spans="1:74" ht="45" customHeight="1" x14ac:dyDescent="0.2">
      <c r="A48" s="101" t="s">
        <v>592</v>
      </c>
      <c r="B48" s="101"/>
      <c r="C48" s="44" t="s">
        <v>538</v>
      </c>
      <c r="D48" s="44" t="s">
        <v>590</v>
      </c>
      <c r="E48" s="44" t="s">
        <v>543</v>
      </c>
      <c r="F48" s="44" t="b">
        <f t="shared" si="0"/>
        <v>1</v>
      </c>
      <c r="G48" s="44">
        <f t="shared" si="1"/>
        <v>255</v>
      </c>
      <c r="H48" s="44">
        <f t="shared" si="2"/>
        <v>1</v>
      </c>
      <c r="I48" s="44">
        <f t="shared" si="3"/>
        <v>255</v>
      </c>
      <c r="J48" s="44">
        <f t="shared" si="4"/>
        <v>1</v>
      </c>
      <c r="K48" s="44">
        <f t="shared" si="5"/>
        <v>255</v>
      </c>
      <c r="L48" s="44">
        <f t="shared" si="6"/>
        <v>1</v>
      </c>
      <c r="M48" s="44">
        <f t="shared" si="7"/>
        <v>1</v>
      </c>
      <c r="N48" s="44" t="b">
        <f t="shared" si="8"/>
        <v>1</v>
      </c>
      <c r="O48" s="44">
        <f t="shared" si="9"/>
        <v>59</v>
      </c>
      <c r="P48" s="44">
        <f t="shared" si="10"/>
        <v>4.3735029256973472E-2</v>
      </c>
      <c r="Q48" s="44">
        <f t="shared" si="11"/>
        <v>148</v>
      </c>
      <c r="R48" s="44">
        <f t="shared" si="12"/>
        <v>0.29613827079832111</v>
      </c>
      <c r="S48" s="44">
        <f t="shared" si="13"/>
        <v>217</v>
      </c>
      <c r="T48" s="44">
        <f t="shared" si="14"/>
        <v>0.69387176129198991</v>
      </c>
      <c r="U48" s="44">
        <f t="shared" si="15"/>
        <v>0.27119369966027351</v>
      </c>
      <c r="V48" s="44">
        <f t="shared" si="16"/>
        <v>3.27</v>
      </c>
      <c r="W48" s="44" t="str">
        <f>IF(V48="","",IF(V48&gt;=Comboboxes!A$5,"Pass",IF(AND(V48&gt;=Comboboxes!A$6,E48="Yes"),"Pass†","Fail")))</f>
        <v>Fail</v>
      </c>
      <c r="X48" s="44" t="s">
        <v>540</v>
      </c>
      <c r="Y48" s="44" t="s">
        <v>32</v>
      </c>
      <c r="Z48" s="44" t="s">
        <v>32</v>
      </c>
      <c r="AA48" s="44" t="s">
        <v>32</v>
      </c>
      <c r="AB48" s="44" t="s">
        <v>32</v>
      </c>
      <c r="AC48" s="44" t="s">
        <v>32</v>
      </c>
      <c r="AD48" s="44" t="s">
        <v>32</v>
      </c>
      <c r="AE48" s="44" t="s">
        <v>32</v>
      </c>
      <c r="AF48" s="44" t="s">
        <v>32</v>
      </c>
      <c r="AG48" s="44" t="s">
        <v>32</v>
      </c>
      <c r="AH48" s="44" t="s">
        <v>32</v>
      </c>
      <c r="AI48" s="44" t="s">
        <v>32</v>
      </c>
      <c r="AJ48" s="44" t="s">
        <v>32</v>
      </c>
      <c r="AK48" s="44" t="s">
        <v>32</v>
      </c>
      <c r="AL48" s="44" t="s">
        <v>32</v>
      </c>
      <c r="AM48" s="44" t="s">
        <v>584</v>
      </c>
      <c r="AN48" s="44" t="s">
        <v>32</v>
      </c>
      <c r="AO48" s="44" t="s">
        <v>32</v>
      </c>
      <c r="AP48" s="44" t="s">
        <v>32</v>
      </c>
      <c r="AQ48" s="44" t="s">
        <v>32</v>
      </c>
      <c r="AR48" s="44" t="s">
        <v>32</v>
      </c>
      <c r="AS48" s="44" t="s">
        <v>32</v>
      </c>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row>
    <row r="49" spans="1:74" ht="50.25" customHeight="1" x14ac:dyDescent="0.2">
      <c r="A49" s="101" t="s">
        <v>558</v>
      </c>
      <c r="B49" s="101"/>
      <c r="C49" s="44" t="s">
        <v>593</v>
      </c>
      <c r="D49" s="44" t="s">
        <v>578</v>
      </c>
      <c r="E49" s="44" t="s">
        <v>543</v>
      </c>
      <c r="F49" s="44" t="b">
        <f t="shared" si="0"/>
        <v>1</v>
      </c>
      <c r="G49" s="44">
        <f t="shared" si="1"/>
        <v>247</v>
      </c>
      <c r="H49" s="44">
        <f t="shared" si="2"/>
        <v>0.93011085837542373</v>
      </c>
      <c r="I49" s="44">
        <f t="shared" si="3"/>
        <v>247</v>
      </c>
      <c r="J49" s="44">
        <f t="shared" si="4"/>
        <v>0.93011085837542373</v>
      </c>
      <c r="K49" s="44">
        <f t="shared" si="5"/>
        <v>247</v>
      </c>
      <c r="L49" s="44">
        <f t="shared" si="6"/>
        <v>0.93011085837542373</v>
      </c>
      <c r="M49" s="44">
        <f t="shared" si="7"/>
        <v>0.93011085837542373</v>
      </c>
      <c r="N49" s="44" t="b">
        <f t="shared" si="8"/>
        <v>1</v>
      </c>
      <c r="O49" s="44">
        <f t="shared" si="9"/>
        <v>117</v>
      </c>
      <c r="P49" s="44">
        <f t="shared" si="10"/>
        <v>0.17788841598362914</v>
      </c>
      <c r="Q49" s="44">
        <f t="shared" si="11"/>
        <v>117</v>
      </c>
      <c r="R49" s="44">
        <f t="shared" si="12"/>
        <v>0.17788841598362914</v>
      </c>
      <c r="S49" s="44">
        <f t="shared" si="13"/>
        <v>117</v>
      </c>
      <c r="T49" s="44">
        <f t="shared" si="14"/>
        <v>0.17788841598362914</v>
      </c>
      <c r="U49" s="44">
        <f t="shared" si="15"/>
        <v>0.17788841598362912</v>
      </c>
      <c r="V49" s="44">
        <f t="shared" si="16"/>
        <v>4.3</v>
      </c>
      <c r="W49" s="44" t="str">
        <f>IF(V49="","",IF(V49&gt;=Comboboxes!A$5,"Pass",IF(AND(V49&gt;=Comboboxes!A$6,E49="Yes"),"Pass†","Fail")))</f>
        <v>Fail</v>
      </c>
      <c r="X49" s="44" t="s">
        <v>540</v>
      </c>
      <c r="Y49" s="44" t="s">
        <v>32</v>
      </c>
      <c r="Z49" s="44" t="s">
        <v>32</v>
      </c>
      <c r="AA49" s="44" t="s">
        <v>32</v>
      </c>
      <c r="AB49" s="44" t="s">
        <v>32</v>
      </c>
      <c r="AC49" s="44" t="s">
        <v>32</v>
      </c>
      <c r="AD49" s="44" t="s">
        <v>32</v>
      </c>
      <c r="AE49" s="44" t="s">
        <v>32</v>
      </c>
      <c r="AF49" s="44" t="s">
        <v>32</v>
      </c>
      <c r="AG49" s="44" t="s">
        <v>32</v>
      </c>
      <c r="AH49" s="44" t="s">
        <v>32</v>
      </c>
      <c r="AI49" s="44" t="s">
        <v>32</v>
      </c>
      <c r="AJ49" s="44" t="s">
        <v>32</v>
      </c>
      <c r="AK49" s="44" t="s">
        <v>32</v>
      </c>
      <c r="AL49" s="44" t="s">
        <v>32</v>
      </c>
      <c r="AM49" s="44" t="s">
        <v>32</v>
      </c>
      <c r="AN49" s="44" t="s">
        <v>32</v>
      </c>
      <c r="AO49" s="44" t="s">
        <v>32</v>
      </c>
      <c r="AP49" s="44" t="s">
        <v>584</v>
      </c>
      <c r="AQ49" s="44" t="s">
        <v>32</v>
      </c>
      <c r="AR49" s="44" t="s">
        <v>32</v>
      </c>
      <c r="AS49" s="44" t="s">
        <v>32</v>
      </c>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row>
    <row r="50" spans="1:74" ht="39.75" customHeight="1" x14ac:dyDescent="0.2">
      <c r="A50" s="101" t="s">
        <v>594</v>
      </c>
      <c r="B50" s="101"/>
      <c r="C50" s="44" t="s">
        <v>537</v>
      </c>
      <c r="D50" s="44" t="s">
        <v>538</v>
      </c>
      <c r="E50" s="44" t="s">
        <v>543</v>
      </c>
      <c r="F50" s="44" t="b">
        <f t="shared" si="0"/>
        <v>1</v>
      </c>
      <c r="G50" s="44">
        <f t="shared" si="1"/>
        <v>0</v>
      </c>
      <c r="H50" s="44">
        <f t="shared" si="2"/>
        <v>0</v>
      </c>
      <c r="I50" s="44">
        <f t="shared" si="3"/>
        <v>0</v>
      </c>
      <c r="J50" s="44">
        <f t="shared" si="4"/>
        <v>0</v>
      </c>
      <c r="K50" s="44">
        <f t="shared" si="5"/>
        <v>0</v>
      </c>
      <c r="L50" s="44">
        <f t="shared" si="6"/>
        <v>0</v>
      </c>
      <c r="M50" s="44">
        <f t="shared" si="7"/>
        <v>0</v>
      </c>
      <c r="N50" s="44" t="b">
        <f t="shared" si="8"/>
        <v>1</v>
      </c>
      <c r="O50" s="44">
        <f t="shared" si="9"/>
        <v>255</v>
      </c>
      <c r="P50" s="44">
        <f t="shared" si="10"/>
        <v>1</v>
      </c>
      <c r="Q50" s="44">
        <f t="shared" si="11"/>
        <v>255</v>
      </c>
      <c r="R50" s="44">
        <f t="shared" si="12"/>
        <v>1</v>
      </c>
      <c r="S50" s="44">
        <f t="shared" si="13"/>
        <v>255</v>
      </c>
      <c r="T50" s="44">
        <f t="shared" si="14"/>
        <v>1</v>
      </c>
      <c r="U50" s="44">
        <f t="shared" si="15"/>
        <v>1</v>
      </c>
      <c r="V50" s="44">
        <f t="shared" si="16"/>
        <v>21</v>
      </c>
      <c r="W50" s="44" t="str">
        <f>IF(V50="","",IF(V50&gt;=Comboboxes!A$5,"Pass",IF(AND(V50&gt;=Comboboxes!A$6,E50="Yes"),"Pass†","Fail")))</f>
        <v>Pass</v>
      </c>
      <c r="X50" s="44" t="s">
        <v>540</v>
      </c>
      <c r="Y50" s="44" t="s">
        <v>32</v>
      </c>
      <c r="Z50" s="44" t="s">
        <v>32</v>
      </c>
      <c r="AA50" s="44" t="s">
        <v>32</v>
      </c>
      <c r="AB50" s="44" t="s">
        <v>32</v>
      </c>
      <c r="AC50" s="44" t="s">
        <v>32</v>
      </c>
      <c r="AD50" s="44" t="s">
        <v>32</v>
      </c>
      <c r="AE50" s="44" t="s">
        <v>32</v>
      </c>
      <c r="AF50" s="44" t="s">
        <v>32</v>
      </c>
      <c r="AG50" s="44" t="s">
        <v>32</v>
      </c>
      <c r="AH50" s="44" t="s">
        <v>32</v>
      </c>
      <c r="AI50" s="44" t="s">
        <v>32</v>
      </c>
      <c r="AJ50" s="44" t="s">
        <v>32</v>
      </c>
      <c r="AK50" s="44" t="s">
        <v>32</v>
      </c>
      <c r="AL50" s="44" t="s">
        <v>32</v>
      </c>
      <c r="AM50" s="44" t="s">
        <v>32</v>
      </c>
      <c r="AN50" s="44" t="s">
        <v>32</v>
      </c>
      <c r="AO50" s="44" t="s">
        <v>32</v>
      </c>
      <c r="AP50" s="44" t="s">
        <v>32</v>
      </c>
      <c r="AQ50" s="44" t="s">
        <v>541</v>
      </c>
      <c r="AR50" s="44" t="s">
        <v>541</v>
      </c>
      <c r="AS50" s="44" t="s">
        <v>541</v>
      </c>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row>
    <row r="51" spans="1:74" ht="45" customHeight="1" x14ac:dyDescent="0.2">
      <c r="A51" s="101" t="s">
        <v>595</v>
      </c>
      <c r="B51" s="101"/>
      <c r="C51" s="44" t="s">
        <v>537</v>
      </c>
      <c r="D51" s="44" t="s">
        <v>596</v>
      </c>
      <c r="E51" s="44" t="s">
        <v>543</v>
      </c>
      <c r="F51" s="44" t="b">
        <f t="shared" si="0"/>
        <v>1</v>
      </c>
      <c r="G51" s="44">
        <f t="shared" si="1"/>
        <v>0</v>
      </c>
      <c r="H51" s="44">
        <f t="shared" si="2"/>
        <v>0</v>
      </c>
      <c r="I51" s="44">
        <f t="shared" si="3"/>
        <v>0</v>
      </c>
      <c r="J51" s="44">
        <f t="shared" si="4"/>
        <v>0</v>
      </c>
      <c r="K51" s="44">
        <f t="shared" si="5"/>
        <v>0</v>
      </c>
      <c r="L51" s="44">
        <f t="shared" si="6"/>
        <v>0</v>
      </c>
      <c r="M51" s="44">
        <f t="shared" si="7"/>
        <v>0</v>
      </c>
      <c r="N51" s="44" t="b">
        <f t="shared" si="8"/>
        <v>1</v>
      </c>
      <c r="O51" s="44">
        <f t="shared" si="9"/>
        <v>127</v>
      </c>
      <c r="P51" s="44">
        <f t="shared" si="10"/>
        <v>0.21223075741405523</v>
      </c>
      <c r="Q51" s="44">
        <f t="shared" si="11"/>
        <v>127</v>
      </c>
      <c r="R51" s="44">
        <f t="shared" si="12"/>
        <v>0.21223075741405523</v>
      </c>
      <c r="S51" s="44">
        <f t="shared" si="13"/>
        <v>127</v>
      </c>
      <c r="T51" s="44">
        <f t="shared" si="14"/>
        <v>0.21223075741405523</v>
      </c>
      <c r="U51" s="44">
        <f t="shared" si="15"/>
        <v>0.2122307574140552</v>
      </c>
      <c r="V51" s="44">
        <f t="shared" si="16"/>
        <v>5.24</v>
      </c>
      <c r="W51" s="44" t="str">
        <f>IF(V51="","",IF(V51&gt;=Comboboxes!A$5,"Pass",IF(AND(V51&gt;=Comboboxes!A$6,E51="Yes"),"Pass†","Fail")))</f>
        <v>Pass</v>
      </c>
      <c r="X51" s="44" t="s">
        <v>540</v>
      </c>
      <c r="Y51" s="44" t="s">
        <v>32</v>
      </c>
      <c r="Z51" s="44" t="s">
        <v>32</v>
      </c>
      <c r="AA51" s="44" t="s">
        <v>32</v>
      </c>
      <c r="AB51" s="44" t="s">
        <v>32</v>
      </c>
      <c r="AC51" s="44" t="s">
        <v>32</v>
      </c>
      <c r="AD51" s="44" t="s">
        <v>32</v>
      </c>
      <c r="AE51" s="44" t="s">
        <v>32</v>
      </c>
      <c r="AF51" s="44" t="s">
        <v>32</v>
      </c>
      <c r="AG51" s="44" t="s">
        <v>32</v>
      </c>
      <c r="AH51" s="44" t="s">
        <v>32</v>
      </c>
      <c r="AI51" s="44" t="s">
        <v>32</v>
      </c>
      <c r="AJ51" s="44" t="s">
        <v>32</v>
      </c>
      <c r="AK51" s="44" t="s">
        <v>32</v>
      </c>
      <c r="AL51" s="44" t="s">
        <v>32</v>
      </c>
      <c r="AM51" s="44" t="s">
        <v>32</v>
      </c>
      <c r="AN51" s="44" t="s">
        <v>32</v>
      </c>
      <c r="AO51" s="44" t="s">
        <v>32</v>
      </c>
      <c r="AP51" s="44" t="s">
        <v>32</v>
      </c>
      <c r="AQ51" s="44" t="s">
        <v>541</v>
      </c>
      <c r="AR51" s="44" t="s">
        <v>541</v>
      </c>
      <c r="AS51" s="44" t="s">
        <v>541</v>
      </c>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row>
    <row r="52" spans="1:74" ht="42.75" customHeight="1" x14ac:dyDescent="0.2">
      <c r="A52" s="101" t="s">
        <v>597</v>
      </c>
      <c r="B52" s="101"/>
      <c r="C52" s="44" t="s">
        <v>596</v>
      </c>
      <c r="D52" s="44" t="s">
        <v>537</v>
      </c>
      <c r="E52" s="44" t="s">
        <v>543</v>
      </c>
      <c r="F52" s="44" t="b">
        <f t="shared" si="0"/>
        <v>1</v>
      </c>
      <c r="G52" s="44">
        <f t="shared" si="1"/>
        <v>127</v>
      </c>
      <c r="H52" s="44">
        <f t="shared" si="2"/>
        <v>0.21223075741405523</v>
      </c>
      <c r="I52" s="44">
        <f t="shared" si="3"/>
        <v>127</v>
      </c>
      <c r="J52" s="44">
        <f t="shared" si="4"/>
        <v>0.21223075741405523</v>
      </c>
      <c r="K52" s="44">
        <f t="shared" si="5"/>
        <v>127</v>
      </c>
      <c r="L52" s="44">
        <f t="shared" si="6"/>
        <v>0.21223075741405523</v>
      </c>
      <c r="M52" s="44">
        <f t="shared" si="7"/>
        <v>0.2122307574140552</v>
      </c>
      <c r="N52" s="44" t="b">
        <f t="shared" si="8"/>
        <v>1</v>
      </c>
      <c r="O52" s="44">
        <f t="shared" si="9"/>
        <v>0</v>
      </c>
      <c r="P52" s="44">
        <f t="shared" si="10"/>
        <v>0</v>
      </c>
      <c r="Q52" s="44">
        <f t="shared" si="11"/>
        <v>0</v>
      </c>
      <c r="R52" s="44">
        <f t="shared" si="12"/>
        <v>0</v>
      </c>
      <c r="S52" s="44">
        <f t="shared" si="13"/>
        <v>0</v>
      </c>
      <c r="T52" s="44">
        <f t="shared" si="14"/>
        <v>0</v>
      </c>
      <c r="U52" s="44">
        <f t="shared" si="15"/>
        <v>0</v>
      </c>
      <c r="V52" s="44">
        <f t="shared" si="16"/>
        <v>5.24</v>
      </c>
      <c r="W52" s="44" t="str">
        <f>IF(V52="","",IF(V52&gt;=Comboboxes!A$5,"Pass",IF(AND(V52&gt;=Comboboxes!A$6,E52="Yes"),"Pass†","Fail")))</f>
        <v>Pass</v>
      </c>
      <c r="X52" s="44" t="s">
        <v>540</v>
      </c>
      <c r="Y52" s="44" t="s">
        <v>32</v>
      </c>
      <c r="Z52" s="44" t="s">
        <v>32</v>
      </c>
      <c r="AA52" s="44" t="s">
        <v>32</v>
      </c>
      <c r="AB52" s="44" t="s">
        <v>32</v>
      </c>
      <c r="AC52" s="44" t="s">
        <v>32</v>
      </c>
      <c r="AD52" s="44" t="s">
        <v>32</v>
      </c>
      <c r="AE52" s="44" t="s">
        <v>32</v>
      </c>
      <c r="AF52" s="44" t="s">
        <v>32</v>
      </c>
      <c r="AG52" s="44" t="s">
        <v>32</v>
      </c>
      <c r="AH52" s="44" t="s">
        <v>32</v>
      </c>
      <c r="AI52" s="44" t="s">
        <v>32</v>
      </c>
      <c r="AJ52" s="44" t="s">
        <v>32</v>
      </c>
      <c r="AK52" s="44" t="s">
        <v>32</v>
      </c>
      <c r="AL52" s="44" t="s">
        <v>32</v>
      </c>
      <c r="AM52" s="44" t="s">
        <v>32</v>
      </c>
      <c r="AN52" s="44" t="s">
        <v>32</v>
      </c>
      <c r="AO52" s="44" t="s">
        <v>32</v>
      </c>
      <c r="AP52" s="44" t="s">
        <v>32</v>
      </c>
      <c r="AQ52" s="44" t="s">
        <v>541</v>
      </c>
      <c r="AR52" s="44" t="s">
        <v>541</v>
      </c>
      <c r="AS52" s="44" t="s">
        <v>541</v>
      </c>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row>
    <row r="53" spans="1:74" ht="22.5" hidden="1" customHeight="1" x14ac:dyDescent="0.2">
      <c r="A53" s="101"/>
      <c r="B53" s="101"/>
      <c r="C53" s="44"/>
      <c r="D53" s="44"/>
      <c r="E53" s="44"/>
      <c r="F53" s="44" t="str">
        <f t="shared" si="0"/>
        <v/>
      </c>
      <c r="G53" s="44">
        <f t="shared" si="1"/>
        <v>0</v>
      </c>
      <c r="H53" s="44">
        <f t="shared" si="2"/>
        <v>0</v>
      </c>
      <c r="I53" s="44">
        <f t="shared" si="3"/>
        <v>0</v>
      </c>
      <c r="J53" s="44">
        <f t="shared" si="4"/>
        <v>0</v>
      </c>
      <c r="K53" s="44">
        <f t="shared" si="5"/>
        <v>0</v>
      </c>
      <c r="L53" s="44">
        <f t="shared" si="6"/>
        <v>0</v>
      </c>
      <c r="M53" s="44">
        <f t="shared" si="7"/>
        <v>0</v>
      </c>
      <c r="N53" s="44" t="str">
        <f t="shared" si="8"/>
        <v/>
      </c>
      <c r="O53" s="44">
        <f t="shared" si="9"/>
        <v>0</v>
      </c>
      <c r="P53" s="44">
        <f t="shared" si="10"/>
        <v>0</v>
      </c>
      <c r="Q53" s="44">
        <f t="shared" si="11"/>
        <v>0</v>
      </c>
      <c r="R53" s="44">
        <f t="shared" si="12"/>
        <v>0</v>
      </c>
      <c r="S53" s="44">
        <f t="shared" si="13"/>
        <v>0</v>
      </c>
      <c r="T53" s="44">
        <f t="shared" si="14"/>
        <v>0</v>
      </c>
      <c r="U53" s="44">
        <f t="shared" si="15"/>
        <v>0</v>
      </c>
      <c r="V53" s="44" t="str">
        <f t="shared" si="16"/>
        <v/>
      </c>
      <c r="W53" s="44" t="str">
        <f>IF(V53="","",IF(V53&gt;=Comboboxes!A$5,"Pass",IF(AND(V53&gt;=Comboboxes!A$6,E53="Yes"),"Pass†","Fail")))</f>
        <v/>
      </c>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row>
    <row r="54" spans="1:74" ht="22.5" hidden="1" customHeight="1" x14ac:dyDescent="0.2">
      <c r="A54" s="101"/>
      <c r="B54" s="101"/>
      <c r="C54" s="44"/>
      <c r="D54" s="44"/>
      <c r="E54" s="44"/>
      <c r="F54" s="44" t="str">
        <f t="shared" si="0"/>
        <v/>
      </c>
      <c r="G54" s="44">
        <f t="shared" si="1"/>
        <v>0</v>
      </c>
      <c r="H54" s="44">
        <f t="shared" si="2"/>
        <v>0</v>
      </c>
      <c r="I54" s="44">
        <f t="shared" si="3"/>
        <v>0</v>
      </c>
      <c r="J54" s="44">
        <f t="shared" si="4"/>
        <v>0</v>
      </c>
      <c r="K54" s="44">
        <f t="shared" si="5"/>
        <v>0</v>
      </c>
      <c r="L54" s="44">
        <f t="shared" si="6"/>
        <v>0</v>
      </c>
      <c r="M54" s="44">
        <f t="shared" si="7"/>
        <v>0</v>
      </c>
      <c r="N54" s="44" t="str">
        <f t="shared" si="8"/>
        <v/>
      </c>
      <c r="O54" s="44">
        <f t="shared" si="9"/>
        <v>0</v>
      </c>
      <c r="P54" s="44">
        <f t="shared" si="10"/>
        <v>0</v>
      </c>
      <c r="Q54" s="44">
        <f t="shared" si="11"/>
        <v>0</v>
      </c>
      <c r="R54" s="44">
        <f t="shared" si="12"/>
        <v>0</v>
      </c>
      <c r="S54" s="44">
        <f t="shared" si="13"/>
        <v>0</v>
      </c>
      <c r="T54" s="44">
        <f t="shared" si="14"/>
        <v>0</v>
      </c>
      <c r="U54" s="44">
        <f t="shared" si="15"/>
        <v>0</v>
      </c>
      <c r="V54" s="44" t="str">
        <f t="shared" si="16"/>
        <v/>
      </c>
      <c r="W54" s="44" t="str">
        <f>IF(V54="","",IF(V54&gt;=Comboboxes!A$5,"Pass",IF(AND(V54&gt;=Comboboxes!A$6,E54="Yes"),"Pass†","Fail")))</f>
        <v/>
      </c>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row>
    <row r="55" spans="1:74" ht="22.5" hidden="1" customHeight="1" x14ac:dyDescent="0.2">
      <c r="A55" s="101"/>
      <c r="B55" s="101"/>
      <c r="C55" s="44"/>
      <c r="D55" s="44"/>
      <c r="E55" s="44"/>
      <c r="F55" s="44" t="str">
        <f t="shared" si="0"/>
        <v/>
      </c>
      <c r="G55" s="44">
        <f t="shared" si="1"/>
        <v>0</v>
      </c>
      <c r="H55" s="44">
        <f t="shared" si="2"/>
        <v>0</v>
      </c>
      <c r="I55" s="44">
        <f t="shared" si="3"/>
        <v>0</v>
      </c>
      <c r="J55" s="44">
        <f t="shared" si="4"/>
        <v>0</v>
      </c>
      <c r="K55" s="44">
        <f t="shared" si="5"/>
        <v>0</v>
      </c>
      <c r="L55" s="44">
        <f t="shared" si="6"/>
        <v>0</v>
      </c>
      <c r="M55" s="44">
        <f t="shared" si="7"/>
        <v>0</v>
      </c>
      <c r="N55" s="44" t="str">
        <f t="shared" si="8"/>
        <v/>
      </c>
      <c r="O55" s="44">
        <f t="shared" si="9"/>
        <v>0</v>
      </c>
      <c r="P55" s="44">
        <f t="shared" si="10"/>
        <v>0</v>
      </c>
      <c r="Q55" s="44">
        <f t="shared" si="11"/>
        <v>0</v>
      </c>
      <c r="R55" s="44">
        <f t="shared" si="12"/>
        <v>0</v>
      </c>
      <c r="S55" s="44">
        <f t="shared" si="13"/>
        <v>0</v>
      </c>
      <c r="T55" s="44">
        <f t="shared" si="14"/>
        <v>0</v>
      </c>
      <c r="U55" s="44">
        <f t="shared" si="15"/>
        <v>0</v>
      </c>
      <c r="V55" s="44" t="str">
        <f t="shared" si="16"/>
        <v/>
      </c>
      <c r="W55" s="44" t="str">
        <f>IF(V55="","",IF(V55&gt;=Comboboxes!A$5,"Pass",IF(AND(V55&gt;=Comboboxes!A$6,E55="Yes"),"Pass†","Fail")))</f>
        <v/>
      </c>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row>
    <row r="56" spans="1:74" ht="22.5" hidden="1" customHeight="1" x14ac:dyDescent="0.2">
      <c r="A56" s="101"/>
      <c r="B56" s="101"/>
      <c r="C56" s="44"/>
      <c r="D56" s="44"/>
      <c r="E56" s="44"/>
      <c r="F56" s="44" t="str">
        <f t="shared" si="0"/>
        <v/>
      </c>
      <c r="G56" s="44">
        <f t="shared" si="1"/>
        <v>0</v>
      </c>
      <c r="H56" s="44">
        <f t="shared" si="2"/>
        <v>0</v>
      </c>
      <c r="I56" s="44">
        <f t="shared" si="3"/>
        <v>0</v>
      </c>
      <c r="J56" s="44">
        <f t="shared" si="4"/>
        <v>0</v>
      </c>
      <c r="K56" s="44">
        <f t="shared" si="5"/>
        <v>0</v>
      </c>
      <c r="L56" s="44">
        <f t="shared" si="6"/>
        <v>0</v>
      </c>
      <c r="M56" s="44">
        <f t="shared" si="7"/>
        <v>0</v>
      </c>
      <c r="N56" s="44" t="str">
        <f t="shared" si="8"/>
        <v/>
      </c>
      <c r="O56" s="44">
        <f t="shared" si="9"/>
        <v>0</v>
      </c>
      <c r="P56" s="44">
        <f t="shared" si="10"/>
        <v>0</v>
      </c>
      <c r="Q56" s="44">
        <f t="shared" si="11"/>
        <v>0</v>
      </c>
      <c r="R56" s="44">
        <f t="shared" si="12"/>
        <v>0</v>
      </c>
      <c r="S56" s="44">
        <f t="shared" si="13"/>
        <v>0</v>
      </c>
      <c r="T56" s="44">
        <f t="shared" si="14"/>
        <v>0</v>
      </c>
      <c r="U56" s="44">
        <f t="shared" si="15"/>
        <v>0</v>
      </c>
      <c r="V56" s="44" t="str">
        <f t="shared" si="16"/>
        <v/>
      </c>
      <c r="W56" s="44" t="str">
        <f>IF(V56="","",IF(V56&gt;=Comboboxes!A$5,"Pass",IF(AND(V56&gt;=Comboboxes!A$6,E56="Yes"),"Pass†","Fail")))</f>
        <v/>
      </c>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row>
    <row r="57" spans="1:74" ht="22.5" hidden="1" customHeight="1" x14ac:dyDescent="0.2">
      <c r="A57" s="101"/>
      <c r="B57" s="101"/>
      <c r="C57" s="44"/>
      <c r="D57" s="44"/>
      <c r="E57" s="44"/>
      <c r="F57" s="44" t="str">
        <f t="shared" si="0"/>
        <v/>
      </c>
      <c r="G57" s="44">
        <f t="shared" si="1"/>
        <v>0</v>
      </c>
      <c r="H57" s="44">
        <f t="shared" si="2"/>
        <v>0</v>
      </c>
      <c r="I57" s="44">
        <f t="shared" si="3"/>
        <v>0</v>
      </c>
      <c r="J57" s="44">
        <f t="shared" si="4"/>
        <v>0</v>
      </c>
      <c r="K57" s="44">
        <f t="shared" si="5"/>
        <v>0</v>
      </c>
      <c r="L57" s="44">
        <f t="shared" si="6"/>
        <v>0</v>
      </c>
      <c r="M57" s="44">
        <f t="shared" si="7"/>
        <v>0</v>
      </c>
      <c r="N57" s="44" t="str">
        <f t="shared" si="8"/>
        <v/>
      </c>
      <c r="O57" s="44">
        <f t="shared" si="9"/>
        <v>0</v>
      </c>
      <c r="P57" s="44">
        <f t="shared" si="10"/>
        <v>0</v>
      </c>
      <c r="Q57" s="44">
        <f t="shared" si="11"/>
        <v>0</v>
      </c>
      <c r="R57" s="44">
        <f t="shared" si="12"/>
        <v>0</v>
      </c>
      <c r="S57" s="44">
        <f t="shared" si="13"/>
        <v>0</v>
      </c>
      <c r="T57" s="44">
        <f t="shared" si="14"/>
        <v>0</v>
      </c>
      <c r="U57" s="44">
        <f t="shared" si="15"/>
        <v>0</v>
      </c>
      <c r="V57" s="44" t="str">
        <f t="shared" si="16"/>
        <v/>
      </c>
      <c r="W57" s="44" t="str">
        <f>IF(V57="","",IF(V57&gt;=Comboboxes!A$5,"Pass",IF(AND(V57&gt;=Comboboxes!A$6,E57="Yes"),"Pass†","Fail")))</f>
        <v/>
      </c>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row>
    <row r="58" spans="1:74" ht="22.5" hidden="1" customHeight="1" x14ac:dyDescent="0.2">
      <c r="A58" s="101"/>
      <c r="B58" s="101"/>
      <c r="C58" s="44"/>
      <c r="D58" s="44"/>
      <c r="E58" s="44"/>
      <c r="F58" s="44" t="str">
        <f t="shared" si="0"/>
        <v/>
      </c>
      <c r="G58" s="44">
        <f t="shared" si="1"/>
        <v>0</v>
      </c>
      <c r="H58" s="44">
        <f t="shared" si="2"/>
        <v>0</v>
      </c>
      <c r="I58" s="44">
        <f t="shared" si="3"/>
        <v>0</v>
      </c>
      <c r="J58" s="44">
        <f t="shared" si="4"/>
        <v>0</v>
      </c>
      <c r="K58" s="44">
        <f t="shared" si="5"/>
        <v>0</v>
      </c>
      <c r="L58" s="44">
        <f t="shared" si="6"/>
        <v>0</v>
      </c>
      <c r="M58" s="44">
        <f t="shared" si="7"/>
        <v>0</v>
      </c>
      <c r="N58" s="44" t="str">
        <f t="shared" si="8"/>
        <v/>
      </c>
      <c r="O58" s="44">
        <f t="shared" si="9"/>
        <v>0</v>
      </c>
      <c r="P58" s="44">
        <f t="shared" si="10"/>
        <v>0</v>
      </c>
      <c r="Q58" s="44">
        <f t="shared" si="11"/>
        <v>0</v>
      </c>
      <c r="R58" s="44">
        <f t="shared" si="12"/>
        <v>0</v>
      </c>
      <c r="S58" s="44">
        <f t="shared" si="13"/>
        <v>0</v>
      </c>
      <c r="T58" s="44">
        <f t="shared" si="14"/>
        <v>0</v>
      </c>
      <c r="U58" s="44">
        <f t="shared" si="15"/>
        <v>0</v>
      </c>
      <c r="V58" s="44" t="str">
        <f t="shared" si="16"/>
        <v/>
      </c>
      <c r="W58" s="44" t="str">
        <f>IF(V58="","",IF(V58&gt;=Comboboxes!A$5,"Pass",IF(AND(V58&gt;=Comboboxes!A$6,E58="Yes"),"Pass†","Fail")))</f>
        <v/>
      </c>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row>
    <row r="59" spans="1:74" ht="22.5" hidden="1" customHeight="1" x14ac:dyDescent="0.2">
      <c r="A59" s="101"/>
      <c r="B59" s="101"/>
      <c r="C59" s="44"/>
      <c r="D59" s="44"/>
      <c r="E59" s="44"/>
      <c r="F59" s="44" t="str">
        <f t="shared" si="0"/>
        <v/>
      </c>
      <c r="G59" s="44">
        <f t="shared" si="1"/>
        <v>0</v>
      </c>
      <c r="H59" s="44">
        <f t="shared" si="2"/>
        <v>0</v>
      </c>
      <c r="I59" s="44">
        <f t="shared" si="3"/>
        <v>0</v>
      </c>
      <c r="J59" s="44">
        <f t="shared" si="4"/>
        <v>0</v>
      </c>
      <c r="K59" s="44">
        <f t="shared" si="5"/>
        <v>0</v>
      </c>
      <c r="L59" s="44">
        <f t="shared" si="6"/>
        <v>0</v>
      </c>
      <c r="M59" s="44">
        <f t="shared" si="7"/>
        <v>0</v>
      </c>
      <c r="N59" s="44" t="str">
        <f t="shared" si="8"/>
        <v/>
      </c>
      <c r="O59" s="44">
        <f t="shared" si="9"/>
        <v>0</v>
      </c>
      <c r="P59" s="44">
        <f t="shared" si="10"/>
        <v>0</v>
      </c>
      <c r="Q59" s="44">
        <f t="shared" si="11"/>
        <v>0</v>
      </c>
      <c r="R59" s="44">
        <f t="shared" si="12"/>
        <v>0</v>
      </c>
      <c r="S59" s="44">
        <f t="shared" si="13"/>
        <v>0</v>
      </c>
      <c r="T59" s="44">
        <f t="shared" si="14"/>
        <v>0</v>
      </c>
      <c r="U59" s="44">
        <f t="shared" si="15"/>
        <v>0</v>
      </c>
      <c r="V59" s="44" t="str">
        <f t="shared" si="16"/>
        <v/>
      </c>
      <c r="W59" s="44" t="str">
        <f>IF(V59="","",IF(V59&gt;=Comboboxes!A$5,"Pass",IF(AND(V59&gt;=Comboboxes!A$6,E59="Yes"),"Pass†","Fail")))</f>
        <v/>
      </c>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row>
    <row r="60" spans="1:74" ht="22.5" hidden="1" customHeight="1" x14ac:dyDescent="0.2">
      <c r="A60" s="101"/>
      <c r="B60" s="101"/>
      <c r="C60" s="44"/>
      <c r="D60" s="44"/>
      <c r="E60" s="44"/>
      <c r="F60" s="44" t="str">
        <f t="shared" si="0"/>
        <v/>
      </c>
      <c r="G60" s="44">
        <f t="shared" si="1"/>
        <v>0</v>
      </c>
      <c r="H60" s="44">
        <f t="shared" si="2"/>
        <v>0</v>
      </c>
      <c r="I60" s="44">
        <f t="shared" si="3"/>
        <v>0</v>
      </c>
      <c r="J60" s="44">
        <f t="shared" si="4"/>
        <v>0</v>
      </c>
      <c r="K60" s="44">
        <f t="shared" si="5"/>
        <v>0</v>
      </c>
      <c r="L60" s="44">
        <f t="shared" si="6"/>
        <v>0</v>
      </c>
      <c r="M60" s="44">
        <f t="shared" si="7"/>
        <v>0</v>
      </c>
      <c r="N60" s="44" t="str">
        <f t="shared" si="8"/>
        <v/>
      </c>
      <c r="O60" s="44">
        <f t="shared" si="9"/>
        <v>0</v>
      </c>
      <c r="P60" s="44">
        <f t="shared" si="10"/>
        <v>0</v>
      </c>
      <c r="Q60" s="44">
        <f t="shared" si="11"/>
        <v>0</v>
      </c>
      <c r="R60" s="44">
        <f t="shared" si="12"/>
        <v>0</v>
      </c>
      <c r="S60" s="44">
        <f t="shared" si="13"/>
        <v>0</v>
      </c>
      <c r="T60" s="44">
        <f t="shared" si="14"/>
        <v>0</v>
      </c>
      <c r="U60" s="44">
        <f t="shared" si="15"/>
        <v>0</v>
      </c>
      <c r="V60" s="44" t="str">
        <f t="shared" si="16"/>
        <v/>
      </c>
      <c r="W60" s="44" t="str">
        <f>IF(V60="","",IF(V60&gt;=Comboboxes!A$5,"Pass",IF(AND(V60&gt;=Comboboxes!A$6,E60="Yes"),"Pass†","Fail")))</f>
        <v/>
      </c>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row>
    <row r="61" spans="1:74" ht="22.5" hidden="1" customHeight="1" x14ac:dyDescent="0.2">
      <c r="A61" s="101"/>
      <c r="B61" s="101"/>
      <c r="C61" s="44"/>
      <c r="D61" s="44"/>
      <c r="E61" s="44"/>
      <c r="F61" s="44" t="str">
        <f t="shared" si="0"/>
        <v/>
      </c>
      <c r="G61" s="44">
        <f t="shared" si="1"/>
        <v>0</v>
      </c>
      <c r="H61" s="44">
        <f t="shared" si="2"/>
        <v>0</v>
      </c>
      <c r="I61" s="44">
        <f t="shared" si="3"/>
        <v>0</v>
      </c>
      <c r="J61" s="44">
        <f t="shared" si="4"/>
        <v>0</v>
      </c>
      <c r="K61" s="44">
        <f t="shared" si="5"/>
        <v>0</v>
      </c>
      <c r="L61" s="44">
        <f t="shared" si="6"/>
        <v>0</v>
      </c>
      <c r="M61" s="44">
        <f t="shared" si="7"/>
        <v>0</v>
      </c>
      <c r="N61" s="44" t="str">
        <f t="shared" si="8"/>
        <v/>
      </c>
      <c r="O61" s="44">
        <f t="shared" si="9"/>
        <v>0</v>
      </c>
      <c r="P61" s="44">
        <f t="shared" si="10"/>
        <v>0</v>
      </c>
      <c r="Q61" s="44">
        <f t="shared" si="11"/>
        <v>0</v>
      </c>
      <c r="R61" s="44">
        <f t="shared" si="12"/>
        <v>0</v>
      </c>
      <c r="S61" s="44">
        <f t="shared" si="13"/>
        <v>0</v>
      </c>
      <c r="T61" s="44">
        <f t="shared" si="14"/>
        <v>0</v>
      </c>
      <c r="U61" s="44">
        <f t="shared" si="15"/>
        <v>0</v>
      </c>
      <c r="V61" s="44" t="str">
        <f t="shared" si="16"/>
        <v/>
      </c>
      <c r="W61" s="44" t="str">
        <f>IF(V61="","",IF(V61&gt;=Comboboxes!A$5,"Pass",IF(AND(V61&gt;=Comboboxes!A$6,E61="Yes"),"Pass†","Fail")))</f>
        <v/>
      </c>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row>
    <row r="62" spans="1:74" ht="22.5" hidden="1" customHeight="1" x14ac:dyDescent="0.2">
      <c r="A62" s="101"/>
      <c r="B62" s="101"/>
      <c r="C62" s="44"/>
      <c r="D62" s="44"/>
      <c r="E62" s="44"/>
      <c r="F62" s="44" t="str">
        <f t="shared" si="0"/>
        <v/>
      </c>
      <c r="G62" s="44">
        <f t="shared" si="1"/>
        <v>0</v>
      </c>
      <c r="H62" s="44">
        <f t="shared" si="2"/>
        <v>0</v>
      </c>
      <c r="I62" s="44">
        <f t="shared" si="3"/>
        <v>0</v>
      </c>
      <c r="J62" s="44">
        <f t="shared" si="4"/>
        <v>0</v>
      </c>
      <c r="K62" s="44">
        <f t="shared" si="5"/>
        <v>0</v>
      </c>
      <c r="L62" s="44">
        <f t="shared" si="6"/>
        <v>0</v>
      </c>
      <c r="M62" s="44">
        <f t="shared" si="7"/>
        <v>0</v>
      </c>
      <c r="N62" s="44" t="str">
        <f t="shared" si="8"/>
        <v/>
      </c>
      <c r="O62" s="44">
        <f t="shared" si="9"/>
        <v>0</v>
      </c>
      <c r="P62" s="44">
        <f t="shared" si="10"/>
        <v>0</v>
      </c>
      <c r="Q62" s="44">
        <f t="shared" si="11"/>
        <v>0</v>
      </c>
      <c r="R62" s="44">
        <f t="shared" si="12"/>
        <v>0</v>
      </c>
      <c r="S62" s="44">
        <f t="shared" si="13"/>
        <v>0</v>
      </c>
      <c r="T62" s="44">
        <f t="shared" si="14"/>
        <v>0</v>
      </c>
      <c r="U62" s="44">
        <f t="shared" si="15"/>
        <v>0</v>
      </c>
      <c r="V62" s="44" t="str">
        <f t="shared" si="16"/>
        <v/>
      </c>
      <c r="W62" s="44" t="str">
        <f>IF(V62="","",IF(V62&gt;=Comboboxes!A$5,"Pass",IF(AND(V62&gt;=Comboboxes!A$6,E62="Yes"),"Pass†","Fail")))</f>
        <v/>
      </c>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row>
    <row r="63" spans="1:74" ht="22.5" hidden="1" customHeight="1" x14ac:dyDescent="0.2">
      <c r="A63" s="101"/>
      <c r="B63" s="101"/>
      <c r="C63" s="44"/>
      <c r="D63" s="44"/>
      <c r="E63" s="44"/>
      <c r="F63" s="44" t="str">
        <f t="shared" si="0"/>
        <v/>
      </c>
      <c r="G63" s="44">
        <f t="shared" si="1"/>
        <v>0</v>
      </c>
      <c r="H63" s="44">
        <f t="shared" si="2"/>
        <v>0</v>
      </c>
      <c r="I63" s="44">
        <f t="shared" si="3"/>
        <v>0</v>
      </c>
      <c r="J63" s="44">
        <f t="shared" si="4"/>
        <v>0</v>
      </c>
      <c r="K63" s="44">
        <f t="shared" si="5"/>
        <v>0</v>
      </c>
      <c r="L63" s="44">
        <f t="shared" si="6"/>
        <v>0</v>
      </c>
      <c r="M63" s="44">
        <f t="shared" si="7"/>
        <v>0</v>
      </c>
      <c r="N63" s="44" t="str">
        <f t="shared" si="8"/>
        <v/>
      </c>
      <c r="O63" s="44">
        <f t="shared" si="9"/>
        <v>0</v>
      </c>
      <c r="P63" s="44">
        <f t="shared" si="10"/>
        <v>0</v>
      </c>
      <c r="Q63" s="44">
        <f t="shared" si="11"/>
        <v>0</v>
      </c>
      <c r="R63" s="44">
        <f t="shared" si="12"/>
        <v>0</v>
      </c>
      <c r="S63" s="44">
        <f t="shared" si="13"/>
        <v>0</v>
      </c>
      <c r="T63" s="44">
        <f t="shared" si="14"/>
        <v>0</v>
      </c>
      <c r="U63" s="44">
        <f t="shared" si="15"/>
        <v>0</v>
      </c>
      <c r="V63" s="44" t="str">
        <f t="shared" si="16"/>
        <v/>
      </c>
      <c r="W63" s="44" t="str">
        <f>IF(V63="","",IF(V63&gt;=Comboboxes!A$5,"Pass",IF(AND(V63&gt;=Comboboxes!A$6,E63="Yes"),"Pass†","Fail")))</f>
        <v/>
      </c>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row>
    <row r="64" spans="1:74" ht="22.5" hidden="1" customHeight="1" x14ac:dyDescent="0.2">
      <c r="A64" s="101"/>
      <c r="B64" s="101"/>
      <c r="C64" s="44"/>
      <c r="D64" s="44"/>
      <c r="E64" s="44"/>
      <c r="F64" s="44" t="str">
        <f t="shared" si="0"/>
        <v/>
      </c>
      <c r="G64" s="44">
        <f t="shared" si="1"/>
        <v>0</v>
      </c>
      <c r="H64" s="44">
        <f t="shared" si="2"/>
        <v>0</v>
      </c>
      <c r="I64" s="44">
        <f t="shared" si="3"/>
        <v>0</v>
      </c>
      <c r="J64" s="44">
        <f t="shared" si="4"/>
        <v>0</v>
      </c>
      <c r="K64" s="44">
        <f t="shared" si="5"/>
        <v>0</v>
      </c>
      <c r="L64" s="44">
        <f t="shared" si="6"/>
        <v>0</v>
      </c>
      <c r="M64" s="44">
        <f t="shared" si="7"/>
        <v>0</v>
      </c>
      <c r="N64" s="44" t="str">
        <f t="shared" si="8"/>
        <v/>
      </c>
      <c r="O64" s="44">
        <f t="shared" si="9"/>
        <v>0</v>
      </c>
      <c r="P64" s="44">
        <f t="shared" si="10"/>
        <v>0</v>
      </c>
      <c r="Q64" s="44">
        <f t="shared" si="11"/>
        <v>0</v>
      </c>
      <c r="R64" s="44">
        <f t="shared" si="12"/>
        <v>0</v>
      </c>
      <c r="S64" s="44">
        <f t="shared" si="13"/>
        <v>0</v>
      </c>
      <c r="T64" s="44">
        <f t="shared" si="14"/>
        <v>0</v>
      </c>
      <c r="U64" s="44">
        <f t="shared" si="15"/>
        <v>0</v>
      </c>
      <c r="V64" s="44" t="str">
        <f t="shared" si="16"/>
        <v/>
      </c>
      <c r="W64" s="44" t="str">
        <f>IF(V64="","",IF(V64&gt;=Comboboxes!A$5,"Pass",IF(AND(V64&gt;=Comboboxes!A$6,E64="Yes"),"Pass†","Fail")))</f>
        <v/>
      </c>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row>
    <row r="65" spans="1:74" ht="22.5" hidden="1" customHeight="1" x14ac:dyDescent="0.2">
      <c r="A65" s="101"/>
      <c r="B65" s="101"/>
      <c r="C65" s="44"/>
      <c r="D65" s="44"/>
      <c r="E65" s="44"/>
      <c r="F65" s="44" t="str">
        <f t="shared" si="0"/>
        <v/>
      </c>
      <c r="G65" s="44">
        <f t="shared" si="1"/>
        <v>0</v>
      </c>
      <c r="H65" s="44">
        <f t="shared" si="2"/>
        <v>0</v>
      </c>
      <c r="I65" s="44">
        <f t="shared" si="3"/>
        <v>0</v>
      </c>
      <c r="J65" s="44">
        <f t="shared" si="4"/>
        <v>0</v>
      </c>
      <c r="K65" s="44">
        <f t="shared" si="5"/>
        <v>0</v>
      </c>
      <c r="L65" s="44">
        <f t="shared" si="6"/>
        <v>0</v>
      </c>
      <c r="M65" s="44">
        <f t="shared" si="7"/>
        <v>0</v>
      </c>
      <c r="N65" s="44" t="str">
        <f t="shared" si="8"/>
        <v/>
      </c>
      <c r="O65" s="44">
        <f t="shared" si="9"/>
        <v>0</v>
      </c>
      <c r="P65" s="44">
        <f t="shared" si="10"/>
        <v>0</v>
      </c>
      <c r="Q65" s="44">
        <f t="shared" si="11"/>
        <v>0</v>
      </c>
      <c r="R65" s="44">
        <f t="shared" si="12"/>
        <v>0</v>
      </c>
      <c r="S65" s="44">
        <f t="shared" si="13"/>
        <v>0</v>
      </c>
      <c r="T65" s="44">
        <f t="shared" si="14"/>
        <v>0</v>
      </c>
      <c r="U65" s="44">
        <f t="shared" si="15"/>
        <v>0</v>
      </c>
      <c r="V65" s="44" t="str">
        <f t="shared" si="16"/>
        <v/>
      </c>
      <c r="W65" s="44" t="str">
        <f>IF(V65="","",IF(V65&gt;=Comboboxes!A$5,"Pass",IF(AND(V65&gt;=Comboboxes!A$6,E65="Yes"),"Pass†","Fail")))</f>
        <v/>
      </c>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row>
    <row r="66" spans="1:74" ht="22.5" hidden="1" customHeight="1" x14ac:dyDescent="0.2">
      <c r="A66" s="101"/>
      <c r="B66" s="101"/>
      <c r="C66" s="44"/>
      <c r="D66" s="44"/>
      <c r="E66" s="44"/>
      <c r="F66" s="44" t="str">
        <f t="shared" si="0"/>
        <v/>
      </c>
      <c r="G66" s="44">
        <f t="shared" si="1"/>
        <v>0</v>
      </c>
      <c r="H66" s="44">
        <f t="shared" si="2"/>
        <v>0</v>
      </c>
      <c r="I66" s="44">
        <f t="shared" si="3"/>
        <v>0</v>
      </c>
      <c r="J66" s="44">
        <f t="shared" si="4"/>
        <v>0</v>
      </c>
      <c r="K66" s="44">
        <f t="shared" si="5"/>
        <v>0</v>
      </c>
      <c r="L66" s="44">
        <f t="shared" si="6"/>
        <v>0</v>
      </c>
      <c r="M66" s="44">
        <f t="shared" si="7"/>
        <v>0</v>
      </c>
      <c r="N66" s="44" t="str">
        <f t="shared" si="8"/>
        <v/>
      </c>
      <c r="O66" s="44">
        <f t="shared" si="9"/>
        <v>0</v>
      </c>
      <c r="P66" s="44">
        <f t="shared" si="10"/>
        <v>0</v>
      </c>
      <c r="Q66" s="44">
        <f t="shared" si="11"/>
        <v>0</v>
      </c>
      <c r="R66" s="44">
        <f t="shared" si="12"/>
        <v>0</v>
      </c>
      <c r="S66" s="44">
        <f t="shared" si="13"/>
        <v>0</v>
      </c>
      <c r="T66" s="44">
        <f t="shared" si="14"/>
        <v>0</v>
      </c>
      <c r="U66" s="44">
        <f t="shared" si="15"/>
        <v>0</v>
      </c>
      <c r="V66" s="44" t="str">
        <f t="shared" si="16"/>
        <v/>
      </c>
      <c r="W66" s="44" t="str">
        <f>IF(V66="","",IF(V66&gt;=Comboboxes!A$5,"Pass",IF(AND(V66&gt;=Comboboxes!A$6,E66="Yes"),"Pass†","Fail")))</f>
        <v/>
      </c>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row>
    <row r="67" spans="1:74" ht="22.5" hidden="1" customHeight="1" x14ac:dyDescent="0.2">
      <c r="A67" s="101"/>
      <c r="B67" s="101"/>
      <c r="C67" s="44"/>
      <c r="D67" s="44"/>
      <c r="E67" s="44"/>
      <c r="F67" s="44" t="str">
        <f t="shared" si="0"/>
        <v/>
      </c>
      <c r="G67" s="44">
        <f t="shared" si="1"/>
        <v>0</v>
      </c>
      <c r="H67" s="44">
        <f t="shared" si="2"/>
        <v>0</v>
      </c>
      <c r="I67" s="44">
        <f t="shared" si="3"/>
        <v>0</v>
      </c>
      <c r="J67" s="44">
        <f t="shared" si="4"/>
        <v>0</v>
      </c>
      <c r="K67" s="44">
        <f t="shared" si="5"/>
        <v>0</v>
      </c>
      <c r="L67" s="44">
        <f t="shared" si="6"/>
        <v>0</v>
      </c>
      <c r="M67" s="44">
        <f t="shared" si="7"/>
        <v>0</v>
      </c>
      <c r="N67" s="44" t="str">
        <f t="shared" si="8"/>
        <v/>
      </c>
      <c r="O67" s="44">
        <f t="shared" si="9"/>
        <v>0</v>
      </c>
      <c r="P67" s="44">
        <f t="shared" si="10"/>
        <v>0</v>
      </c>
      <c r="Q67" s="44">
        <f t="shared" si="11"/>
        <v>0</v>
      </c>
      <c r="R67" s="44">
        <f t="shared" si="12"/>
        <v>0</v>
      </c>
      <c r="S67" s="44">
        <f t="shared" si="13"/>
        <v>0</v>
      </c>
      <c r="T67" s="44">
        <f t="shared" si="14"/>
        <v>0</v>
      </c>
      <c r="U67" s="44">
        <f t="shared" si="15"/>
        <v>0</v>
      </c>
      <c r="V67" s="44" t="str">
        <f t="shared" si="16"/>
        <v/>
      </c>
      <c r="W67" s="44" t="str">
        <f>IF(V67="","",IF(V67&gt;=Comboboxes!A$5,"Pass",IF(AND(V67&gt;=Comboboxes!A$6,E67="Yes"),"Pass†","Fail")))</f>
        <v/>
      </c>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row>
    <row r="68" spans="1:74" ht="22.5" hidden="1" customHeight="1" x14ac:dyDescent="0.2">
      <c r="A68" s="101"/>
      <c r="B68" s="101"/>
      <c r="C68" s="44"/>
      <c r="D68" s="44"/>
      <c r="E68" s="44"/>
      <c r="F68" s="44" t="str">
        <f t="shared" si="0"/>
        <v/>
      </c>
      <c r="G68" s="44">
        <f t="shared" si="1"/>
        <v>0</v>
      </c>
      <c r="H68" s="44">
        <f t="shared" si="2"/>
        <v>0</v>
      </c>
      <c r="I68" s="44">
        <f t="shared" si="3"/>
        <v>0</v>
      </c>
      <c r="J68" s="44">
        <f t="shared" si="4"/>
        <v>0</v>
      </c>
      <c r="K68" s="44">
        <f t="shared" si="5"/>
        <v>0</v>
      </c>
      <c r="L68" s="44">
        <f t="shared" si="6"/>
        <v>0</v>
      </c>
      <c r="M68" s="44">
        <f t="shared" si="7"/>
        <v>0</v>
      </c>
      <c r="N68" s="44" t="str">
        <f t="shared" si="8"/>
        <v/>
      </c>
      <c r="O68" s="44">
        <f t="shared" si="9"/>
        <v>0</v>
      </c>
      <c r="P68" s="44">
        <f t="shared" si="10"/>
        <v>0</v>
      </c>
      <c r="Q68" s="44">
        <f t="shared" si="11"/>
        <v>0</v>
      </c>
      <c r="R68" s="44">
        <f t="shared" si="12"/>
        <v>0</v>
      </c>
      <c r="S68" s="44">
        <f t="shared" si="13"/>
        <v>0</v>
      </c>
      <c r="T68" s="44">
        <f t="shared" si="14"/>
        <v>0</v>
      </c>
      <c r="U68" s="44">
        <f t="shared" si="15"/>
        <v>0</v>
      </c>
      <c r="V68" s="44" t="str">
        <f t="shared" si="16"/>
        <v/>
      </c>
      <c r="W68" s="44" t="str">
        <f>IF(V68="","",IF(V68&gt;=Comboboxes!A$5,"Pass",IF(AND(V68&gt;=Comboboxes!A$6,E68="Yes"),"Pass†","Fail")))</f>
        <v/>
      </c>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row>
    <row r="69" spans="1:74" ht="22.5" hidden="1" customHeight="1" x14ac:dyDescent="0.2">
      <c r="A69" s="101"/>
      <c r="B69" s="101"/>
      <c r="C69" s="44"/>
      <c r="D69" s="44"/>
      <c r="E69" s="44"/>
      <c r="F69" s="44" t="str">
        <f t="shared" si="0"/>
        <v/>
      </c>
      <c r="G69" s="44">
        <f t="shared" si="1"/>
        <v>0</v>
      </c>
      <c r="H69" s="44">
        <f t="shared" si="2"/>
        <v>0</v>
      </c>
      <c r="I69" s="44">
        <f t="shared" si="3"/>
        <v>0</v>
      </c>
      <c r="J69" s="44">
        <f t="shared" si="4"/>
        <v>0</v>
      </c>
      <c r="K69" s="44">
        <f t="shared" si="5"/>
        <v>0</v>
      </c>
      <c r="L69" s="44">
        <f t="shared" si="6"/>
        <v>0</v>
      </c>
      <c r="M69" s="44">
        <f t="shared" si="7"/>
        <v>0</v>
      </c>
      <c r="N69" s="44" t="str">
        <f t="shared" si="8"/>
        <v/>
      </c>
      <c r="O69" s="44">
        <f t="shared" si="9"/>
        <v>0</v>
      </c>
      <c r="P69" s="44">
        <f t="shared" si="10"/>
        <v>0</v>
      </c>
      <c r="Q69" s="44">
        <f t="shared" si="11"/>
        <v>0</v>
      </c>
      <c r="R69" s="44">
        <f t="shared" si="12"/>
        <v>0</v>
      </c>
      <c r="S69" s="44">
        <f t="shared" si="13"/>
        <v>0</v>
      </c>
      <c r="T69" s="44">
        <f t="shared" si="14"/>
        <v>0</v>
      </c>
      <c r="U69" s="44">
        <f t="shared" si="15"/>
        <v>0</v>
      </c>
      <c r="V69" s="44" t="str">
        <f t="shared" si="16"/>
        <v/>
      </c>
      <c r="W69" s="44" t="str">
        <f>IF(V69="","",IF(V69&gt;=Comboboxes!A$5,"Pass",IF(AND(V69&gt;=Comboboxes!A$6,E69="Yes"),"Pass†","Fail")))</f>
        <v/>
      </c>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row>
    <row r="70" spans="1:74" ht="22.5" hidden="1" customHeight="1" x14ac:dyDescent="0.2">
      <c r="A70" s="101"/>
      <c r="B70" s="101"/>
      <c r="C70" s="44"/>
      <c r="D70" s="44"/>
      <c r="E70" s="44"/>
      <c r="F70" s="44" t="str">
        <f t="shared" si="0"/>
        <v/>
      </c>
      <c r="G70" s="44">
        <f t="shared" si="1"/>
        <v>0</v>
      </c>
      <c r="H70" s="44">
        <f t="shared" si="2"/>
        <v>0</v>
      </c>
      <c r="I70" s="44">
        <f t="shared" si="3"/>
        <v>0</v>
      </c>
      <c r="J70" s="44">
        <f t="shared" si="4"/>
        <v>0</v>
      </c>
      <c r="K70" s="44">
        <f t="shared" si="5"/>
        <v>0</v>
      </c>
      <c r="L70" s="44">
        <f t="shared" si="6"/>
        <v>0</v>
      </c>
      <c r="M70" s="44">
        <f t="shared" si="7"/>
        <v>0</v>
      </c>
      <c r="N70" s="44" t="str">
        <f t="shared" si="8"/>
        <v/>
      </c>
      <c r="O70" s="44">
        <f t="shared" si="9"/>
        <v>0</v>
      </c>
      <c r="P70" s="44">
        <f t="shared" si="10"/>
        <v>0</v>
      </c>
      <c r="Q70" s="44">
        <f t="shared" si="11"/>
        <v>0</v>
      </c>
      <c r="R70" s="44">
        <f t="shared" si="12"/>
        <v>0</v>
      </c>
      <c r="S70" s="44">
        <f t="shared" si="13"/>
        <v>0</v>
      </c>
      <c r="T70" s="44">
        <f t="shared" si="14"/>
        <v>0</v>
      </c>
      <c r="U70" s="44">
        <f t="shared" si="15"/>
        <v>0</v>
      </c>
      <c r="V70" s="44" t="str">
        <f t="shared" si="16"/>
        <v/>
      </c>
      <c r="W70" s="44" t="str">
        <f>IF(V70="","",IF(V70&gt;=Comboboxes!A$5,"Pass",IF(AND(V70&gt;=Comboboxes!A$6,E70="Yes"),"Pass†","Fail")))</f>
        <v/>
      </c>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row>
    <row r="71" spans="1:74" ht="22.5" hidden="1" customHeight="1" x14ac:dyDescent="0.2">
      <c r="A71" s="101"/>
      <c r="B71" s="101"/>
      <c r="C71" s="44"/>
      <c r="D71" s="44"/>
      <c r="E71" s="44"/>
      <c r="F71" s="44" t="str">
        <f t="shared" si="0"/>
        <v/>
      </c>
      <c r="G71" s="44">
        <f t="shared" si="1"/>
        <v>0</v>
      </c>
      <c r="H71" s="44">
        <f t="shared" si="2"/>
        <v>0</v>
      </c>
      <c r="I71" s="44">
        <f t="shared" si="3"/>
        <v>0</v>
      </c>
      <c r="J71" s="44">
        <f t="shared" si="4"/>
        <v>0</v>
      </c>
      <c r="K71" s="44">
        <f t="shared" si="5"/>
        <v>0</v>
      </c>
      <c r="L71" s="44">
        <f t="shared" si="6"/>
        <v>0</v>
      </c>
      <c r="M71" s="44">
        <f t="shared" si="7"/>
        <v>0</v>
      </c>
      <c r="N71" s="44" t="str">
        <f t="shared" si="8"/>
        <v/>
      </c>
      <c r="O71" s="44">
        <f t="shared" si="9"/>
        <v>0</v>
      </c>
      <c r="P71" s="44">
        <f t="shared" si="10"/>
        <v>0</v>
      </c>
      <c r="Q71" s="44">
        <f t="shared" si="11"/>
        <v>0</v>
      </c>
      <c r="R71" s="44">
        <f t="shared" si="12"/>
        <v>0</v>
      </c>
      <c r="S71" s="44">
        <f t="shared" si="13"/>
        <v>0</v>
      </c>
      <c r="T71" s="44">
        <f t="shared" si="14"/>
        <v>0</v>
      </c>
      <c r="U71" s="44">
        <f t="shared" si="15"/>
        <v>0</v>
      </c>
      <c r="V71" s="44" t="str">
        <f t="shared" si="16"/>
        <v/>
      </c>
      <c r="W71" s="44" t="str">
        <f>IF(V71="","",IF(V71&gt;=Comboboxes!A$5,"Pass",IF(AND(V71&gt;=Comboboxes!A$6,E71="Yes"),"Pass†","Fail")))</f>
        <v/>
      </c>
      <c r="X71" s="44"/>
      <c r="Y71" s="44"/>
      <c r="Z71" s="44"/>
      <c r="AA71" s="44"/>
      <c r="AB71" s="44"/>
      <c r="AC71" s="44"/>
      <c r="AD71" s="44"/>
      <c r="AE71" s="89"/>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c r="BJ71" s="89"/>
      <c r="BK71" s="89"/>
      <c r="BL71" s="89"/>
      <c r="BM71" s="89"/>
      <c r="BN71" s="89"/>
      <c r="BO71" s="89"/>
      <c r="BP71" s="89"/>
      <c r="BQ71" s="89"/>
      <c r="BR71" s="89"/>
      <c r="BS71" s="89"/>
      <c r="BT71" s="89"/>
      <c r="BU71" s="89"/>
      <c r="BV71" s="89"/>
    </row>
    <row r="72" spans="1:74" ht="12.75" customHeight="1" x14ac:dyDescent="0.2">
      <c r="A72" s="102"/>
      <c r="B72" s="102"/>
      <c r="C72" s="89"/>
      <c r="D72" s="89"/>
      <c r="E72" s="44"/>
      <c r="F72" s="44"/>
      <c r="G72" s="44"/>
      <c r="H72" s="44"/>
      <c r="I72" s="44"/>
      <c r="J72" s="44"/>
      <c r="K72" s="44"/>
      <c r="L72" s="44"/>
      <c r="M72" s="44"/>
      <c r="N72" s="44"/>
      <c r="O72" s="44"/>
      <c r="P72" s="44"/>
      <c r="Q72" s="44"/>
      <c r="R72" s="44"/>
      <c r="S72" s="44"/>
      <c r="T72" s="44"/>
      <c r="U72" s="44"/>
      <c r="V72" s="44"/>
      <c r="W72" s="89"/>
      <c r="X72" s="89"/>
      <c r="Y72" s="89"/>
      <c r="Z72" s="89"/>
      <c r="AA72" s="89"/>
      <c r="AB72" s="89"/>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89"/>
      <c r="AY72" s="89"/>
      <c r="AZ72" s="89"/>
      <c r="BA72" s="89"/>
      <c r="BB72" s="89"/>
      <c r="BC72" s="89"/>
      <c r="BD72" s="89"/>
      <c r="BE72" s="89"/>
      <c r="BF72" s="89"/>
      <c r="BG72" s="89"/>
      <c r="BH72" s="89"/>
      <c r="BI72" s="89"/>
      <c r="BJ72" s="89"/>
      <c r="BK72" s="89"/>
      <c r="BL72" s="89"/>
      <c r="BM72" s="89"/>
      <c r="BN72" s="89"/>
      <c r="BO72" s="89"/>
      <c r="BP72" s="89"/>
      <c r="BQ72" s="89"/>
      <c r="BR72" s="89"/>
      <c r="BS72" s="89"/>
      <c r="BT72" s="89"/>
      <c r="BU72" s="89"/>
      <c r="BV72" s="89"/>
    </row>
    <row r="73" spans="1:74" ht="18" customHeight="1" x14ac:dyDescent="0.2">
      <c r="A73" s="103" t="s">
        <v>598</v>
      </c>
      <c r="B73" s="104"/>
      <c r="C73" s="105"/>
      <c r="D73" s="105"/>
      <c r="E73" s="105"/>
      <c r="F73" s="105"/>
      <c r="G73" s="105"/>
      <c r="H73" s="105"/>
      <c r="I73" s="105"/>
      <c r="J73" s="105"/>
      <c r="K73" s="105"/>
      <c r="L73" s="105"/>
      <c r="M73" s="105"/>
      <c r="N73" s="105"/>
      <c r="O73" s="105"/>
      <c r="P73" s="105"/>
      <c r="Q73" s="105"/>
      <c r="R73" s="105"/>
      <c r="S73" s="105"/>
      <c r="T73" s="105"/>
      <c r="U73" s="105"/>
      <c r="V73" s="105"/>
      <c r="W73" s="105"/>
      <c r="X73" s="106"/>
      <c r="Y73" s="89"/>
      <c r="Z73" s="89"/>
      <c r="AA73" s="25"/>
      <c r="AB73" s="25"/>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89"/>
      <c r="AY73" s="89"/>
      <c r="AZ73" s="89"/>
      <c r="BA73" s="89"/>
      <c r="BB73" s="89"/>
      <c r="BC73" s="89"/>
      <c r="BD73" s="89"/>
      <c r="BE73" s="89"/>
      <c r="BF73" s="89"/>
      <c r="BG73" s="89"/>
      <c r="BH73" s="89"/>
      <c r="BI73" s="89"/>
      <c r="BJ73" s="89"/>
      <c r="BK73" s="89"/>
      <c r="BL73" s="89"/>
      <c r="BM73" s="89"/>
      <c r="BN73" s="89"/>
      <c r="BO73" s="89"/>
      <c r="BP73" s="89"/>
      <c r="BQ73" s="89"/>
      <c r="BR73" s="89"/>
      <c r="BS73" s="89"/>
      <c r="BT73" s="89"/>
      <c r="BU73" s="89"/>
      <c r="BV73" s="89"/>
    </row>
    <row r="74" spans="1:74" ht="18" customHeight="1" x14ac:dyDescent="0.2">
      <c r="A74" s="102"/>
      <c r="B74" s="1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row>
    <row r="75" spans="1:74" ht="18" customHeight="1" x14ac:dyDescent="0.2">
      <c r="A75" s="108" t="s">
        <v>599</v>
      </c>
      <c r="B75" s="109"/>
      <c r="C75" s="109"/>
      <c r="D75" s="109"/>
      <c r="E75" s="109"/>
      <c r="F75" s="109"/>
      <c r="G75" s="109"/>
      <c r="H75" s="109"/>
      <c r="I75" s="109"/>
      <c r="J75" s="109"/>
      <c r="K75" s="109"/>
      <c r="L75" s="109"/>
      <c r="M75" s="109"/>
      <c r="N75" s="109"/>
      <c r="O75" s="109"/>
      <c r="P75" s="109"/>
      <c r="Q75" s="109"/>
      <c r="R75" s="109"/>
      <c r="S75" s="109"/>
      <c r="T75" s="109"/>
      <c r="U75" s="109"/>
      <c r="V75" s="109"/>
      <c r="W75" s="110"/>
      <c r="X75" s="109"/>
      <c r="Y75" s="89"/>
      <c r="Z75" s="89"/>
      <c r="AA75" s="89"/>
      <c r="AB75" s="89"/>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row>
    <row r="76" spans="1:74" ht="12.75" customHeight="1" x14ac:dyDescent="0.2">
      <c r="A76" s="102"/>
      <c r="B76" s="1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row>
    <row r="77" spans="1:74" ht="12.75" customHeight="1" x14ac:dyDescent="0.2">
      <c r="A77" s="102"/>
      <c r="B77" s="102"/>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row>
    <row r="78" spans="1:74" ht="12.75" customHeight="1" x14ac:dyDescent="0.2">
      <c r="A78" s="102"/>
      <c r="B78" s="102"/>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row>
    <row r="79" spans="1:74" ht="12.75" customHeight="1" x14ac:dyDescent="0.2">
      <c r="A79" s="102"/>
      <c r="B79" s="102"/>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row>
    <row r="80" spans="1:74" ht="12.75" customHeight="1" x14ac:dyDescent="0.2">
      <c r="A80" s="102"/>
      <c r="B80" s="102"/>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row>
    <row r="81" spans="1:74" ht="12.75" customHeight="1" x14ac:dyDescent="0.2">
      <c r="A81" s="102"/>
      <c r="B81" s="102"/>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row>
    <row r="82" spans="1:74" ht="12.75" customHeight="1" x14ac:dyDescent="0.2">
      <c r="A82" s="102"/>
      <c r="B82" s="102"/>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row>
    <row r="83" spans="1:74" ht="12.75" customHeight="1" x14ac:dyDescent="0.2">
      <c r="A83" s="102"/>
      <c r="B83" s="102"/>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row>
    <row r="84" spans="1:74" ht="12.75" customHeight="1" x14ac:dyDescent="0.2">
      <c r="A84" s="102"/>
      <c r="B84" s="102"/>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row>
    <row r="85" spans="1:74" ht="12.75" customHeight="1" x14ac:dyDescent="0.2">
      <c r="A85" s="102"/>
      <c r="B85" s="102"/>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row>
    <row r="86" spans="1:74" ht="12.75" customHeight="1" x14ac:dyDescent="0.2">
      <c r="A86" s="102"/>
      <c r="B86" s="102"/>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row>
    <row r="87" spans="1:74" ht="12.75" customHeight="1" x14ac:dyDescent="0.2">
      <c r="A87" s="102"/>
      <c r="B87" s="102"/>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row>
    <row r="88" spans="1:74" ht="12.75" customHeight="1" x14ac:dyDescent="0.2">
      <c r="A88" s="102"/>
      <c r="B88" s="102"/>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row>
    <row r="89" spans="1:74" ht="12.75" customHeight="1" x14ac:dyDescent="0.2">
      <c r="A89" s="102"/>
      <c r="B89" s="102"/>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89"/>
      <c r="AY89" s="89"/>
      <c r="AZ89" s="89"/>
      <c r="BA89" s="89"/>
      <c r="BB89" s="89"/>
      <c r="BC89" s="89"/>
      <c r="BD89" s="89"/>
      <c r="BE89" s="89"/>
      <c r="BF89" s="89"/>
      <c r="BG89" s="89"/>
      <c r="BH89" s="89"/>
      <c r="BI89" s="89"/>
      <c r="BJ89" s="89"/>
      <c r="BK89" s="89"/>
      <c r="BL89" s="89"/>
      <c r="BM89" s="89"/>
      <c r="BN89" s="89"/>
      <c r="BO89" s="89"/>
      <c r="BP89" s="89"/>
      <c r="BQ89" s="89"/>
      <c r="BR89" s="89"/>
      <c r="BS89" s="89"/>
      <c r="BT89" s="89"/>
      <c r="BU89" s="89"/>
      <c r="BV89" s="89"/>
    </row>
    <row r="90" spans="1:74" ht="12.75" customHeight="1" x14ac:dyDescent="0.2">
      <c r="A90" s="102"/>
      <c r="B90" s="102"/>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89"/>
      <c r="AY90" s="89"/>
      <c r="AZ90" s="89"/>
      <c r="BA90" s="89"/>
      <c r="BB90" s="89"/>
      <c r="BC90" s="89"/>
      <c r="BD90" s="89"/>
      <c r="BE90" s="89"/>
      <c r="BF90" s="89"/>
      <c r="BG90" s="89"/>
      <c r="BH90" s="89"/>
      <c r="BI90" s="89"/>
      <c r="BJ90" s="89"/>
      <c r="BK90" s="89"/>
      <c r="BL90" s="89"/>
      <c r="BM90" s="89"/>
      <c r="BN90" s="89"/>
      <c r="BO90" s="89"/>
      <c r="BP90" s="89"/>
      <c r="BQ90" s="89"/>
      <c r="BR90" s="89"/>
      <c r="BS90" s="89"/>
      <c r="BT90" s="89"/>
      <c r="BU90" s="89"/>
      <c r="BV90" s="89"/>
    </row>
    <row r="91" spans="1:74" ht="12.75" customHeight="1" x14ac:dyDescent="0.2">
      <c r="A91" s="102"/>
      <c r="B91" s="102"/>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89"/>
      <c r="AY91" s="89"/>
      <c r="AZ91" s="89"/>
      <c r="BA91" s="89"/>
      <c r="BB91" s="89"/>
      <c r="BC91" s="89"/>
      <c r="BD91" s="89"/>
      <c r="BE91" s="89"/>
      <c r="BF91" s="89"/>
      <c r="BG91" s="89"/>
      <c r="BH91" s="89"/>
      <c r="BI91" s="89"/>
      <c r="BJ91" s="89"/>
      <c r="BK91" s="89"/>
      <c r="BL91" s="89"/>
      <c r="BM91" s="89"/>
      <c r="BN91" s="89"/>
      <c r="BO91" s="89"/>
      <c r="BP91" s="89"/>
      <c r="BQ91" s="89"/>
      <c r="BR91" s="89"/>
      <c r="BS91" s="89"/>
      <c r="BT91" s="89"/>
      <c r="BU91" s="89"/>
      <c r="BV91" s="89"/>
    </row>
    <row r="92" spans="1:74" ht="12.75" customHeight="1" x14ac:dyDescent="0.2">
      <c r="A92" s="12"/>
      <c r="B92" s="111"/>
      <c r="C92" s="89"/>
      <c r="D92" s="89"/>
      <c r="E92" s="89"/>
      <c r="F92" s="89"/>
      <c r="G92" s="89"/>
      <c r="H92" s="89"/>
      <c r="I92" s="89"/>
      <c r="J92" s="89"/>
      <c r="K92" s="89"/>
      <c r="L92" s="89"/>
      <c r="M92" s="89"/>
      <c r="N92" s="89"/>
      <c r="O92" s="89"/>
      <c r="P92" s="89"/>
      <c r="Q92" s="89"/>
      <c r="R92" s="89"/>
      <c r="S92" s="89"/>
      <c r="T92" s="89"/>
      <c r="U92" s="89"/>
      <c r="V92" s="89"/>
      <c r="W92" s="89"/>
      <c r="X92" s="89"/>
      <c r="Y92" s="25"/>
      <c r="Z92" s="25"/>
      <c r="AA92" s="25"/>
      <c r="AB92" s="25"/>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89"/>
      <c r="AY92" s="89"/>
      <c r="AZ92" s="89"/>
      <c r="BA92" s="89"/>
      <c r="BB92" s="89"/>
      <c r="BC92" s="89"/>
      <c r="BD92" s="89"/>
      <c r="BE92" s="89"/>
      <c r="BF92" s="89"/>
      <c r="BG92" s="89"/>
      <c r="BH92" s="89"/>
      <c r="BI92" s="89"/>
      <c r="BJ92" s="89"/>
      <c r="BK92" s="89"/>
      <c r="BL92" s="89"/>
      <c r="BM92" s="89"/>
      <c r="BN92" s="89"/>
      <c r="BO92" s="89"/>
      <c r="BP92" s="89"/>
      <c r="BQ92" s="89"/>
      <c r="BR92" s="89"/>
      <c r="BS92" s="89"/>
      <c r="BT92" s="89"/>
      <c r="BU92" s="89"/>
      <c r="BV92" s="89"/>
    </row>
    <row r="93" spans="1:74" ht="12.75" customHeight="1" x14ac:dyDescent="0.2">
      <c r="A93" s="12"/>
      <c r="B93" s="111"/>
      <c r="C93" s="89"/>
      <c r="D93" s="89"/>
      <c r="E93" s="89"/>
      <c r="F93" s="89"/>
      <c r="G93" s="89"/>
      <c r="H93" s="89"/>
      <c r="I93" s="89"/>
      <c r="J93" s="89"/>
      <c r="K93" s="89"/>
      <c r="L93" s="89"/>
      <c r="M93" s="89"/>
      <c r="N93" s="89"/>
      <c r="O93" s="89"/>
      <c r="P93" s="89"/>
      <c r="Q93" s="89"/>
      <c r="R93" s="89"/>
      <c r="S93" s="89"/>
      <c r="T93" s="89"/>
      <c r="U93" s="89"/>
      <c r="V93" s="89"/>
      <c r="W93" s="89"/>
      <c r="X93" s="89"/>
      <c r="Y93" s="25"/>
      <c r="Z93" s="25"/>
      <c r="AA93" s="25"/>
      <c r="AB93" s="25"/>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89"/>
      <c r="AY93" s="89"/>
      <c r="AZ93" s="89"/>
      <c r="BA93" s="89"/>
      <c r="BB93" s="89"/>
      <c r="BC93" s="89"/>
      <c r="BD93" s="89"/>
      <c r="BE93" s="89"/>
      <c r="BF93" s="89"/>
      <c r="BG93" s="89"/>
      <c r="BH93" s="89"/>
      <c r="BI93" s="89"/>
      <c r="BJ93" s="89"/>
      <c r="BK93" s="89"/>
      <c r="BL93" s="89"/>
      <c r="BM93" s="89"/>
      <c r="BN93" s="89"/>
      <c r="BO93" s="89"/>
      <c r="BP93" s="89"/>
      <c r="BQ93" s="89"/>
      <c r="BR93" s="89"/>
      <c r="BS93" s="89"/>
      <c r="BT93" s="89"/>
      <c r="BU93" s="89"/>
      <c r="BV93" s="89"/>
    </row>
    <row r="94" spans="1:74" ht="12.75" customHeight="1" x14ac:dyDescent="0.2">
      <c r="A94" s="12"/>
      <c r="B94" s="111"/>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row>
    <row r="95" spans="1:74" ht="12.75" customHeight="1" x14ac:dyDescent="0.2">
      <c r="A95" s="12"/>
      <c r="B95" s="111"/>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row>
    <row r="96" spans="1:74" ht="12.75" customHeight="1" x14ac:dyDescent="0.2">
      <c r="A96" s="12"/>
      <c r="B96" s="111"/>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row>
    <row r="97" spans="1:74" ht="12.75" customHeight="1" x14ac:dyDescent="0.2">
      <c r="A97" s="12"/>
      <c r="B97" s="111"/>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row>
    <row r="98" spans="1:74" ht="12.75" customHeight="1" x14ac:dyDescent="0.2">
      <c r="A98" s="12"/>
      <c r="B98" s="111"/>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89"/>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row>
    <row r="99" spans="1:74" ht="12.75" customHeight="1" x14ac:dyDescent="0.2">
      <c r="A99" s="12"/>
      <c r="B99" s="111"/>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89"/>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row>
    <row r="100" spans="1:74" ht="12.75" customHeight="1" x14ac:dyDescent="0.2">
      <c r="A100" s="12"/>
      <c r="B100" s="111"/>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89"/>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row>
    <row r="101" spans="1:74" ht="12.75" customHeight="1" x14ac:dyDescent="0.2">
      <c r="A101" s="12"/>
      <c r="B101" s="111"/>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row>
    <row r="102" spans="1:74" ht="12.75" customHeight="1" x14ac:dyDescent="0.2">
      <c r="A102" s="12"/>
      <c r="B102" s="111"/>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row>
    <row r="103" spans="1:74" ht="12.75" customHeight="1" x14ac:dyDescent="0.2">
      <c r="A103" s="102"/>
      <c r="B103" s="102"/>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row>
    <row r="104" spans="1:74" ht="12.75" customHeight="1" x14ac:dyDescent="0.2">
      <c r="A104" s="102"/>
      <c r="B104" s="102"/>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89"/>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row>
    <row r="105" spans="1:74" ht="12.75" customHeight="1" x14ac:dyDescent="0.2">
      <c r="A105" s="102"/>
      <c r="B105" s="102"/>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89"/>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row>
    <row r="106" spans="1:74" ht="12.75" customHeight="1" x14ac:dyDescent="0.2">
      <c r="A106" s="102"/>
      <c r="B106" s="102"/>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89"/>
      <c r="AY106" s="89"/>
      <c r="AZ106" s="89"/>
      <c r="BA106" s="89"/>
      <c r="BB106" s="89"/>
      <c r="BC106" s="89"/>
      <c r="BD106" s="89"/>
      <c r="BE106" s="89"/>
      <c r="BF106" s="89"/>
      <c r="BG106" s="89"/>
      <c r="BH106" s="89"/>
      <c r="BI106" s="89"/>
      <c r="BJ106" s="89"/>
      <c r="BK106" s="89"/>
      <c r="BL106" s="89"/>
      <c r="BM106" s="89"/>
      <c r="BN106" s="89"/>
      <c r="BO106" s="89"/>
      <c r="BP106" s="89"/>
      <c r="BQ106" s="89"/>
      <c r="BR106" s="89"/>
      <c r="BS106" s="89"/>
      <c r="BT106" s="89"/>
      <c r="BU106" s="89"/>
      <c r="BV106" s="89"/>
    </row>
    <row r="107" spans="1:74" ht="12.75" customHeight="1" x14ac:dyDescent="0.2">
      <c r="A107" s="102"/>
      <c r="B107" s="102"/>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row>
    <row r="108" spans="1:74" ht="12.75" customHeight="1" x14ac:dyDescent="0.2">
      <c r="A108" s="102"/>
      <c r="B108" s="102"/>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row>
    <row r="109" spans="1:74" ht="12.75" customHeight="1" x14ac:dyDescent="0.2">
      <c r="A109" s="102"/>
      <c r="B109" s="102"/>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row>
    <row r="110" spans="1:74" ht="12.75" customHeight="1" x14ac:dyDescent="0.2">
      <c r="A110" s="102"/>
      <c r="B110" s="102"/>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row>
    <row r="111" spans="1:74" ht="12.75" customHeight="1" x14ac:dyDescent="0.2">
      <c r="A111" s="102"/>
      <c r="B111" s="102"/>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row>
    <row r="112" spans="1:74" ht="12.75" customHeight="1" x14ac:dyDescent="0.2">
      <c r="A112" s="102"/>
      <c r="B112" s="102"/>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89"/>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row>
    <row r="113" spans="1:74" ht="12.75" customHeight="1" x14ac:dyDescent="0.2">
      <c r="A113" s="102"/>
      <c r="B113" s="102"/>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row>
    <row r="114" spans="1:74" ht="12.75" customHeight="1" x14ac:dyDescent="0.2">
      <c r="A114" s="102"/>
      <c r="B114" s="102"/>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89"/>
      <c r="AY114" s="89"/>
      <c r="AZ114" s="89"/>
      <c r="BA114" s="89"/>
      <c r="BB114" s="89"/>
      <c r="BC114" s="89"/>
      <c r="BD114" s="89"/>
      <c r="BE114" s="89"/>
      <c r="BF114" s="89"/>
      <c r="BG114" s="89"/>
      <c r="BH114" s="89"/>
      <c r="BI114" s="89"/>
      <c r="BJ114" s="89"/>
      <c r="BK114" s="89"/>
      <c r="BL114" s="89"/>
      <c r="BM114" s="89"/>
      <c r="BN114" s="89"/>
      <c r="BO114" s="89"/>
      <c r="BP114" s="89"/>
      <c r="BQ114" s="89"/>
      <c r="BR114" s="89"/>
      <c r="BS114" s="89"/>
      <c r="BT114" s="89"/>
      <c r="BU114" s="89"/>
      <c r="BV114" s="89"/>
    </row>
    <row r="115" spans="1:74" ht="12.75" customHeight="1" x14ac:dyDescent="0.2">
      <c r="A115" s="102"/>
      <c r="B115" s="102"/>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89"/>
      <c r="AY115" s="89"/>
      <c r="AZ115" s="89"/>
      <c r="BA115" s="89"/>
      <c r="BB115" s="89"/>
      <c r="BC115" s="89"/>
      <c r="BD115" s="89"/>
      <c r="BE115" s="89"/>
      <c r="BF115" s="89"/>
      <c r="BG115" s="89"/>
      <c r="BH115" s="89"/>
      <c r="BI115" s="89"/>
      <c r="BJ115" s="89"/>
      <c r="BK115" s="89"/>
      <c r="BL115" s="89"/>
      <c r="BM115" s="89"/>
      <c r="BN115" s="89"/>
      <c r="BO115" s="89"/>
      <c r="BP115" s="89"/>
      <c r="BQ115" s="89"/>
      <c r="BR115" s="89"/>
      <c r="BS115" s="89"/>
      <c r="BT115" s="89"/>
      <c r="BU115" s="89"/>
      <c r="BV115" s="89"/>
    </row>
    <row r="116" spans="1:74" ht="12.75" customHeight="1" x14ac:dyDescent="0.2">
      <c r="A116" s="102"/>
      <c r="B116" s="102"/>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89"/>
      <c r="AY116" s="89"/>
      <c r="AZ116" s="89"/>
      <c r="BA116" s="89"/>
      <c r="BB116" s="89"/>
      <c r="BC116" s="89"/>
      <c r="BD116" s="89"/>
      <c r="BE116" s="89"/>
      <c r="BF116" s="89"/>
      <c r="BG116" s="89"/>
      <c r="BH116" s="89"/>
      <c r="BI116" s="89"/>
      <c r="BJ116" s="89"/>
      <c r="BK116" s="89"/>
      <c r="BL116" s="89"/>
      <c r="BM116" s="89"/>
      <c r="BN116" s="89"/>
      <c r="BO116" s="89"/>
      <c r="BP116" s="89"/>
      <c r="BQ116" s="89"/>
      <c r="BR116" s="89"/>
      <c r="BS116" s="89"/>
      <c r="BT116" s="89"/>
      <c r="BU116" s="89"/>
      <c r="BV116" s="89"/>
    </row>
    <row r="117" spans="1:74" ht="12.75" customHeight="1" x14ac:dyDescent="0.2">
      <c r="A117" s="102"/>
      <c r="B117" s="102"/>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89"/>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row>
    <row r="118" spans="1:74" ht="12.75" customHeight="1" x14ac:dyDescent="0.2">
      <c r="A118" s="102"/>
      <c r="B118" s="102"/>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89"/>
      <c r="AY118" s="89"/>
      <c r="AZ118" s="89"/>
      <c r="BA118" s="89"/>
      <c r="BB118" s="89"/>
      <c r="BC118" s="89"/>
      <c r="BD118" s="89"/>
      <c r="BE118" s="89"/>
      <c r="BF118" s="89"/>
      <c r="BG118" s="89"/>
      <c r="BH118" s="89"/>
      <c r="BI118" s="89"/>
      <c r="BJ118" s="89"/>
      <c r="BK118" s="89"/>
      <c r="BL118" s="89"/>
      <c r="BM118" s="89"/>
      <c r="BN118" s="89"/>
      <c r="BO118" s="89"/>
      <c r="BP118" s="89"/>
      <c r="BQ118" s="89"/>
      <c r="BR118" s="89"/>
      <c r="BS118" s="89"/>
      <c r="BT118" s="89"/>
      <c r="BU118" s="89"/>
      <c r="BV118" s="89"/>
    </row>
    <row r="119" spans="1:74" ht="12.75" customHeight="1" x14ac:dyDescent="0.2">
      <c r="A119" s="102"/>
      <c r="B119" s="102"/>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89"/>
      <c r="AY119" s="89"/>
      <c r="AZ119" s="89"/>
      <c r="BA119" s="89"/>
      <c r="BB119" s="89"/>
      <c r="BC119" s="89"/>
      <c r="BD119" s="89"/>
      <c r="BE119" s="89"/>
      <c r="BF119" s="89"/>
      <c r="BG119" s="89"/>
      <c r="BH119" s="89"/>
      <c r="BI119" s="89"/>
      <c r="BJ119" s="89"/>
      <c r="BK119" s="89"/>
      <c r="BL119" s="89"/>
      <c r="BM119" s="89"/>
      <c r="BN119" s="89"/>
      <c r="BO119" s="89"/>
      <c r="BP119" s="89"/>
      <c r="BQ119" s="89"/>
      <c r="BR119" s="89"/>
      <c r="BS119" s="89"/>
      <c r="BT119" s="89"/>
      <c r="BU119" s="89"/>
      <c r="BV119" s="89"/>
    </row>
    <row r="120" spans="1:74" ht="12.75" customHeight="1" x14ac:dyDescent="0.2">
      <c r="A120" s="102"/>
      <c r="B120" s="102"/>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89"/>
      <c r="AY120" s="89"/>
      <c r="AZ120" s="89"/>
      <c r="BA120" s="89"/>
      <c r="BB120" s="89"/>
      <c r="BC120" s="89"/>
      <c r="BD120" s="89"/>
      <c r="BE120" s="89"/>
      <c r="BF120" s="89"/>
      <c r="BG120" s="89"/>
      <c r="BH120" s="89"/>
      <c r="BI120" s="89"/>
      <c r="BJ120" s="89"/>
      <c r="BK120" s="89"/>
      <c r="BL120" s="89"/>
      <c r="BM120" s="89"/>
      <c r="BN120" s="89"/>
      <c r="BO120" s="89"/>
      <c r="BP120" s="89"/>
      <c r="BQ120" s="89"/>
      <c r="BR120" s="89"/>
      <c r="BS120" s="89"/>
      <c r="BT120" s="89"/>
      <c r="BU120" s="89"/>
      <c r="BV120" s="89"/>
    </row>
    <row r="121" spans="1:74" ht="12.75" customHeight="1" x14ac:dyDescent="0.2">
      <c r="A121" s="102"/>
      <c r="B121" s="102"/>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89"/>
      <c r="AY121" s="89"/>
      <c r="AZ121" s="89"/>
      <c r="BA121" s="89"/>
      <c r="BB121" s="89"/>
      <c r="BC121" s="89"/>
      <c r="BD121" s="89"/>
      <c r="BE121" s="89"/>
      <c r="BF121" s="89"/>
      <c r="BG121" s="89"/>
      <c r="BH121" s="89"/>
      <c r="BI121" s="89"/>
      <c r="BJ121" s="89"/>
      <c r="BK121" s="89"/>
      <c r="BL121" s="89"/>
      <c r="BM121" s="89"/>
      <c r="BN121" s="89"/>
      <c r="BO121" s="89"/>
      <c r="BP121" s="89"/>
      <c r="BQ121" s="89"/>
      <c r="BR121" s="89"/>
      <c r="BS121" s="89"/>
      <c r="BT121" s="89"/>
      <c r="BU121" s="89"/>
      <c r="BV121" s="89"/>
    </row>
    <row r="122" spans="1:74" ht="12.75" customHeight="1" x14ac:dyDescent="0.2">
      <c r="A122" s="102"/>
      <c r="B122" s="102"/>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89"/>
      <c r="AY122" s="89"/>
      <c r="AZ122" s="89"/>
      <c r="BA122" s="89"/>
      <c r="BB122" s="89"/>
      <c r="BC122" s="89"/>
      <c r="BD122" s="89"/>
      <c r="BE122" s="89"/>
      <c r="BF122" s="89"/>
      <c r="BG122" s="89"/>
      <c r="BH122" s="89"/>
      <c r="BI122" s="89"/>
      <c r="BJ122" s="89"/>
      <c r="BK122" s="89"/>
      <c r="BL122" s="89"/>
      <c r="BM122" s="89"/>
      <c r="BN122" s="89"/>
      <c r="BO122" s="89"/>
      <c r="BP122" s="89"/>
      <c r="BQ122" s="89"/>
      <c r="BR122" s="89"/>
      <c r="BS122" s="89"/>
      <c r="BT122" s="89"/>
      <c r="BU122" s="89"/>
      <c r="BV122" s="89"/>
    </row>
    <row r="123" spans="1:74" ht="12.75" customHeight="1" x14ac:dyDescent="0.2">
      <c r="A123" s="102"/>
      <c r="B123" s="102"/>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89"/>
      <c r="AY123" s="89"/>
      <c r="AZ123" s="89"/>
      <c r="BA123" s="89"/>
      <c r="BB123" s="89"/>
      <c r="BC123" s="89"/>
      <c r="BD123" s="89"/>
      <c r="BE123" s="89"/>
      <c r="BF123" s="89"/>
      <c r="BG123" s="89"/>
      <c r="BH123" s="89"/>
      <c r="BI123" s="89"/>
      <c r="BJ123" s="89"/>
      <c r="BK123" s="89"/>
      <c r="BL123" s="89"/>
      <c r="BM123" s="89"/>
      <c r="BN123" s="89"/>
      <c r="BO123" s="89"/>
      <c r="BP123" s="89"/>
      <c r="BQ123" s="89"/>
      <c r="BR123" s="89"/>
      <c r="BS123" s="89"/>
      <c r="BT123" s="89"/>
      <c r="BU123" s="89"/>
      <c r="BV123" s="89"/>
    </row>
    <row r="124" spans="1:74" ht="12.75" customHeight="1" x14ac:dyDescent="0.2">
      <c r="A124" s="102"/>
      <c r="B124" s="102"/>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89"/>
      <c r="AY124" s="89"/>
      <c r="AZ124" s="89"/>
      <c r="BA124" s="89"/>
      <c r="BB124" s="89"/>
      <c r="BC124" s="89"/>
      <c r="BD124" s="89"/>
      <c r="BE124" s="89"/>
      <c r="BF124" s="89"/>
      <c r="BG124" s="89"/>
      <c r="BH124" s="89"/>
      <c r="BI124" s="89"/>
      <c r="BJ124" s="89"/>
      <c r="BK124" s="89"/>
      <c r="BL124" s="89"/>
      <c r="BM124" s="89"/>
      <c r="BN124" s="89"/>
      <c r="BO124" s="89"/>
      <c r="BP124" s="89"/>
      <c r="BQ124" s="89"/>
      <c r="BR124" s="89"/>
      <c r="BS124" s="89"/>
      <c r="BT124" s="89"/>
      <c r="BU124" s="89"/>
      <c r="BV124" s="89"/>
    </row>
    <row r="125" spans="1:74" ht="12.75" customHeight="1" x14ac:dyDescent="0.2">
      <c r="A125" s="102"/>
      <c r="B125" s="102"/>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89"/>
      <c r="AY125" s="89"/>
      <c r="AZ125" s="89"/>
      <c r="BA125" s="89"/>
      <c r="BB125" s="89"/>
      <c r="BC125" s="89"/>
      <c r="BD125" s="89"/>
      <c r="BE125" s="89"/>
      <c r="BF125" s="89"/>
      <c r="BG125" s="89"/>
      <c r="BH125" s="89"/>
      <c r="BI125" s="89"/>
      <c r="BJ125" s="89"/>
      <c r="BK125" s="89"/>
      <c r="BL125" s="89"/>
      <c r="BM125" s="89"/>
      <c r="BN125" s="89"/>
      <c r="BO125" s="89"/>
      <c r="BP125" s="89"/>
      <c r="BQ125" s="89"/>
      <c r="BR125" s="89"/>
      <c r="BS125" s="89"/>
      <c r="BT125" s="89"/>
      <c r="BU125" s="89"/>
      <c r="BV125" s="89"/>
    </row>
    <row r="126" spans="1:74" ht="12.75" customHeight="1" x14ac:dyDescent="0.2">
      <c r="A126" s="102"/>
      <c r="B126" s="102"/>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89"/>
      <c r="AY126" s="89"/>
      <c r="AZ126" s="89"/>
      <c r="BA126" s="89"/>
      <c r="BB126" s="89"/>
      <c r="BC126" s="89"/>
      <c r="BD126" s="89"/>
      <c r="BE126" s="89"/>
      <c r="BF126" s="89"/>
      <c r="BG126" s="89"/>
      <c r="BH126" s="89"/>
      <c r="BI126" s="89"/>
      <c r="BJ126" s="89"/>
      <c r="BK126" s="89"/>
      <c r="BL126" s="89"/>
      <c r="BM126" s="89"/>
      <c r="BN126" s="89"/>
      <c r="BO126" s="89"/>
      <c r="BP126" s="89"/>
      <c r="BQ126" s="89"/>
      <c r="BR126" s="89"/>
      <c r="BS126" s="89"/>
      <c r="BT126" s="89"/>
      <c r="BU126" s="89"/>
      <c r="BV126" s="89"/>
    </row>
    <row r="127" spans="1:74" ht="12.75" customHeight="1" x14ac:dyDescent="0.2">
      <c r="A127" s="102"/>
      <c r="B127" s="102"/>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row>
    <row r="128" spans="1:74" ht="12.75" customHeight="1" x14ac:dyDescent="0.2">
      <c r="A128" s="102"/>
      <c r="B128" s="102"/>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89"/>
      <c r="AY128" s="89"/>
      <c r="AZ128" s="89"/>
      <c r="BA128" s="89"/>
      <c r="BB128" s="89"/>
      <c r="BC128" s="89"/>
      <c r="BD128" s="89"/>
      <c r="BE128" s="89"/>
      <c r="BF128" s="89"/>
      <c r="BG128" s="89"/>
      <c r="BH128" s="89"/>
      <c r="BI128" s="89"/>
      <c r="BJ128" s="89"/>
      <c r="BK128" s="89"/>
      <c r="BL128" s="89"/>
      <c r="BM128" s="89"/>
      <c r="BN128" s="89"/>
      <c r="BO128" s="89"/>
      <c r="BP128" s="89"/>
      <c r="BQ128" s="89"/>
      <c r="BR128" s="89"/>
      <c r="BS128" s="89"/>
      <c r="BT128" s="89"/>
      <c r="BU128" s="89"/>
      <c r="BV128" s="89"/>
    </row>
    <row r="129" spans="1:74" ht="12.75" customHeight="1" x14ac:dyDescent="0.2">
      <c r="A129" s="102"/>
      <c r="B129" s="102"/>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row>
    <row r="130" spans="1:74" ht="12.75" customHeight="1" x14ac:dyDescent="0.2">
      <c r="A130" s="102"/>
      <c r="B130" s="102"/>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89"/>
      <c r="AY130" s="89"/>
      <c r="AZ130" s="89"/>
      <c r="BA130" s="89"/>
      <c r="BB130" s="89"/>
      <c r="BC130" s="89"/>
      <c r="BD130" s="89"/>
      <c r="BE130" s="89"/>
      <c r="BF130" s="89"/>
      <c r="BG130" s="89"/>
      <c r="BH130" s="89"/>
      <c r="BI130" s="89"/>
      <c r="BJ130" s="89"/>
      <c r="BK130" s="89"/>
      <c r="BL130" s="89"/>
      <c r="BM130" s="89"/>
      <c r="BN130" s="89"/>
      <c r="BO130" s="89"/>
      <c r="BP130" s="89"/>
      <c r="BQ130" s="89"/>
      <c r="BR130" s="89"/>
      <c r="BS130" s="89"/>
      <c r="BT130" s="89"/>
      <c r="BU130" s="89"/>
      <c r="BV130" s="89"/>
    </row>
    <row r="131" spans="1:74" ht="12.75" customHeight="1" x14ac:dyDescent="0.2">
      <c r="A131" s="102"/>
      <c r="B131" s="102"/>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89"/>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row>
    <row r="132" spans="1:74" ht="12.75" customHeight="1" x14ac:dyDescent="0.2">
      <c r="A132" s="102"/>
      <c r="B132" s="102"/>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89"/>
      <c r="AY132" s="89"/>
      <c r="AZ132" s="89"/>
      <c r="BA132" s="89"/>
      <c r="BB132" s="89"/>
      <c r="BC132" s="89"/>
      <c r="BD132" s="89"/>
      <c r="BE132" s="89"/>
      <c r="BF132" s="89"/>
      <c r="BG132" s="89"/>
      <c r="BH132" s="89"/>
      <c r="BI132" s="89"/>
      <c r="BJ132" s="89"/>
      <c r="BK132" s="89"/>
      <c r="BL132" s="89"/>
      <c r="BM132" s="89"/>
      <c r="BN132" s="89"/>
      <c r="BO132" s="89"/>
      <c r="BP132" s="89"/>
      <c r="BQ132" s="89"/>
      <c r="BR132" s="89"/>
      <c r="BS132" s="89"/>
      <c r="BT132" s="89"/>
      <c r="BU132" s="89"/>
      <c r="BV132" s="89"/>
    </row>
    <row r="133" spans="1:74" ht="12.75" customHeight="1" x14ac:dyDescent="0.2">
      <c r="A133" s="102"/>
      <c r="B133" s="102"/>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89"/>
      <c r="AY133" s="89"/>
      <c r="AZ133" s="89"/>
      <c r="BA133" s="89"/>
      <c r="BB133" s="89"/>
      <c r="BC133" s="89"/>
      <c r="BD133" s="89"/>
      <c r="BE133" s="89"/>
      <c r="BF133" s="89"/>
      <c r="BG133" s="89"/>
      <c r="BH133" s="89"/>
      <c r="BI133" s="89"/>
      <c r="BJ133" s="89"/>
      <c r="BK133" s="89"/>
      <c r="BL133" s="89"/>
      <c r="BM133" s="89"/>
      <c r="BN133" s="89"/>
      <c r="BO133" s="89"/>
      <c r="BP133" s="89"/>
      <c r="BQ133" s="89"/>
      <c r="BR133" s="89"/>
      <c r="BS133" s="89"/>
      <c r="BT133" s="89"/>
      <c r="BU133" s="89"/>
      <c r="BV133" s="89"/>
    </row>
    <row r="134" spans="1:74" ht="12.75" customHeight="1" x14ac:dyDescent="0.2">
      <c r="A134" s="102"/>
      <c r="B134" s="102"/>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89"/>
      <c r="AY134" s="89"/>
      <c r="AZ134" s="89"/>
      <c r="BA134" s="89"/>
      <c r="BB134" s="89"/>
      <c r="BC134" s="89"/>
      <c r="BD134" s="89"/>
      <c r="BE134" s="89"/>
      <c r="BF134" s="89"/>
      <c r="BG134" s="89"/>
      <c r="BH134" s="89"/>
      <c r="BI134" s="89"/>
      <c r="BJ134" s="89"/>
      <c r="BK134" s="89"/>
      <c r="BL134" s="89"/>
      <c r="BM134" s="89"/>
      <c r="BN134" s="89"/>
      <c r="BO134" s="89"/>
      <c r="BP134" s="89"/>
      <c r="BQ134" s="89"/>
      <c r="BR134" s="89"/>
      <c r="BS134" s="89"/>
      <c r="BT134" s="89"/>
      <c r="BU134" s="89"/>
      <c r="BV134" s="89"/>
    </row>
    <row r="135" spans="1:74" ht="12.75" customHeight="1" x14ac:dyDescent="0.2">
      <c r="A135" s="102"/>
      <c r="B135" s="102"/>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89"/>
      <c r="AY135" s="89"/>
      <c r="AZ135" s="89"/>
      <c r="BA135" s="89"/>
      <c r="BB135" s="89"/>
      <c r="BC135" s="89"/>
      <c r="BD135" s="89"/>
      <c r="BE135" s="89"/>
      <c r="BF135" s="89"/>
      <c r="BG135" s="89"/>
      <c r="BH135" s="89"/>
      <c r="BI135" s="89"/>
      <c r="BJ135" s="89"/>
      <c r="BK135" s="89"/>
      <c r="BL135" s="89"/>
      <c r="BM135" s="89"/>
      <c r="BN135" s="89"/>
      <c r="BO135" s="89"/>
      <c r="BP135" s="89"/>
      <c r="BQ135" s="89"/>
      <c r="BR135" s="89"/>
      <c r="BS135" s="89"/>
      <c r="BT135" s="89"/>
      <c r="BU135" s="89"/>
      <c r="BV135" s="89"/>
    </row>
    <row r="136" spans="1:74" ht="12.75" customHeight="1" x14ac:dyDescent="0.2">
      <c r="A136" s="102"/>
      <c r="B136" s="102"/>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row>
    <row r="137" spans="1:74" ht="12.75" customHeight="1" x14ac:dyDescent="0.2">
      <c r="A137" s="102"/>
      <c r="B137" s="102"/>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89"/>
      <c r="AY137" s="89"/>
      <c r="AZ137" s="89"/>
      <c r="BA137" s="89"/>
      <c r="BB137" s="89"/>
      <c r="BC137" s="89"/>
      <c r="BD137" s="89"/>
      <c r="BE137" s="89"/>
      <c r="BF137" s="89"/>
      <c r="BG137" s="89"/>
      <c r="BH137" s="89"/>
      <c r="BI137" s="89"/>
      <c r="BJ137" s="89"/>
      <c r="BK137" s="89"/>
      <c r="BL137" s="89"/>
      <c r="BM137" s="89"/>
      <c r="BN137" s="89"/>
      <c r="BO137" s="89"/>
      <c r="BP137" s="89"/>
      <c r="BQ137" s="89"/>
      <c r="BR137" s="89"/>
      <c r="BS137" s="89"/>
      <c r="BT137" s="89"/>
      <c r="BU137" s="89"/>
      <c r="BV137" s="89"/>
    </row>
    <row r="138" spans="1:74" ht="12.75" customHeight="1" x14ac:dyDescent="0.2">
      <c r="A138" s="102"/>
      <c r="B138" s="102"/>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89"/>
      <c r="AY138" s="89"/>
      <c r="AZ138" s="89"/>
      <c r="BA138" s="89"/>
      <c r="BB138" s="89"/>
      <c r="BC138" s="89"/>
      <c r="BD138" s="89"/>
      <c r="BE138" s="89"/>
      <c r="BF138" s="89"/>
      <c r="BG138" s="89"/>
      <c r="BH138" s="89"/>
      <c r="BI138" s="89"/>
      <c r="BJ138" s="89"/>
      <c r="BK138" s="89"/>
      <c r="BL138" s="89"/>
      <c r="BM138" s="89"/>
      <c r="BN138" s="89"/>
      <c r="BO138" s="89"/>
      <c r="BP138" s="89"/>
      <c r="BQ138" s="89"/>
      <c r="BR138" s="89"/>
      <c r="BS138" s="89"/>
      <c r="BT138" s="89"/>
      <c r="BU138" s="89"/>
      <c r="BV138" s="89"/>
    </row>
    <row r="139" spans="1:74" ht="12.75" customHeight="1" x14ac:dyDescent="0.2">
      <c r="A139" s="102"/>
      <c r="B139" s="102"/>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89"/>
      <c r="AY139" s="89"/>
      <c r="AZ139" s="89"/>
      <c r="BA139" s="89"/>
      <c r="BB139" s="89"/>
      <c r="BC139" s="89"/>
      <c r="BD139" s="89"/>
      <c r="BE139" s="89"/>
      <c r="BF139" s="89"/>
      <c r="BG139" s="89"/>
      <c r="BH139" s="89"/>
      <c r="BI139" s="89"/>
      <c r="BJ139" s="89"/>
      <c r="BK139" s="89"/>
      <c r="BL139" s="89"/>
      <c r="BM139" s="89"/>
      <c r="BN139" s="89"/>
      <c r="BO139" s="89"/>
      <c r="BP139" s="89"/>
      <c r="BQ139" s="89"/>
      <c r="BR139" s="89"/>
      <c r="BS139" s="89"/>
      <c r="BT139" s="89"/>
      <c r="BU139" s="89"/>
      <c r="BV139" s="89"/>
    </row>
    <row r="140" spans="1:74" ht="12.75" customHeight="1" x14ac:dyDescent="0.2">
      <c r="A140" s="102"/>
      <c r="B140" s="102"/>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row>
    <row r="141" spans="1:74" ht="12.75" customHeight="1" x14ac:dyDescent="0.2">
      <c r="A141" s="102"/>
      <c r="B141" s="102"/>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89"/>
      <c r="AY141" s="89"/>
      <c r="AZ141" s="89"/>
      <c r="BA141" s="89"/>
      <c r="BB141" s="89"/>
      <c r="BC141" s="89"/>
      <c r="BD141" s="89"/>
      <c r="BE141" s="89"/>
      <c r="BF141" s="89"/>
      <c r="BG141" s="89"/>
      <c r="BH141" s="89"/>
      <c r="BI141" s="89"/>
      <c r="BJ141" s="89"/>
      <c r="BK141" s="89"/>
      <c r="BL141" s="89"/>
      <c r="BM141" s="89"/>
      <c r="BN141" s="89"/>
      <c r="BO141" s="89"/>
      <c r="BP141" s="89"/>
      <c r="BQ141" s="89"/>
      <c r="BR141" s="89"/>
      <c r="BS141" s="89"/>
      <c r="BT141" s="89"/>
      <c r="BU141" s="89"/>
      <c r="BV141" s="89"/>
    </row>
    <row r="142" spans="1:74" ht="12.75" customHeight="1" x14ac:dyDescent="0.2">
      <c r="A142" s="102"/>
      <c r="B142" s="102"/>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row>
    <row r="143" spans="1:74" ht="12.75" customHeight="1" x14ac:dyDescent="0.2">
      <c r="A143" s="102"/>
      <c r="B143" s="102"/>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89"/>
      <c r="AY143" s="89"/>
      <c r="AZ143" s="89"/>
      <c r="BA143" s="89"/>
      <c r="BB143" s="89"/>
      <c r="BC143" s="89"/>
      <c r="BD143" s="89"/>
      <c r="BE143" s="89"/>
      <c r="BF143" s="89"/>
      <c r="BG143" s="89"/>
      <c r="BH143" s="89"/>
      <c r="BI143" s="89"/>
      <c r="BJ143" s="89"/>
      <c r="BK143" s="89"/>
      <c r="BL143" s="89"/>
      <c r="BM143" s="89"/>
      <c r="BN143" s="89"/>
      <c r="BO143" s="89"/>
      <c r="BP143" s="89"/>
      <c r="BQ143" s="89"/>
      <c r="BR143" s="89"/>
      <c r="BS143" s="89"/>
      <c r="BT143" s="89"/>
      <c r="BU143" s="89"/>
      <c r="BV143" s="89"/>
    </row>
    <row r="144" spans="1:74" ht="12.75" customHeight="1" x14ac:dyDescent="0.2">
      <c r="A144" s="102"/>
      <c r="B144" s="102"/>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89"/>
      <c r="AY144" s="89"/>
      <c r="AZ144" s="89"/>
      <c r="BA144" s="89"/>
      <c r="BB144" s="89"/>
      <c r="BC144" s="89"/>
      <c r="BD144" s="89"/>
      <c r="BE144" s="89"/>
      <c r="BF144" s="89"/>
      <c r="BG144" s="89"/>
      <c r="BH144" s="89"/>
      <c r="BI144" s="89"/>
      <c r="BJ144" s="89"/>
      <c r="BK144" s="89"/>
      <c r="BL144" s="89"/>
      <c r="BM144" s="89"/>
      <c r="BN144" s="89"/>
      <c r="BO144" s="89"/>
      <c r="BP144" s="89"/>
      <c r="BQ144" s="89"/>
      <c r="BR144" s="89"/>
      <c r="BS144" s="89"/>
      <c r="BT144" s="89"/>
      <c r="BU144" s="89"/>
      <c r="BV144" s="89"/>
    </row>
    <row r="145" spans="1:74" ht="12.75" customHeight="1" x14ac:dyDescent="0.2">
      <c r="A145" s="102"/>
      <c r="B145" s="102"/>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89"/>
      <c r="AY145" s="89"/>
      <c r="AZ145" s="89"/>
      <c r="BA145" s="89"/>
      <c r="BB145" s="89"/>
      <c r="BC145" s="89"/>
      <c r="BD145" s="89"/>
      <c r="BE145" s="89"/>
      <c r="BF145" s="89"/>
      <c r="BG145" s="89"/>
      <c r="BH145" s="89"/>
      <c r="BI145" s="89"/>
      <c r="BJ145" s="89"/>
      <c r="BK145" s="89"/>
      <c r="BL145" s="89"/>
      <c r="BM145" s="89"/>
      <c r="BN145" s="89"/>
      <c r="BO145" s="89"/>
      <c r="BP145" s="89"/>
      <c r="BQ145" s="89"/>
      <c r="BR145" s="89"/>
      <c r="BS145" s="89"/>
      <c r="BT145" s="89"/>
      <c r="BU145" s="89"/>
      <c r="BV145" s="89"/>
    </row>
    <row r="146" spans="1:74" ht="12.75" customHeight="1" x14ac:dyDescent="0.2">
      <c r="A146" s="102"/>
      <c r="B146" s="102"/>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89"/>
      <c r="AY146" s="89"/>
      <c r="AZ146" s="89"/>
      <c r="BA146" s="89"/>
      <c r="BB146" s="89"/>
      <c r="BC146" s="89"/>
      <c r="BD146" s="89"/>
      <c r="BE146" s="89"/>
      <c r="BF146" s="89"/>
      <c r="BG146" s="89"/>
      <c r="BH146" s="89"/>
      <c r="BI146" s="89"/>
      <c r="BJ146" s="89"/>
      <c r="BK146" s="89"/>
      <c r="BL146" s="89"/>
      <c r="BM146" s="89"/>
      <c r="BN146" s="89"/>
      <c r="BO146" s="89"/>
      <c r="BP146" s="89"/>
      <c r="BQ146" s="89"/>
      <c r="BR146" s="89"/>
      <c r="BS146" s="89"/>
      <c r="BT146" s="89"/>
      <c r="BU146" s="89"/>
      <c r="BV146" s="89"/>
    </row>
    <row r="147" spans="1:74" ht="12.75" customHeight="1" x14ac:dyDescent="0.2">
      <c r="A147" s="102"/>
      <c r="B147" s="102"/>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89"/>
      <c r="AY147" s="89"/>
      <c r="AZ147" s="89"/>
      <c r="BA147" s="89"/>
      <c r="BB147" s="89"/>
      <c r="BC147" s="89"/>
      <c r="BD147" s="89"/>
      <c r="BE147" s="89"/>
      <c r="BF147" s="89"/>
      <c r="BG147" s="89"/>
      <c r="BH147" s="89"/>
      <c r="BI147" s="89"/>
      <c r="BJ147" s="89"/>
      <c r="BK147" s="89"/>
      <c r="BL147" s="89"/>
      <c r="BM147" s="89"/>
      <c r="BN147" s="89"/>
      <c r="BO147" s="89"/>
      <c r="BP147" s="89"/>
      <c r="BQ147" s="89"/>
      <c r="BR147" s="89"/>
      <c r="BS147" s="89"/>
      <c r="BT147" s="89"/>
      <c r="BU147" s="89"/>
      <c r="BV147" s="89"/>
    </row>
    <row r="148" spans="1:74" ht="12.75" customHeight="1" x14ac:dyDescent="0.2">
      <c r="A148" s="102"/>
      <c r="B148" s="102"/>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89"/>
      <c r="AY148" s="89"/>
      <c r="AZ148" s="89"/>
      <c r="BA148" s="89"/>
      <c r="BB148" s="89"/>
      <c r="BC148" s="89"/>
      <c r="BD148" s="89"/>
      <c r="BE148" s="89"/>
      <c r="BF148" s="89"/>
      <c r="BG148" s="89"/>
      <c r="BH148" s="89"/>
      <c r="BI148" s="89"/>
      <c r="BJ148" s="89"/>
      <c r="BK148" s="89"/>
      <c r="BL148" s="89"/>
      <c r="BM148" s="89"/>
      <c r="BN148" s="89"/>
      <c r="BO148" s="89"/>
      <c r="BP148" s="89"/>
      <c r="BQ148" s="89"/>
      <c r="BR148" s="89"/>
      <c r="BS148" s="89"/>
      <c r="BT148" s="89"/>
      <c r="BU148" s="89"/>
      <c r="BV148" s="89"/>
    </row>
    <row r="149" spans="1:74" ht="12.75" customHeight="1" x14ac:dyDescent="0.2">
      <c r="A149" s="102"/>
      <c r="B149" s="102"/>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89"/>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row>
    <row r="150" spans="1:74" ht="12.75" customHeight="1" x14ac:dyDescent="0.2">
      <c r="A150" s="102"/>
      <c r="B150" s="102"/>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row>
    <row r="151" spans="1:74" ht="12.75" customHeight="1" x14ac:dyDescent="0.2">
      <c r="A151" s="102"/>
      <c r="B151" s="102"/>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89"/>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row>
    <row r="152" spans="1:74" ht="12.75" customHeight="1" x14ac:dyDescent="0.2">
      <c r="A152" s="102"/>
      <c r="B152" s="102"/>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89"/>
      <c r="AY152" s="89"/>
      <c r="AZ152" s="89"/>
      <c r="BA152" s="89"/>
      <c r="BB152" s="89"/>
      <c r="BC152" s="89"/>
      <c r="BD152" s="89"/>
      <c r="BE152" s="89"/>
      <c r="BF152" s="89"/>
      <c r="BG152" s="89"/>
      <c r="BH152" s="89"/>
      <c r="BI152" s="89"/>
      <c r="BJ152" s="89"/>
      <c r="BK152" s="89"/>
      <c r="BL152" s="89"/>
      <c r="BM152" s="89"/>
      <c r="BN152" s="89"/>
      <c r="BO152" s="89"/>
      <c r="BP152" s="89"/>
      <c r="BQ152" s="89"/>
      <c r="BR152" s="89"/>
      <c r="BS152" s="89"/>
      <c r="BT152" s="89"/>
      <c r="BU152" s="89"/>
      <c r="BV152" s="89"/>
    </row>
    <row r="153" spans="1:74" ht="12.75" customHeight="1" x14ac:dyDescent="0.2">
      <c r="A153" s="102"/>
      <c r="B153" s="102"/>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89"/>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row>
    <row r="154" spans="1:74" ht="12.75" customHeight="1" x14ac:dyDescent="0.2">
      <c r="A154" s="102"/>
      <c r="B154" s="102"/>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89"/>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row>
    <row r="155" spans="1:74" ht="12.75" customHeight="1" x14ac:dyDescent="0.2">
      <c r="A155" s="102"/>
      <c r="B155" s="102"/>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89"/>
      <c r="AY155" s="89"/>
      <c r="AZ155" s="89"/>
      <c r="BA155" s="89"/>
      <c r="BB155" s="89"/>
      <c r="BC155" s="89"/>
      <c r="BD155" s="89"/>
      <c r="BE155" s="89"/>
      <c r="BF155" s="89"/>
      <c r="BG155" s="89"/>
      <c r="BH155" s="89"/>
      <c r="BI155" s="89"/>
      <c r="BJ155" s="89"/>
      <c r="BK155" s="89"/>
      <c r="BL155" s="89"/>
      <c r="BM155" s="89"/>
      <c r="BN155" s="89"/>
      <c r="BO155" s="89"/>
      <c r="BP155" s="89"/>
      <c r="BQ155" s="89"/>
      <c r="BR155" s="89"/>
      <c r="BS155" s="89"/>
      <c r="BT155" s="89"/>
      <c r="BU155" s="89"/>
      <c r="BV155" s="89"/>
    </row>
    <row r="156" spans="1:74" ht="12.75" customHeight="1" x14ac:dyDescent="0.2">
      <c r="A156" s="102"/>
      <c r="B156" s="102"/>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89"/>
      <c r="AY156" s="89"/>
      <c r="AZ156" s="89"/>
      <c r="BA156" s="89"/>
      <c r="BB156" s="89"/>
      <c r="BC156" s="89"/>
      <c r="BD156" s="89"/>
      <c r="BE156" s="89"/>
      <c r="BF156" s="89"/>
      <c r="BG156" s="89"/>
      <c r="BH156" s="89"/>
      <c r="BI156" s="89"/>
      <c r="BJ156" s="89"/>
      <c r="BK156" s="89"/>
      <c r="BL156" s="89"/>
      <c r="BM156" s="89"/>
      <c r="BN156" s="89"/>
      <c r="BO156" s="89"/>
      <c r="BP156" s="89"/>
      <c r="BQ156" s="89"/>
      <c r="BR156" s="89"/>
      <c r="BS156" s="89"/>
      <c r="BT156" s="89"/>
      <c r="BU156" s="89"/>
      <c r="BV156" s="89"/>
    </row>
    <row r="157" spans="1:74" ht="12.75" customHeight="1" x14ac:dyDescent="0.2">
      <c r="A157" s="102"/>
      <c r="B157" s="102"/>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89"/>
      <c r="AY157" s="89"/>
      <c r="AZ157" s="89"/>
      <c r="BA157" s="89"/>
      <c r="BB157" s="89"/>
      <c r="BC157" s="89"/>
      <c r="BD157" s="89"/>
      <c r="BE157" s="89"/>
      <c r="BF157" s="89"/>
      <c r="BG157" s="89"/>
      <c r="BH157" s="89"/>
      <c r="BI157" s="89"/>
      <c r="BJ157" s="89"/>
      <c r="BK157" s="89"/>
      <c r="BL157" s="89"/>
      <c r="BM157" s="89"/>
      <c r="BN157" s="89"/>
      <c r="BO157" s="89"/>
      <c r="BP157" s="89"/>
      <c r="BQ157" s="89"/>
      <c r="BR157" s="89"/>
      <c r="BS157" s="89"/>
      <c r="BT157" s="89"/>
      <c r="BU157" s="89"/>
      <c r="BV157" s="89"/>
    </row>
    <row r="158" spans="1:74" ht="12.75" customHeight="1" x14ac:dyDescent="0.2">
      <c r="A158" s="102"/>
      <c r="B158" s="102"/>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89"/>
      <c r="AY158" s="89"/>
      <c r="AZ158" s="89"/>
      <c r="BA158" s="89"/>
      <c r="BB158" s="89"/>
      <c r="BC158" s="89"/>
      <c r="BD158" s="89"/>
      <c r="BE158" s="89"/>
      <c r="BF158" s="89"/>
      <c r="BG158" s="89"/>
      <c r="BH158" s="89"/>
      <c r="BI158" s="89"/>
      <c r="BJ158" s="89"/>
      <c r="BK158" s="89"/>
      <c r="BL158" s="89"/>
      <c r="BM158" s="89"/>
      <c r="BN158" s="89"/>
      <c r="BO158" s="89"/>
      <c r="BP158" s="89"/>
      <c r="BQ158" s="89"/>
      <c r="BR158" s="89"/>
      <c r="BS158" s="89"/>
      <c r="BT158" s="89"/>
      <c r="BU158" s="89"/>
      <c r="BV158" s="89"/>
    </row>
    <row r="159" spans="1:74" ht="12.75" customHeight="1" x14ac:dyDescent="0.2">
      <c r="A159" s="102"/>
      <c r="B159" s="102"/>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89"/>
      <c r="AY159" s="89"/>
      <c r="AZ159" s="89"/>
      <c r="BA159" s="89"/>
      <c r="BB159" s="89"/>
      <c r="BC159" s="89"/>
      <c r="BD159" s="89"/>
      <c r="BE159" s="89"/>
      <c r="BF159" s="89"/>
      <c r="BG159" s="89"/>
      <c r="BH159" s="89"/>
      <c r="BI159" s="89"/>
      <c r="BJ159" s="89"/>
      <c r="BK159" s="89"/>
      <c r="BL159" s="89"/>
      <c r="BM159" s="89"/>
      <c r="BN159" s="89"/>
      <c r="BO159" s="89"/>
      <c r="BP159" s="89"/>
      <c r="BQ159" s="89"/>
      <c r="BR159" s="89"/>
      <c r="BS159" s="89"/>
      <c r="BT159" s="89"/>
      <c r="BU159" s="89"/>
      <c r="BV159" s="89"/>
    </row>
    <row r="160" spans="1:74" ht="12.75" customHeight="1" x14ac:dyDescent="0.2">
      <c r="A160" s="102"/>
      <c r="B160" s="102"/>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89"/>
      <c r="AY160" s="89"/>
      <c r="AZ160" s="89"/>
      <c r="BA160" s="89"/>
      <c r="BB160" s="89"/>
      <c r="BC160" s="89"/>
      <c r="BD160" s="89"/>
      <c r="BE160" s="89"/>
      <c r="BF160" s="89"/>
      <c r="BG160" s="89"/>
      <c r="BH160" s="89"/>
      <c r="BI160" s="89"/>
      <c r="BJ160" s="89"/>
      <c r="BK160" s="89"/>
      <c r="BL160" s="89"/>
      <c r="BM160" s="89"/>
      <c r="BN160" s="89"/>
      <c r="BO160" s="89"/>
      <c r="BP160" s="89"/>
      <c r="BQ160" s="89"/>
      <c r="BR160" s="89"/>
      <c r="BS160" s="89"/>
      <c r="BT160" s="89"/>
      <c r="BU160" s="89"/>
      <c r="BV160" s="89"/>
    </row>
    <row r="161" spans="1:74" ht="12.75" customHeight="1" x14ac:dyDescent="0.2">
      <c r="A161" s="102"/>
      <c r="B161" s="102"/>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89"/>
      <c r="AY161" s="89"/>
      <c r="AZ161" s="89"/>
      <c r="BA161" s="89"/>
      <c r="BB161" s="89"/>
      <c r="BC161" s="89"/>
      <c r="BD161" s="89"/>
      <c r="BE161" s="89"/>
      <c r="BF161" s="89"/>
      <c r="BG161" s="89"/>
      <c r="BH161" s="89"/>
      <c r="BI161" s="89"/>
      <c r="BJ161" s="89"/>
      <c r="BK161" s="89"/>
      <c r="BL161" s="89"/>
      <c r="BM161" s="89"/>
      <c r="BN161" s="89"/>
      <c r="BO161" s="89"/>
      <c r="BP161" s="89"/>
      <c r="BQ161" s="89"/>
      <c r="BR161" s="89"/>
      <c r="BS161" s="89"/>
      <c r="BT161" s="89"/>
      <c r="BU161" s="89"/>
      <c r="BV161" s="89"/>
    </row>
    <row r="162" spans="1:74" ht="12.75" customHeight="1" x14ac:dyDescent="0.2">
      <c r="A162" s="102"/>
      <c r="B162" s="102"/>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89"/>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row>
    <row r="163" spans="1:74" ht="12.75" customHeight="1" x14ac:dyDescent="0.2">
      <c r="A163" s="102"/>
      <c r="B163" s="102"/>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89"/>
      <c r="AY163" s="89"/>
      <c r="AZ163" s="89"/>
      <c r="BA163" s="89"/>
      <c r="BB163" s="89"/>
      <c r="BC163" s="89"/>
      <c r="BD163" s="89"/>
      <c r="BE163" s="89"/>
      <c r="BF163" s="89"/>
      <c r="BG163" s="89"/>
      <c r="BH163" s="89"/>
      <c r="BI163" s="89"/>
      <c r="BJ163" s="89"/>
      <c r="BK163" s="89"/>
      <c r="BL163" s="89"/>
      <c r="BM163" s="89"/>
      <c r="BN163" s="89"/>
      <c r="BO163" s="89"/>
      <c r="BP163" s="89"/>
      <c r="BQ163" s="89"/>
      <c r="BR163" s="89"/>
      <c r="BS163" s="89"/>
      <c r="BT163" s="89"/>
      <c r="BU163" s="89"/>
      <c r="BV163" s="89"/>
    </row>
    <row r="164" spans="1:74" ht="12.75" customHeight="1" x14ac:dyDescent="0.2">
      <c r="A164" s="102"/>
      <c r="B164" s="102"/>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89"/>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row>
    <row r="165" spans="1:74" ht="12.75" customHeight="1" x14ac:dyDescent="0.2">
      <c r="A165" s="102"/>
      <c r="B165" s="102"/>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89"/>
      <c r="AY165" s="89"/>
      <c r="AZ165" s="89"/>
      <c r="BA165" s="89"/>
      <c r="BB165" s="89"/>
      <c r="BC165" s="89"/>
      <c r="BD165" s="89"/>
      <c r="BE165" s="89"/>
      <c r="BF165" s="89"/>
      <c r="BG165" s="89"/>
      <c r="BH165" s="89"/>
      <c r="BI165" s="89"/>
      <c r="BJ165" s="89"/>
      <c r="BK165" s="89"/>
      <c r="BL165" s="89"/>
      <c r="BM165" s="89"/>
      <c r="BN165" s="89"/>
      <c r="BO165" s="89"/>
      <c r="BP165" s="89"/>
      <c r="BQ165" s="89"/>
      <c r="BR165" s="89"/>
      <c r="BS165" s="89"/>
      <c r="BT165" s="89"/>
      <c r="BU165" s="89"/>
      <c r="BV165" s="89"/>
    </row>
    <row r="166" spans="1:74" ht="12.75" customHeight="1" x14ac:dyDescent="0.2">
      <c r="A166" s="102"/>
      <c r="B166" s="102"/>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89"/>
      <c r="AY166" s="89"/>
      <c r="AZ166" s="89"/>
      <c r="BA166" s="89"/>
      <c r="BB166" s="89"/>
      <c r="BC166" s="89"/>
      <c r="BD166" s="89"/>
      <c r="BE166" s="89"/>
      <c r="BF166" s="89"/>
      <c r="BG166" s="89"/>
      <c r="BH166" s="89"/>
      <c r="BI166" s="89"/>
      <c r="BJ166" s="89"/>
      <c r="BK166" s="89"/>
      <c r="BL166" s="89"/>
      <c r="BM166" s="89"/>
      <c r="BN166" s="89"/>
      <c r="BO166" s="89"/>
      <c r="BP166" s="89"/>
      <c r="BQ166" s="89"/>
      <c r="BR166" s="89"/>
      <c r="BS166" s="89"/>
      <c r="BT166" s="89"/>
      <c r="BU166" s="89"/>
      <c r="BV166" s="89"/>
    </row>
    <row r="167" spans="1:74" ht="12.75" customHeight="1" x14ac:dyDescent="0.2">
      <c r="A167" s="102"/>
      <c r="B167" s="102"/>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89"/>
      <c r="AY167" s="89"/>
      <c r="AZ167" s="89"/>
      <c r="BA167" s="89"/>
      <c r="BB167" s="89"/>
      <c r="BC167" s="89"/>
      <c r="BD167" s="89"/>
      <c r="BE167" s="89"/>
      <c r="BF167" s="89"/>
      <c r="BG167" s="89"/>
      <c r="BH167" s="89"/>
      <c r="BI167" s="89"/>
      <c r="BJ167" s="89"/>
      <c r="BK167" s="89"/>
      <c r="BL167" s="89"/>
      <c r="BM167" s="89"/>
      <c r="BN167" s="89"/>
      <c r="BO167" s="89"/>
      <c r="BP167" s="89"/>
      <c r="BQ167" s="89"/>
      <c r="BR167" s="89"/>
      <c r="BS167" s="89"/>
      <c r="BT167" s="89"/>
      <c r="BU167" s="89"/>
      <c r="BV167" s="89"/>
    </row>
    <row r="168" spans="1:74" ht="12.75" customHeight="1" x14ac:dyDescent="0.2">
      <c r="A168" s="102"/>
      <c r="B168" s="102"/>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89"/>
      <c r="AY168" s="89"/>
      <c r="AZ168" s="89"/>
      <c r="BA168" s="89"/>
      <c r="BB168" s="89"/>
      <c r="BC168" s="89"/>
      <c r="BD168" s="89"/>
      <c r="BE168" s="89"/>
      <c r="BF168" s="89"/>
      <c r="BG168" s="89"/>
      <c r="BH168" s="89"/>
      <c r="BI168" s="89"/>
      <c r="BJ168" s="89"/>
      <c r="BK168" s="89"/>
      <c r="BL168" s="89"/>
      <c r="BM168" s="89"/>
      <c r="BN168" s="89"/>
      <c r="BO168" s="89"/>
      <c r="BP168" s="89"/>
      <c r="BQ168" s="89"/>
      <c r="BR168" s="89"/>
      <c r="BS168" s="89"/>
      <c r="BT168" s="89"/>
      <c r="BU168" s="89"/>
      <c r="BV168" s="89"/>
    </row>
    <row r="169" spans="1:74" ht="12.75" customHeight="1" x14ac:dyDescent="0.2">
      <c r="A169" s="102"/>
      <c r="B169" s="102"/>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89"/>
      <c r="BV169" s="89"/>
    </row>
    <row r="170" spans="1:74" ht="12.75" customHeight="1" x14ac:dyDescent="0.2">
      <c r="A170" s="102"/>
      <c r="B170" s="102"/>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89"/>
      <c r="AY170" s="89"/>
      <c r="AZ170" s="89"/>
      <c r="BA170" s="89"/>
      <c r="BB170" s="89"/>
      <c r="BC170" s="89"/>
      <c r="BD170" s="89"/>
      <c r="BE170" s="89"/>
      <c r="BF170" s="89"/>
      <c r="BG170" s="89"/>
      <c r="BH170" s="89"/>
      <c r="BI170" s="89"/>
      <c r="BJ170" s="89"/>
      <c r="BK170" s="89"/>
      <c r="BL170" s="89"/>
      <c r="BM170" s="89"/>
      <c r="BN170" s="89"/>
      <c r="BO170" s="89"/>
      <c r="BP170" s="89"/>
      <c r="BQ170" s="89"/>
      <c r="BR170" s="89"/>
      <c r="BS170" s="89"/>
      <c r="BT170" s="89"/>
      <c r="BU170" s="89"/>
      <c r="BV170" s="89"/>
    </row>
    <row r="171" spans="1:74" ht="12.75" customHeight="1" x14ac:dyDescent="0.2">
      <c r="A171" s="102"/>
      <c r="B171" s="102"/>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89"/>
      <c r="AY171" s="89"/>
      <c r="AZ171" s="89"/>
      <c r="BA171" s="89"/>
      <c r="BB171" s="89"/>
      <c r="BC171" s="89"/>
      <c r="BD171" s="89"/>
      <c r="BE171" s="89"/>
      <c r="BF171" s="89"/>
      <c r="BG171" s="89"/>
      <c r="BH171" s="89"/>
      <c r="BI171" s="89"/>
      <c r="BJ171" s="89"/>
      <c r="BK171" s="89"/>
      <c r="BL171" s="89"/>
      <c r="BM171" s="89"/>
      <c r="BN171" s="89"/>
      <c r="BO171" s="89"/>
      <c r="BP171" s="89"/>
      <c r="BQ171" s="89"/>
      <c r="BR171" s="89"/>
      <c r="BS171" s="89"/>
      <c r="BT171" s="89"/>
      <c r="BU171" s="89"/>
      <c r="BV171" s="89"/>
    </row>
    <row r="172" spans="1:74" ht="12.75" customHeight="1" x14ac:dyDescent="0.2">
      <c r="A172" s="102"/>
      <c r="B172" s="102"/>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89"/>
      <c r="AY172" s="89"/>
      <c r="AZ172" s="89"/>
      <c r="BA172" s="89"/>
      <c r="BB172" s="89"/>
      <c r="BC172" s="89"/>
      <c r="BD172" s="89"/>
      <c r="BE172" s="89"/>
      <c r="BF172" s="89"/>
      <c r="BG172" s="89"/>
      <c r="BH172" s="89"/>
      <c r="BI172" s="89"/>
      <c r="BJ172" s="89"/>
      <c r="BK172" s="89"/>
      <c r="BL172" s="89"/>
      <c r="BM172" s="89"/>
      <c r="BN172" s="89"/>
      <c r="BO172" s="89"/>
      <c r="BP172" s="89"/>
      <c r="BQ172" s="89"/>
      <c r="BR172" s="89"/>
      <c r="BS172" s="89"/>
      <c r="BT172" s="89"/>
      <c r="BU172" s="89"/>
      <c r="BV172" s="89"/>
    </row>
    <row r="173" spans="1:74" ht="12.75" customHeight="1" x14ac:dyDescent="0.2">
      <c r="A173" s="102"/>
      <c r="B173" s="102"/>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89"/>
      <c r="AY173" s="89"/>
      <c r="AZ173" s="89"/>
      <c r="BA173" s="89"/>
      <c r="BB173" s="89"/>
      <c r="BC173" s="89"/>
      <c r="BD173" s="89"/>
      <c r="BE173" s="89"/>
      <c r="BF173" s="89"/>
      <c r="BG173" s="89"/>
      <c r="BH173" s="89"/>
      <c r="BI173" s="89"/>
      <c r="BJ173" s="89"/>
      <c r="BK173" s="89"/>
      <c r="BL173" s="89"/>
      <c r="BM173" s="89"/>
      <c r="BN173" s="89"/>
      <c r="BO173" s="89"/>
      <c r="BP173" s="89"/>
      <c r="BQ173" s="89"/>
      <c r="BR173" s="89"/>
      <c r="BS173" s="89"/>
      <c r="BT173" s="89"/>
      <c r="BU173" s="89"/>
      <c r="BV173" s="89"/>
    </row>
    <row r="174" spans="1:74" ht="12.75" customHeight="1" x14ac:dyDescent="0.2">
      <c r="A174" s="102"/>
      <c r="B174" s="102"/>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89"/>
      <c r="AY174" s="89"/>
      <c r="AZ174" s="89"/>
      <c r="BA174" s="89"/>
      <c r="BB174" s="89"/>
      <c r="BC174" s="89"/>
      <c r="BD174" s="89"/>
      <c r="BE174" s="89"/>
      <c r="BF174" s="89"/>
      <c r="BG174" s="89"/>
      <c r="BH174" s="89"/>
      <c r="BI174" s="89"/>
      <c r="BJ174" s="89"/>
      <c r="BK174" s="89"/>
      <c r="BL174" s="89"/>
      <c r="BM174" s="89"/>
      <c r="BN174" s="89"/>
      <c r="BO174" s="89"/>
      <c r="BP174" s="89"/>
      <c r="BQ174" s="89"/>
      <c r="BR174" s="89"/>
      <c r="BS174" s="89"/>
      <c r="BT174" s="89"/>
      <c r="BU174" s="89"/>
      <c r="BV174" s="89"/>
    </row>
    <row r="175" spans="1:74" ht="12.75" customHeight="1" x14ac:dyDescent="0.2">
      <c r="A175" s="102"/>
      <c r="B175" s="102"/>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89"/>
      <c r="AY175" s="89"/>
      <c r="AZ175" s="89"/>
      <c r="BA175" s="89"/>
      <c r="BB175" s="89"/>
      <c r="BC175" s="89"/>
      <c r="BD175" s="89"/>
      <c r="BE175" s="89"/>
      <c r="BF175" s="89"/>
      <c r="BG175" s="89"/>
      <c r="BH175" s="89"/>
      <c r="BI175" s="89"/>
      <c r="BJ175" s="89"/>
      <c r="BK175" s="89"/>
      <c r="BL175" s="89"/>
      <c r="BM175" s="89"/>
      <c r="BN175" s="89"/>
      <c r="BO175" s="89"/>
      <c r="BP175" s="89"/>
      <c r="BQ175" s="89"/>
      <c r="BR175" s="89"/>
      <c r="BS175" s="89"/>
      <c r="BT175" s="89"/>
      <c r="BU175" s="89"/>
      <c r="BV175" s="89"/>
    </row>
    <row r="176" spans="1:74" ht="12.75" customHeight="1" x14ac:dyDescent="0.2">
      <c r="A176" s="102"/>
      <c r="B176" s="102"/>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89"/>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row>
    <row r="177" spans="1:74" ht="12.75" customHeight="1" x14ac:dyDescent="0.2">
      <c r="A177" s="102"/>
      <c r="B177" s="102"/>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89"/>
      <c r="AY177" s="89"/>
      <c r="AZ177" s="89"/>
      <c r="BA177" s="89"/>
      <c r="BB177" s="89"/>
      <c r="BC177" s="89"/>
      <c r="BD177" s="89"/>
      <c r="BE177" s="89"/>
      <c r="BF177" s="89"/>
      <c r="BG177" s="89"/>
      <c r="BH177" s="89"/>
      <c r="BI177" s="89"/>
      <c r="BJ177" s="89"/>
      <c r="BK177" s="89"/>
      <c r="BL177" s="89"/>
      <c r="BM177" s="89"/>
      <c r="BN177" s="89"/>
      <c r="BO177" s="89"/>
      <c r="BP177" s="89"/>
      <c r="BQ177" s="89"/>
      <c r="BR177" s="89"/>
      <c r="BS177" s="89"/>
      <c r="BT177" s="89"/>
      <c r="BU177" s="89"/>
      <c r="BV177" s="89"/>
    </row>
    <row r="178" spans="1:74" ht="12.75" customHeight="1" x14ac:dyDescent="0.2">
      <c r="A178" s="102"/>
      <c r="B178" s="102"/>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89"/>
      <c r="AY178" s="89"/>
      <c r="AZ178" s="89"/>
      <c r="BA178" s="89"/>
      <c r="BB178" s="89"/>
      <c r="BC178" s="89"/>
      <c r="BD178" s="89"/>
      <c r="BE178" s="89"/>
      <c r="BF178" s="89"/>
      <c r="BG178" s="89"/>
      <c r="BH178" s="89"/>
      <c r="BI178" s="89"/>
      <c r="BJ178" s="89"/>
      <c r="BK178" s="89"/>
      <c r="BL178" s="89"/>
      <c r="BM178" s="89"/>
      <c r="BN178" s="89"/>
      <c r="BO178" s="89"/>
      <c r="BP178" s="89"/>
      <c r="BQ178" s="89"/>
      <c r="BR178" s="89"/>
      <c r="BS178" s="89"/>
      <c r="BT178" s="89"/>
      <c r="BU178" s="89"/>
      <c r="BV178" s="89"/>
    </row>
    <row r="179" spans="1:74" ht="12.75" customHeight="1" x14ac:dyDescent="0.2">
      <c r="A179" s="102"/>
      <c r="B179" s="102"/>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89"/>
      <c r="AY179" s="89"/>
      <c r="AZ179" s="89"/>
      <c r="BA179" s="89"/>
      <c r="BB179" s="89"/>
      <c r="BC179" s="89"/>
      <c r="BD179" s="89"/>
      <c r="BE179" s="89"/>
      <c r="BF179" s="89"/>
      <c r="BG179" s="89"/>
      <c r="BH179" s="89"/>
      <c r="BI179" s="89"/>
      <c r="BJ179" s="89"/>
      <c r="BK179" s="89"/>
      <c r="BL179" s="89"/>
      <c r="BM179" s="89"/>
      <c r="BN179" s="89"/>
      <c r="BO179" s="89"/>
      <c r="BP179" s="89"/>
      <c r="BQ179" s="89"/>
      <c r="BR179" s="89"/>
      <c r="BS179" s="89"/>
      <c r="BT179" s="89"/>
      <c r="BU179" s="89"/>
      <c r="BV179" s="89"/>
    </row>
    <row r="180" spans="1:74" ht="12.75" customHeight="1" x14ac:dyDescent="0.2">
      <c r="A180" s="102"/>
      <c r="B180" s="102"/>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89"/>
      <c r="AY180" s="89"/>
      <c r="AZ180" s="89"/>
      <c r="BA180" s="89"/>
      <c r="BB180" s="89"/>
      <c r="BC180" s="89"/>
      <c r="BD180" s="89"/>
      <c r="BE180" s="89"/>
      <c r="BF180" s="89"/>
      <c r="BG180" s="89"/>
      <c r="BH180" s="89"/>
      <c r="BI180" s="89"/>
      <c r="BJ180" s="89"/>
      <c r="BK180" s="89"/>
      <c r="BL180" s="89"/>
      <c r="BM180" s="89"/>
      <c r="BN180" s="89"/>
      <c r="BO180" s="89"/>
      <c r="BP180" s="89"/>
      <c r="BQ180" s="89"/>
      <c r="BR180" s="89"/>
      <c r="BS180" s="89"/>
      <c r="BT180" s="89"/>
      <c r="BU180" s="89"/>
      <c r="BV180" s="89"/>
    </row>
    <row r="181" spans="1:74" ht="12.75" customHeight="1" x14ac:dyDescent="0.2">
      <c r="A181" s="102"/>
      <c r="B181" s="102"/>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89"/>
      <c r="AY181" s="89"/>
      <c r="AZ181" s="89"/>
      <c r="BA181" s="89"/>
      <c r="BB181" s="89"/>
      <c r="BC181" s="89"/>
      <c r="BD181" s="89"/>
      <c r="BE181" s="89"/>
      <c r="BF181" s="89"/>
      <c r="BG181" s="89"/>
      <c r="BH181" s="89"/>
      <c r="BI181" s="89"/>
      <c r="BJ181" s="89"/>
      <c r="BK181" s="89"/>
      <c r="BL181" s="89"/>
      <c r="BM181" s="89"/>
      <c r="BN181" s="89"/>
      <c r="BO181" s="89"/>
      <c r="BP181" s="89"/>
      <c r="BQ181" s="89"/>
      <c r="BR181" s="89"/>
      <c r="BS181" s="89"/>
      <c r="BT181" s="89"/>
      <c r="BU181" s="89"/>
      <c r="BV181" s="89"/>
    </row>
    <row r="182" spans="1:74" ht="12.75" customHeight="1" x14ac:dyDescent="0.2">
      <c r="A182" s="102"/>
      <c r="B182" s="102"/>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89"/>
      <c r="AY182" s="89"/>
      <c r="AZ182" s="89"/>
      <c r="BA182" s="89"/>
      <c r="BB182" s="89"/>
      <c r="BC182" s="89"/>
      <c r="BD182" s="89"/>
      <c r="BE182" s="89"/>
      <c r="BF182" s="89"/>
      <c r="BG182" s="89"/>
      <c r="BH182" s="89"/>
      <c r="BI182" s="89"/>
      <c r="BJ182" s="89"/>
      <c r="BK182" s="89"/>
      <c r="BL182" s="89"/>
      <c r="BM182" s="89"/>
      <c r="BN182" s="89"/>
      <c r="BO182" s="89"/>
      <c r="BP182" s="89"/>
      <c r="BQ182" s="89"/>
      <c r="BR182" s="89"/>
      <c r="BS182" s="89"/>
      <c r="BT182" s="89"/>
      <c r="BU182" s="89"/>
      <c r="BV182" s="89"/>
    </row>
    <row r="183" spans="1:74" ht="12.75" customHeight="1" x14ac:dyDescent="0.2">
      <c r="A183" s="102"/>
      <c r="B183" s="102"/>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89"/>
      <c r="AY183" s="89"/>
      <c r="AZ183" s="89"/>
      <c r="BA183" s="89"/>
      <c r="BB183" s="89"/>
      <c r="BC183" s="89"/>
      <c r="BD183" s="89"/>
      <c r="BE183" s="89"/>
      <c r="BF183" s="89"/>
      <c r="BG183" s="89"/>
      <c r="BH183" s="89"/>
      <c r="BI183" s="89"/>
      <c r="BJ183" s="89"/>
      <c r="BK183" s="89"/>
      <c r="BL183" s="89"/>
      <c r="BM183" s="89"/>
      <c r="BN183" s="89"/>
      <c r="BO183" s="89"/>
      <c r="BP183" s="89"/>
      <c r="BQ183" s="89"/>
      <c r="BR183" s="89"/>
      <c r="BS183" s="89"/>
      <c r="BT183" s="89"/>
      <c r="BU183" s="89"/>
      <c r="BV183" s="89"/>
    </row>
    <row r="184" spans="1:74" ht="12.75" customHeight="1" x14ac:dyDescent="0.2">
      <c r="A184" s="102"/>
      <c r="B184" s="102"/>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row>
    <row r="185" spans="1:74" ht="12.75" customHeight="1" x14ac:dyDescent="0.2">
      <c r="A185" s="102"/>
      <c r="B185" s="102"/>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89"/>
      <c r="AY185" s="89"/>
      <c r="AZ185" s="89"/>
      <c r="BA185" s="89"/>
      <c r="BB185" s="89"/>
      <c r="BC185" s="89"/>
      <c r="BD185" s="89"/>
      <c r="BE185" s="89"/>
      <c r="BF185" s="89"/>
      <c r="BG185" s="89"/>
      <c r="BH185" s="89"/>
      <c r="BI185" s="89"/>
      <c r="BJ185" s="89"/>
      <c r="BK185" s="89"/>
      <c r="BL185" s="89"/>
      <c r="BM185" s="89"/>
      <c r="BN185" s="89"/>
      <c r="BO185" s="89"/>
      <c r="BP185" s="89"/>
      <c r="BQ185" s="89"/>
      <c r="BR185" s="89"/>
      <c r="BS185" s="89"/>
      <c r="BT185" s="89"/>
      <c r="BU185" s="89"/>
      <c r="BV185" s="89"/>
    </row>
    <row r="186" spans="1:74" ht="12.75" customHeight="1" x14ac:dyDescent="0.2">
      <c r="A186" s="102"/>
      <c r="B186" s="102"/>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89"/>
      <c r="AY186" s="89"/>
      <c r="AZ186" s="89"/>
      <c r="BA186" s="89"/>
      <c r="BB186" s="89"/>
      <c r="BC186" s="89"/>
      <c r="BD186" s="89"/>
      <c r="BE186" s="89"/>
      <c r="BF186" s="89"/>
      <c r="BG186" s="89"/>
      <c r="BH186" s="89"/>
      <c r="BI186" s="89"/>
      <c r="BJ186" s="89"/>
      <c r="BK186" s="89"/>
      <c r="BL186" s="89"/>
      <c r="BM186" s="89"/>
      <c r="BN186" s="89"/>
      <c r="BO186" s="89"/>
      <c r="BP186" s="89"/>
      <c r="BQ186" s="89"/>
      <c r="BR186" s="89"/>
      <c r="BS186" s="89"/>
      <c r="BT186" s="89"/>
      <c r="BU186" s="89"/>
      <c r="BV186" s="89"/>
    </row>
    <row r="187" spans="1:74" ht="12.75" customHeight="1" x14ac:dyDescent="0.2">
      <c r="A187" s="102"/>
      <c r="B187" s="102"/>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89"/>
      <c r="AY187" s="89"/>
      <c r="AZ187" s="89"/>
      <c r="BA187" s="89"/>
      <c r="BB187" s="89"/>
      <c r="BC187" s="89"/>
      <c r="BD187" s="89"/>
      <c r="BE187" s="89"/>
      <c r="BF187" s="89"/>
      <c r="BG187" s="89"/>
      <c r="BH187" s="89"/>
      <c r="BI187" s="89"/>
      <c r="BJ187" s="89"/>
      <c r="BK187" s="89"/>
      <c r="BL187" s="89"/>
      <c r="BM187" s="89"/>
      <c r="BN187" s="89"/>
      <c r="BO187" s="89"/>
      <c r="BP187" s="89"/>
      <c r="BQ187" s="89"/>
      <c r="BR187" s="89"/>
      <c r="BS187" s="89"/>
      <c r="BT187" s="89"/>
      <c r="BU187" s="89"/>
      <c r="BV187" s="89"/>
    </row>
    <row r="188" spans="1:74" ht="12.75" customHeight="1" x14ac:dyDescent="0.2">
      <c r="A188" s="102"/>
      <c r="B188" s="102"/>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89"/>
      <c r="AY188" s="89"/>
      <c r="AZ188" s="89"/>
      <c r="BA188" s="89"/>
      <c r="BB188" s="89"/>
      <c r="BC188" s="89"/>
      <c r="BD188" s="89"/>
      <c r="BE188" s="89"/>
      <c r="BF188" s="89"/>
      <c r="BG188" s="89"/>
      <c r="BH188" s="89"/>
      <c r="BI188" s="89"/>
      <c r="BJ188" s="89"/>
      <c r="BK188" s="89"/>
      <c r="BL188" s="89"/>
      <c r="BM188" s="89"/>
      <c r="BN188" s="89"/>
      <c r="BO188" s="89"/>
      <c r="BP188" s="89"/>
      <c r="BQ188" s="89"/>
      <c r="BR188" s="89"/>
      <c r="BS188" s="89"/>
      <c r="BT188" s="89"/>
      <c r="BU188" s="89"/>
      <c r="BV188" s="89"/>
    </row>
    <row r="189" spans="1:74" ht="12.75" customHeight="1" x14ac:dyDescent="0.2">
      <c r="A189" s="102"/>
      <c r="B189" s="102"/>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89"/>
      <c r="AY189" s="89"/>
      <c r="AZ189" s="89"/>
      <c r="BA189" s="89"/>
      <c r="BB189" s="89"/>
      <c r="BC189" s="89"/>
      <c r="BD189" s="89"/>
      <c r="BE189" s="89"/>
      <c r="BF189" s="89"/>
      <c r="BG189" s="89"/>
      <c r="BH189" s="89"/>
      <c r="BI189" s="89"/>
      <c r="BJ189" s="89"/>
      <c r="BK189" s="89"/>
      <c r="BL189" s="89"/>
      <c r="BM189" s="89"/>
      <c r="BN189" s="89"/>
      <c r="BO189" s="89"/>
      <c r="BP189" s="89"/>
      <c r="BQ189" s="89"/>
      <c r="BR189" s="89"/>
      <c r="BS189" s="89"/>
      <c r="BT189" s="89"/>
      <c r="BU189" s="89"/>
      <c r="BV189" s="89"/>
    </row>
    <row r="190" spans="1:74" ht="12.75" customHeight="1" x14ac:dyDescent="0.2">
      <c r="A190" s="102"/>
      <c r="B190" s="102"/>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89"/>
      <c r="AY190" s="89"/>
      <c r="AZ190" s="89"/>
      <c r="BA190" s="89"/>
      <c r="BB190" s="89"/>
      <c r="BC190" s="89"/>
      <c r="BD190" s="89"/>
      <c r="BE190" s="89"/>
      <c r="BF190" s="89"/>
      <c r="BG190" s="89"/>
      <c r="BH190" s="89"/>
      <c r="BI190" s="89"/>
      <c r="BJ190" s="89"/>
      <c r="BK190" s="89"/>
      <c r="BL190" s="89"/>
      <c r="BM190" s="89"/>
      <c r="BN190" s="89"/>
      <c r="BO190" s="89"/>
      <c r="BP190" s="89"/>
      <c r="BQ190" s="89"/>
      <c r="BR190" s="89"/>
      <c r="BS190" s="89"/>
      <c r="BT190" s="89"/>
      <c r="BU190" s="89"/>
      <c r="BV190" s="89"/>
    </row>
    <row r="191" spans="1:74" ht="12.75" customHeight="1" x14ac:dyDescent="0.2">
      <c r="A191" s="102"/>
      <c r="B191" s="102"/>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89"/>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row>
    <row r="192" spans="1:74" ht="12.75" customHeight="1" x14ac:dyDescent="0.2">
      <c r="A192" s="102"/>
      <c r="B192" s="102"/>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89"/>
      <c r="AY192" s="89"/>
      <c r="AZ192" s="89"/>
      <c r="BA192" s="89"/>
      <c r="BB192" s="89"/>
      <c r="BC192" s="89"/>
      <c r="BD192" s="89"/>
      <c r="BE192" s="89"/>
      <c r="BF192" s="89"/>
      <c r="BG192" s="89"/>
      <c r="BH192" s="89"/>
      <c r="BI192" s="89"/>
      <c r="BJ192" s="89"/>
      <c r="BK192" s="89"/>
      <c r="BL192" s="89"/>
      <c r="BM192" s="89"/>
      <c r="BN192" s="89"/>
      <c r="BO192" s="89"/>
      <c r="BP192" s="89"/>
      <c r="BQ192" s="89"/>
      <c r="BR192" s="89"/>
      <c r="BS192" s="89"/>
      <c r="BT192" s="89"/>
      <c r="BU192" s="89"/>
      <c r="BV192" s="89"/>
    </row>
    <row r="193" spans="1:74" ht="12.75" customHeight="1" x14ac:dyDescent="0.2">
      <c r="A193" s="102"/>
      <c r="B193" s="102"/>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89"/>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89"/>
      <c r="BV193" s="89"/>
    </row>
    <row r="194" spans="1:74" ht="12.75" customHeight="1" x14ac:dyDescent="0.2">
      <c r="A194" s="102"/>
      <c r="B194" s="102"/>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row>
    <row r="195" spans="1:74" ht="12.75" customHeight="1" x14ac:dyDescent="0.2">
      <c r="A195" s="102"/>
      <c r="B195" s="102"/>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89"/>
      <c r="AY195" s="89"/>
      <c r="AZ195" s="89"/>
      <c r="BA195" s="89"/>
      <c r="BB195" s="89"/>
      <c r="BC195" s="89"/>
      <c r="BD195" s="89"/>
      <c r="BE195" s="89"/>
      <c r="BF195" s="89"/>
      <c r="BG195" s="89"/>
      <c r="BH195" s="89"/>
      <c r="BI195" s="89"/>
      <c r="BJ195" s="89"/>
      <c r="BK195" s="89"/>
      <c r="BL195" s="89"/>
      <c r="BM195" s="89"/>
      <c r="BN195" s="89"/>
      <c r="BO195" s="89"/>
      <c r="BP195" s="89"/>
      <c r="BQ195" s="89"/>
      <c r="BR195" s="89"/>
      <c r="BS195" s="89"/>
      <c r="BT195" s="89"/>
      <c r="BU195" s="89"/>
      <c r="BV195" s="89"/>
    </row>
    <row r="196" spans="1:74" ht="12.75" customHeight="1" x14ac:dyDescent="0.2">
      <c r="A196" s="102"/>
      <c r="B196" s="102"/>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89"/>
      <c r="AY196" s="89"/>
      <c r="AZ196" s="89"/>
      <c r="BA196" s="89"/>
      <c r="BB196" s="89"/>
      <c r="BC196" s="89"/>
      <c r="BD196" s="89"/>
      <c r="BE196" s="89"/>
      <c r="BF196" s="89"/>
      <c r="BG196" s="89"/>
      <c r="BH196" s="89"/>
      <c r="BI196" s="89"/>
      <c r="BJ196" s="89"/>
      <c r="BK196" s="89"/>
      <c r="BL196" s="89"/>
      <c r="BM196" s="89"/>
      <c r="BN196" s="89"/>
      <c r="BO196" s="89"/>
      <c r="BP196" s="89"/>
      <c r="BQ196" s="89"/>
      <c r="BR196" s="89"/>
      <c r="BS196" s="89"/>
      <c r="BT196" s="89"/>
      <c r="BU196" s="89"/>
      <c r="BV196" s="89"/>
    </row>
    <row r="197" spans="1:74" ht="12.75" customHeight="1" x14ac:dyDescent="0.2">
      <c r="A197" s="102"/>
      <c r="B197" s="102"/>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89"/>
      <c r="AY197" s="89"/>
      <c r="AZ197" s="89"/>
      <c r="BA197" s="89"/>
      <c r="BB197" s="89"/>
      <c r="BC197" s="89"/>
      <c r="BD197" s="89"/>
      <c r="BE197" s="89"/>
      <c r="BF197" s="89"/>
      <c r="BG197" s="89"/>
      <c r="BH197" s="89"/>
      <c r="BI197" s="89"/>
      <c r="BJ197" s="89"/>
      <c r="BK197" s="89"/>
      <c r="BL197" s="89"/>
      <c r="BM197" s="89"/>
      <c r="BN197" s="89"/>
      <c r="BO197" s="89"/>
      <c r="BP197" s="89"/>
      <c r="BQ197" s="89"/>
      <c r="BR197" s="89"/>
      <c r="BS197" s="89"/>
      <c r="BT197" s="89"/>
      <c r="BU197" s="89"/>
      <c r="BV197" s="89"/>
    </row>
    <row r="198" spans="1:74" ht="12.75" customHeight="1" x14ac:dyDescent="0.2">
      <c r="A198" s="102"/>
      <c r="B198" s="102"/>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89"/>
      <c r="AY198" s="89"/>
      <c r="AZ198" s="89"/>
      <c r="BA198" s="89"/>
      <c r="BB198" s="89"/>
      <c r="BC198" s="89"/>
      <c r="BD198" s="89"/>
      <c r="BE198" s="89"/>
      <c r="BF198" s="89"/>
      <c r="BG198" s="89"/>
      <c r="BH198" s="89"/>
      <c r="BI198" s="89"/>
      <c r="BJ198" s="89"/>
      <c r="BK198" s="89"/>
      <c r="BL198" s="89"/>
      <c r="BM198" s="89"/>
      <c r="BN198" s="89"/>
      <c r="BO198" s="89"/>
      <c r="BP198" s="89"/>
      <c r="BQ198" s="89"/>
      <c r="BR198" s="89"/>
      <c r="BS198" s="89"/>
      <c r="BT198" s="89"/>
      <c r="BU198" s="89"/>
      <c r="BV198" s="89"/>
    </row>
    <row r="199" spans="1:74" ht="12.75" customHeight="1" x14ac:dyDescent="0.2">
      <c r="A199" s="102"/>
      <c r="B199" s="102"/>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89"/>
      <c r="AY199" s="89"/>
      <c r="AZ199" s="89"/>
      <c r="BA199" s="89"/>
      <c r="BB199" s="89"/>
      <c r="BC199" s="89"/>
      <c r="BD199" s="89"/>
      <c r="BE199" s="89"/>
      <c r="BF199" s="89"/>
      <c r="BG199" s="89"/>
      <c r="BH199" s="89"/>
      <c r="BI199" s="89"/>
      <c r="BJ199" s="89"/>
      <c r="BK199" s="89"/>
      <c r="BL199" s="89"/>
      <c r="BM199" s="89"/>
      <c r="BN199" s="89"/>
      <c r="BO199" s="89"/>
      <c r="BP199" s="89"/>
      <c r="BQ199" s="89"/>
      <c r="BR199" s="89"/>
      <c r="BS199" s="89"/>
      <c r="BT199" s="89"/>
      <c r="BU199" s="89"/>
      <c r="BV199" s="89"/>
    </row>
    <row r="200" spans="1:74" ht="12.75" customHeight="1" x14ac:dyDescent="0.2">
      <c r="A200" s="102"/>
      <c r="B200" s="102"/>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89"/>
      <c r="AY200" s="89"/>
      <c r="AZ200" s="89"/>
      <c r="BA200" s="89"/>
      <c r="BB200" s="89"/>
      <c r="BC200" s="89"/>
      <c r="BD200" s="89"/>
      <c r="BE200" s="89"/>
      <c r="BF200" s="89"/>
      <c r="BG200" s="89"/>
      <c r="BH200" s="89"/>
      <c r="BI200" s="89"/>
      <c r="BJ200" s="89"/>
      <c r="BK200" s="89"/>
      <c r="BL200" s="89"/>
      <c r="BM200" s="89"/>
      <c r="BN200" s="89"/>
      <c r="BO200" s="89"/>
      <c r="BP200" s="89"/>
      <c r="BQ200" s="89"/>
      <c r="BR200" s="89"/>
      <c r="BS200" s="89"/>
      <c r="BT200" s="89"/>
      <c r="BU200" s="89"/>
      <c r="BV200" s="89"/>
    </row>
    <row r="201" spans="1:74" ht="12.75" customHeight="1" x14ac:dyDescent="0.2">
      <c r="A201" s="102"/>
      <c r="B201" s="102"/>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89"/>
      <c r="AY201" s="89"/>
      <c r="AZ201" s="89"/>
      <c r="BA201" s="89"/>
      <c r="BB201" s="89"/>
      <c r="BC201" s="89"/>
      <c r="BD201" s="89"/>
      <c r="BE201" s="89"/>
      <c r="BF201" s="89"/>
      <c r="BG201" s="89"/>
      <c r="BH201" s="89"/>
      <c r="BI201" s="89"/>
      <c r="BJ201" s="89"/>
      <c r="BK201" s="89"/>
      <c r="BL201" s="89"/>
      <c r="BM201" s="89"/>
      <c r="BN201" s="89"/>
      <c r="BO201" s="89"/>
      <c r="BP201" s="89"/>
      <c r="BQ201" s="89"/>
      <c r="BR201" s="89"/>
      <c r="BS201" s="89"/>
      <c r="BT201" s="89"/>
      <c r="BU201" s="89"/>
      <c r="BV201" s="89"/>
    </row>
    <row r="202" spans="1:74" ht="12.75" customHeight="1" x14ac:dyDescent="0.2">
      <c r="A202" s="102"/>
      <c r="B202" s="102"/>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89"/>
      <c r="AY202" s="89"/>
      <c r="AZ202" s="89"/>
      <c r="BA202" s="89"/>
      <c r="BB202" s="89"/>
      <c r="BC202" s="89"/>
      <c r="BD202" s="89"/>
      <c r="BE202" s="89"/>
      <c r="BF202" s="89"/>
      <c r="BG202" s="89"/>
      <c r="BH202" s="89"/>
      <c r="BI202" s="89"/>
      <c r="BJ202" s="89"/>
      <c r="BK202" s="89"/>
      <c r="BL202" s="89"/>
      <c r="BM202" s="89"/>
      <c r="BN202" s="89"/>
      <c r="BO202" s="89"/>
      <c r="BP202" s="89"/>
      <c r="BQ202" s="89"/>
      <c r="BR202" s="89"/>
      <c r="BS202" s="89"/>
      <c r="BT202" s="89"/>
      <c r="BU202" s="89"/>
      <c r="BV202" s="89"/>
    </row>
    <row r="203" spans="1:74" ht="12.75" customHeight="1" x14ac:dyDescent="0.2">
      <c r="A203" s="102"/>
      <c r="B203" s="102"/>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89"/>
      <c r="AY203" s="89"/>
      <c r="AZ203" s="89"/>
      <c r="BA203" s="89"/>
      <c r="BB203" s="89"/>
      <c r="BC203" s="89"/>
      <c r="BD203" s="89"/>
      <c r="BE203" s="89"/>
      <c r="BF203" s="89"/>
      <c r="BG203" s="89"/>
      <c r="BH203" s="89"/>
      <c r="BI203" s="89"/>
      <c r="BJ203" s="89"/>
      <c r="BK203" s="89"/>
      <c r="BL203" s="89"/>
      <c r="BM203" s="89"/>
      <c r="BN203" s="89"/>
      <c r="BO203" s="89"/>
      <c r="BP203" s="89"/>
      <c r="BQ203" s="89"/>
      <c r="BR203" s="89"/>
      <c r="BS203" s="89"/>
      <c r="BT203" s="89"/>
      <c r="BU203" s="89"/>
      <c r="BV203" s="89"/>
    </row>
    <row r="204" spans="1:74" ht="12.75" customHeight="1" x14ac:dyDescent="0.2">
      <c r="A204" s="102"/>
      <c r="B204" s="102"/>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89"/>
      <c r="AY204" s="89"/>
      <c r="AZ204" s="89"/>
      <c r="BA204" s="89"/>
      <c r="BB204" s="89"/>
      <c r="BC204" s="89"/>
      <c r="BD204" s="89"/>
      <c r="BE204" s="89"/>
      <c r="BF204" s="89"/>
      <c r="BG204" s="89"/>
      <c r="BH204" s="89"/>
      <c r="BI204" s="89"/>
      <c r="BJ204" s="89"/>
      <c r="BK204" s="89"/>
      <c r="BL204" s="89"/>
      <c r="BM204" s="89"/>
      <c r="BN204" s="89"/>
      <c r="BO204" s="89"/>
      <c r="BP204" s="89"/>
      <c r="BQ204" s="89"/>
      <c r="BR204" s="89"/>
      <c r="BS204" s="89"/>
      <c r="BT204" s="89"/>
      <c r="BU204" s="89"/>
      <c r="BV204" s="89"/>
    </row>
    <row r="205" spans="1:74" ht="12.75" customHeight="1" x14ac:dyDescent="0.2">
      <c r="A205" s="102"/>
      <c r="B205" s="102"/>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89"/>
      <c r="AY205" s="89"/>
      <c r="AZ205" s="89"/>
      <c r="BA205" s="89"/>
      <c r="BB205" s="89"/>
      <c r="BC205" s="89"/>
      <c r="BD205" s="89"/>
      <c r="BE205" s="89"/>
      <c r="BF205" s="89"/>
      <c r="BG205" s="89"/>
      <c r="BH205" s="89"/>
      <c r="BI205" s="89"/>
      <c r="BJ205" s="89"/>
      <c r="BK205" s="89"/>
      <c r="BL205" s="89"/>
      <c r="BM205" s="89"/>
      <c r="BN205" s="89"/>
      <c r="BO205" s="89"/>
      <c r="BP205" s="89"/>
      <c r="BQ205" s="89"/>
      <c r="BR205" s="89"/>
      <c r="BS205" s="89"/>
      <c r="BT205" s="89"/>
      <c r="BU205" s="89"/>
      <c r="BV205" s="89"/>
    </row>
    <row r="206" spans="1:74" ht="12.75" customHeight="1" x14ac:dyDescent="0.2">
      <c r="A206" s="102"/>
      <c r="B206" s="102"/>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89"/>
      <c r="AY206" s="89"/>
      <c r="AZ206" s="89"/>
      <c r="BA206" s="89"/>
      <c r="BB206" s="89"/>
      <c r="BC206" s="89"/>
      <c r="BD206" s="89"/>
      <c r="BE206" s="89"/>
      <c r="BF206" s="89"/>
      <c r="BG206" s="89"/>
      <c r="BH206" s="89"/>
      <c r="BI206" s="89"/>
      <c r="BJ206" s="89"/>
      <c r="BK206" s="89"/>
      <c r="BL206" s="89"/>
      <c r="BM206" s="89"/>
      <c r="BN206" s="89"/>
      <c r="BO206" s="89"/>
      <c r="BP206" s="89"/>
      <c r="BQ206" s="89"/>
      <c r="BR206" s="89"/>
      <c r="BS206" s="89"/>
      <c r="BT206" s="89"/>
      <c r="BU206" s="89"/>
      <c r="BV206" s="89"/>
    </row>
    <row r="207" spans="1:74" ht="12.75" customHeight="1" x14ac:dyDescent="0.2">
      <c r="A207" s="102"/>
      <c r="B207" s="102"/>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89"/>
      <c r="AY207" s="89"/>
      <c r="AZ207" s="89"/>
      <c r="BA207" s="89"/>
      <c r="BB207" s="89"/>
      <c r="BC207" s="89"/>
      <c r="BD207" s="89"/>
      <c r="BE207" s="89"/>
      <c r="BF207" s="89"/>
      <c r="BG207" s="89"/>
      <c r="BH207" s="89"/>
      <c r="BI207" s="89"/>
      <c r="BJ207" s="89"/>
      <c r="BK207" s="89"/>
      <c r="BL207" s="89"/>
      <c r="BM207" s="89"/>
      <c r="BN207" s="89"/>
      <c r="BO207" s="89"/>
      <c r="BP207" s="89"/>
      <c r="BQ207" s="89"/>
      <c r="BR207" s="89"/>
      <c r="BS207" s="89"/>
      <c r="BT207" s="89"/>
      <c r="BU207" s="89"/>
      <c r="BV207" s="89"/>
    </row>
    <row r="208" spans="1:74" ht="12.75" customHeight="1" x14ac:dyDescent="0.2">
      <c r="A208" s="102"/>
      <c r="B208" s="102"/>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89"/>
      <c r="AY208" s="89"/>
      <c r="AZ208" s="89"/>
      <c r="BA208" s="89"/>
      <c r="BB208" s="89"/>
      <c r="BC208" s="89"/>
      <c r="BD208" s="89"/>
      <c r="BE208" s="89"/>
      <c r="BF208" s="89"/>
      <c r="BG208" s="89"/>
      <c r="BH208" s="89"/>
      <c r="BI208" s="89"/>
      <c r="BJ208" s="89"/>
      <c r="BK208" s="89"/>
      <c r="BL208" s="89"/>
      <c r="BM208" s="89"/>
      <c r="BN208" s="89"/>
      <c r="BO208" s="89"/>
      <c r="BP208" s="89"/>
      <c r="BQ208" s="89"/>
      <c r="BR208" s="89"/>
      <c r="BS208" s="89"/>
      <c r="BT208" s="89"/>
      <c r="BU208" s="89"/>
      <c r="BV208" s="89"/>
    </row>
    <row r="209" spans="1:74" ht="12.75" customHeight="1" x14ac:dyDescent="0.2">
      <c r="A209" s="102"/>
      <c r="B209" s="102"/>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89"/>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row>
    <row r="210" spans="1:74" ht="12.75" customHeight="1" x14ac:dyDescent="0.2">
      <c r="A210" s="102"/>
      <c r="B210" s="102"/>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89"/>
      <c r="AY210" s="89"/>
      <c r="AZ210" s="89"/>
      <c r="BA210" s="89"/>
      <c r="BB210" s="89"/>
      <c r="BC210" s="89"/>
      <c r="BD210" s="89"/>
      <c r="BE210" s="89"/>
      <c r="BF210" s="89"/>
      <c r="BG210" s="89"/>
      <c r="BH210" s="89"/>
      <c r="BI210" s="89"/>
      <c r="BJ210" s="89"/>
      <c r="BK210" s="89"/>
      <c r="BL210" s="89"/>
      <c r="BM210" s="89"/>
      <c r="BN210" s="89"/>
      <c r="BO210" s="89"/>
      <c r="BP210" s="89"/>
      <c r="BQ210" s="89"/>
      <c r="BR210" s="89"/>
      <c r="BS210" s="89"/>
      <c r="BT210" s="89"/>
      <c r="BU210" s="89"/>
      <c r="BV210" s="89"/>
    </row>
    <row r="211" spans="1:74" ht="12.75" customHeight="1" x14ac:dyDescent="0.2">
      <c r="A211" s="102"/>
      <c r="B211" s="102"/>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89"/>
      <c r="AY211" s="89"/>
      <c r="AZ211" s="89"/>
      <c r="BA211" s="89"/>
      <c r="BB211" s="89"/>
      <c r="BC211" s="89"/>
      <c r="BD211" s="89"/>
      <c r="BE211" s="89"/>
      <c r="BF211" s="89"/>
      <c r="BG211" s="89"/>
      <c r="BH211" s="89"/>
      <c r="BI211" s="89"/>
      <c r="BJ211" s="89"/>
      <c r="BK211" s="89"/>
      <c r="BL211" s="89"/>
      <c r="BM211" s="89"/>
      <c r="BN211" s="89"/>
      <c r="BO211" s="89"/>
      <c r="BP211" s="89"/>
      <c r="BQ211" s="89"/>
      <c r="BR211" s="89"/>
      <c r="BS211" s="89"/>
      <c r="BT211" s="89"/>
      <c r="BU211" s="89"/>
      <c r="BV211" s="89"/>
    </row>
    <row r="212" spans="1:74" ht="12.75" customHeight="1" x14ac:dyDescent="0.2">
      <c r="A212" s="102"/>
      <c r="B212" s="102"/>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89"/>
      <c r="AY212" s="89"/>
      <c r="AZ212" s="89"/>
      <c r="BA212" s="89"/>
      <c r="BB212" s="89"/>
      <c r="BC212" s="89"/>
      <c r="BD212" s="89"/>
      <c r="BE212" s="89"/>
      <c r="BF212" s="89"/>
      <c r="BG212" s="89"/>
      <c r="BH212" s="89"/>
      <c r="BI212" s="89"/>
      <c r="BJ212" s="89"/>
      <c r="BK212" s="89"/>
      <c r="BL212" s="89"/>
      <c r="BM212" s="89"/>
      <c r="BN212" s="89"/>
      <c r="BO212" s="89"/>
      <c r="BP212" s="89"/>
      <c r="BQ212" s="89"/>
      <c r="BR212" s="89"/>
      <c r="BS212" s="89"/>
      <c r="BT212" s="89"/>
      <c r="BU212" s="89"/>
      <c r="BV212" s="89"/>
    </row>
    <row r="213" spans="1:74" ht="12.75" customHeight="1" x14ac:dyDescent="0.2">
      <c r="A213" s="102"/>
      <c r="B213" s="102"/>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89"/>
      <c r="AY213" s="89"/>
      <c r="AZ213" s="89"/>
      <c r="BA213" s="89"/>
      <c r="BB213" s="89"/>
      <c r="BC213" s="89"/>
      <c r="BD213" s="89"/>
      <c r="BE213" s="89"/>
      <c r="BF213" s="89"/>
      <c r="BG213" s="89"/>
      <c r="BH213" s="89"/>
      <c r="BI213" s="89"/>
      <c r="BJ213" s="89"/>
      <c r="BK213" s="89"/>
      <c r="BL213" s="89"/>
      <c r="BM213" s="89"/>
      <c r="BN213" s="89"/>
      <c r="BO213" s="89"/>
      <c r="BP213" s="89"/>
      <c r="BQ213" s="89"/>
      <c r="BR213" s="89"/>
      <c r="BS213" s="89"/>
      <c r="BT213" s="89"/>
      <c r="BU213" s="89"/>
      <c r="BV213" s="89"/>
    </row>
    <row r="214" spans="1:74" ht="12.75" customHeight="1" x14ac:dyDescent="0.2">
      <c r="A214" s="102"/>
      <c r="B214" s="102"/>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89"/>
      <c r="AY214" s="89"/>
      <c r="AZ214" s="89"/>
      <c r="BA214" s="89"/>
      <c r="BB214" s="89"/>
      <c r="BC214" s="89"/>
      <c r="BD214" s="89"/>
      <c r="BE214" s="89"/>
      <c r="BF214" s="89"/>
      <c r="BG214" s="89"/>
      <c r="BH214" s="89"/>
      <c r="BI214" s="89"/>
      <c r="BJ214" s="89"/>
      <c r="BK214" s="89"/>
      <c r="BL214" s="89"/>
      <c r="BM214" s="89"/>
      <c r="BN214" s="89"/>
      <c r="BO214" s="89"/>
      <c r="BP214" s="89"/>
      <c r="BQ214" s="89"/>
      <c r="BR214" s="89"/>
      <c r="BS214" s="89"/>
      <c r="BT214" s="89"/>
      <c r="BU214" s="89"/>
      <c r="BV214" s="89"/>
    </row>
    <row r="215" spans="1:74" ht="12.75" customHeight="1" x14ac:dyDescent="0.2">
      <c r="A215" s="102"/>
      <c r="B215" s="102"/>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89"/>
      <c r="AY215" s="89"/>
      <c r="AZ215" s="89"/>
      <c r="BA215" s="89"/>
      <c r="BB215" s="89"/>
      <c r="BC215" s="89"/>
      <c r="BD215" s="89"/>
      <c r="BE215" s="89"/>
      <c r="BF215" s="89"/>
      <c r="BG215" s="89"/>
      <c r="BH215" s="89"/>
      <c r="BI215" s="89"/>
      <c r="BJ215" s="89"/>
      <c r="BK215" s="89"/>
      <c r="BL215" s="89"/>
      <c r="BM215" s="89"/>
      <c r="BN215" s="89"/>
      <c r="BO215" s="89"/>
      <c r="BP215" s="89"/>
      <c r="BQ215" s="89"/>
      <c r="BR215" s="89"/>
      <c r="BS215" s="89"/>
      <c r="BT215" s="89"/>
      <c r="BU215" s="89"/>
      <c r="BV215" s="89"/>
    </row>
    <row r="216" spans="1:74" ht="12.75" customHeight="1" x14ac:dyDescent="0.2">
      <c r="A216" s="102"/>
      <c r="B216" s="102"/>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89"/>
      <c r="AY216" s="89"/>
      <c r="AZ216" s="89"/>
      <c r="BA216" s="89"/>
      <c r="BB216" s="89"/>
      <c r="BC216" s="89"/>
      <c r="BD216" s="89"/>
      <c r="BE216" s="89"/>
      <c r="BF216" s="89"/>
      <c r="BG216" s="89"/>
      <c r="BH216" s="89"/>
      <c r="BI216" s="89"/>
      <c r="BJ216" s="89"/>
      <c r="BK216" s="89"/>
      <c r="BL216" s="89"/>
      <c r="BM216" s="89"/>
      <c r="BN216" s="89"/>
      <c r="BO216" s="89"/>
      <c r="BP216" s="89"/>
      <c r="BQ216" s="89"/>
      <c r="BR216" s="89"/>
      <c r="BS216" s="89"/>
      <c r="BT216" s="89"/>
      <c r="BU216" s="89"/>
      <c r="BV216" s="89"/>
    </row>
    <row r="217" spans="1:74" ht="12.75" customHeight="1" x14ac:dyDescent="0.2">
      <c r="A217" s="102"/>
      <c r="B217" s="102"/>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89"/>
      <c r="AY217" s="89"/>
      <c r="AZ217" s="89"/>
      <c r="BA217" s="89"/>
      <c r="BB217" s="89"/>
      <c r="BC217" s="89"/>
      <c r="BD217" s="89"/>
      <c r="BE217" s="89"/>
      <c r="BF217" s="89"/>
      <c r="BG217" s="89"/>
      <c r="BH217" s="89"/>
      <c r="BI217" s="89"/>
      <c r="BJ217" s="89"/>
      <c r="BK217" s="89"/>
      <c r="BL217" s="89"/>
      <c r="BM217" s="89"/>
      <c r="BN217" s="89"/>
      <c r="BO217" s="89"/>
      <c r="BP217" s="89"/>
      <c r="BQ217" s="89"/>
      <c r="BR217" s="89"/>
      <c r="BS217" s="89"/>
      <c r="BT217" s="89"/>
      <c r="BU217" s="89"/>
      <c r="BV217" s="89"/>
    </row>
    <row r="218" spans="1:74" ht="12.75" customHeight="1" x14ac:dyDescent="0.2">
      <c r="A218" s="102"/>
      <c r="B218" s="102"/>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89"/>
      <c r="AY218" s="89"/>
      <c r="AZ218" s="89"/>
      <c r="BA218" s="89"/>
      <c r="BB218" s="89"/>
      <c r="BC218" s="89"/>
      <c r="BD218" s="89"/>
      <c r="BE218" s="89"/>
      <c r="BF218" s="89"/>
      <c r="BG218" s="89"/>
      <c r="BH218" s="89"/>
      <c r="BI218" s="89"/>
      <c r="BJ218" s="89"/>
      <c r="BK218" s="89"/>
      <c r="BL218" s="89"/>
      <c r="BM218" s="89"/>
      <c r="BN218" s="89"/>
      <c r="BO218" s="89"/>
      <c r="BP218" s="89"/>
      <c r="BQ218" s="89"/>
      <c r="BR218" s="89"/>
      <c r="BS218" s="89"/>
      <c r="BT218" s="89"/>
      <c r="BU218" s="89"/>
      <c r="BV218" s="89"/>
    </row>
    <row r="219" spans="1:74" ht="12.75" customHeight="1" x14ac:dyDescent="0.2">
      <c r="A219" s="102"/>
      <c r="B219" s="102"/>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89"/>
      <c r="AY219" s="89"/>
      <c r="AZ219" s="89"/>
      <c r="BA219" s="89"/>
      <c r="BB219" s="89"/>
      <c r="BC219" s="89"/>
      <c r="BD219" s="89"/>
      <c r="BE219" s="89"/>
      <c r="BF219" s="89"/>
      <c r="BG219" s="89"/>
      <c r="BH219" s="89"/>
      <c r="BI219" s="89"/>
      <c r="BJ219" s="89"/>
      <c r="BK219" s="89"/>
      <c r="BL219" s="89"/>
      <c r="BM219" s="89"/>
      <c r="BN219" s="89"/>
      <c r="BO219" s="89"/>
      <c r="BP219" s="89"/>
      <c r="BQ219" s="89"/>
      <c r="BR219" s="89"/>
      <c r="BS219" s="89"/>
      <c r="BT219" s="89"/>
      <c r="BU219" s="89"/>
      <c r="BV219" s="89"/>
    </row>
    <row r="220" spans="1:74" ht="12.75" customHeight="1" x14ac:dyDescent="0.2">
      <c r="A220" s="102"/>
      <c r="B220" s="102"/>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89"/>
      <c r="AY220" s="89"/>
      <c r="AZ220" s="89"/>
      <c r="BA220" s="89"/>
      <c r="BB220" s="89"/>
      <c r="BC220" s="89"/>
      <c r="BD220" s="89"/>
      <c r="BE220" s="89"/>
      <c r="BF220" s="89"/>
      <c r="BG220" s="89"/>
      <c r="BH220" s="89"/>
      <c r="BI220" s="89"/>
      <c r="BJ220" s="89"/>
      <c r="BK220" s="89"/>
      <c r="BL220" s="89"/>
      <c r="BM220" s="89"/>
      <c r="BN220" s="89"/>
      <c r="BO220" s="89"/>
      <c r="BP220" s="89"/>
      <c r="BQ220" s="89"/>
      <c r="BR220" s="89"/>
      <c r="BS220" s="89"/>
      <c r="BT220" s="89"/>
      <c r="BU220" s="89"/>
      <c r="BV220" s="89"/>
    </row>
    <row r="221" spans="1:74" ht="12.75" customHeight="1" x14ac:dyDescent="0.2">
      <c r="A221" s="102"/>
      <c r="B221" s="102"/>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89"/>
      <c r="AY221" s="89"/>
      <c r="AZ221" s="89"/>
      <c r="BA221" s="89"/>
      <c r="BB221" s="89"/>
      <c r="BC221" s="89"/>
      <c r="BD221" s="89"/>
      <c r="BE221" s="89"/>
      <c r="BF221" s="89"/>
      <c r="BG221" s="89"/>
      <c r="BH221" s="89"/>
      <c r="BI221" s="89"/>
      <c r="BJ221" s="89"/>
      <c r="BK221" s="89"/>
      <c r="BL221" s="89"/>
      <c r="BM221" s="89"/>
      <c r="BN221" s="89"/>
      <c r="BO221" s="89"/>
      <c r="BP221" s="89"/>
      <c r="BQ221" s="89"/>
      <c r="BR221" s="89"/>
      <c r="BS221" s="89"/>
      <c r="BT221" s="89"/>
      <c r="BU221" s="89"/>
      <c r="BV221" s="89"/>
    </row>
    <row r="222" spans="1:74" ht="12.75" customHeight="1" x14ac:dyDescent="0.2">
      <c r="A222" s="102"/>
      <c r="B222" s="102"/>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89"/>
      <c r="AY222" s="89"/>
      <c r="AZ222" s="89"/>
      <c r="BA222" s="89"/>
      <c r="BB222" s="89"/>
      <c r="BC222" s="89"/>
      <c r="BD222" s="89"/>
      <c r="BE222" s="89"/>
      <c r="BF222" s="89"/>
      <c r="BG222" s="89"/>
      <c r="BH222" s="89"/>
      <c r="BI222" s="89"/>
      <c r="BJ222" s="89"/>
      <c r="BK222" s="89"/>
      <c r="BL222" s="89"/>
      <c r="BM222" s="89"/>
      <c r="BN222" s="89"/>
      <c r="BO222" s="89"/>
      <c r="BP222" s="89"/>
      <c r="BQ222" s="89"/>
      <c r="BR222" s="89"/>
      <c r="BS222" s="89"/>
      <c r="BT222" s="89"/>
      <c r="BU222" s="89"/>
      <c r="BV222" s="89"/>
    </row>
    <row r="223" spans="1:74" ht="12.75" customHeight="1" x14ac:dyDescent="0.2">
      <c r="A223" s="102"/>
      <c r="B223" s="102"/>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89"/>
      <c r="AY223" s="89"/>
      <c r="AZ223" s="89"/>
      <c r="BA223" s="89"/>
      <c r="BB223" s="89"/>
      <c r="BC223" s="89"/>
      <c r="BD223" s="89"/>
      <c r="BE223" s="89"/>
      <c r="BF223" s="89"/>
      <c r="BG223" s="89"/>
      <c r="BH223" s="89"/>
      <c r="BI223" s="89"/>
      <c r="BJ223" s="89"/>
      <c r="BK223" s="89"/>
      <c r="BL223" s="89"/>
      <c r="BM223" s="89"/>
      <c r="BN223" s="89"/>
      <c r="BO223" s="89"/>
      <c r="BP223" s="89"/>
      <c r="BQ223" s="89"/>
      <c r="BR223" s="89"/>
      <c r="BS223" s="89"/>
      <c r="BT223" s="89"/>
      <c r="BU223" s="89"/>
      <c r="BV223" s="89"/>
    </row>
    <row r="224" spans="1:74" ht="12.75" customHeight="1" x14ac:dyDescent="0.2">
      <c r="A224" s="102"/>
      <c r="B224" s="102"/>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89"/>
      <c r="AY224" s="89"/>
      <c r="AZ224" s="89"/>
      <c r="BA224" s="89"/>
      <c r="BB224" s="89"/>
      <c r="BC224" s="89"/>
      <c r="BD224" s="89"/>
      <c r="BE224" s="89"/>
      <c r="BF224" s="89"/>
      <c r="BG224" s="89"/>
      <c r="BH224" s="89"/>
      <c r="BI224" s="89"/>
      <c r="BJ224" s="89"/>
      <c r="BK224" s="89"/>
      <c r="BL224" s="89"/>
      <c r="BM224" s="89"/>
      <c r="BN224" s="89"/>
      <c r="BO224" s="89"/>
      <c r="BP224" s="89"/>
      <c r="BQ224" s="89"/>
      <c r="BR224" s="89"/>
      <c r="BS224" s="89"/>
      <c r="BT224" s="89"/>
      <c r="BU224" s="89"/>
      <c r="BV224" s="89"/>
    </row>
    <row r="225" spans="1:74" ht="12.75" customHeight="1" x14ac:dyDescent="0.2">
      <c r="A225" s="102"/>
      <c r="B225" s="102"/>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89"/>
      <c r="AY225" s="89"/>
      <c r="AZ225" s="89"/>
      <c r="BA225" s="89"/>
      <c r="BB225" s="89"/>
      <c r="BC225" s="89"/>
      <c r="BD225" s="89"/>
      <c r="BE225" s="89"/>
      <c r="BF225" s="89"/>
      <c r="BG225" s="89"/>
      <c r="BH225" s="89"/>
      <c r="BI225" s="89"/>
      <c r="BJ225" s="89"/>
      <c r="BK225" s="89"/>
      <c r="BL225" s="89"/>
      <c r="BM225" s="89"/>
      <c r="BN225" s="89"/>
      <c r="BO225" s="89"/>
      <c r="BP225" s="89"/>
      <c r="BQ225" s="89"/>
      <c r="BR225" s="89"/>
      <c r="BS225" s="89"/>
      <c r="BT225" s="89"/>
      <c r="BU225" s="89"/>
      <c r="BV225" s="89"/>
    </row>
    <row r="226" spans="1:74" ht="12.75" customHeight="1" x14ac:dyDescent="0.2">
      <c r="A226" s="102"/>
      <c r="B226" s="102"/>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89"/>
      <c r="AY226" s="89"/>
      <c r="AZ226" s="89"/>
      <c r="BA226" s="89"/>
      <c r="BB226" s="89"/>
      <c r="BC226" s="89"/>
      <c r="BD226" s="89"/>
      <c r="BE226" s="89"/>
      <c r="BF226" s="89"/>
      <c r="BG226" s="89"/>
      <c r="BH226" s="89"/>
      <c r="BI226" s="89"/>
      <c r="BJ226" s="89"/>
      <c r="BK226" s="89"/>
      <c r="BL226" s="89"/>
      <c r="BM226" s="89"/>
      <c r="BN226" s="89"/>
      <c r="BO226" s="89"/>
      <c r="BP226" s="89"/>
      <c r="BQ226" s="89"/>
      <c r="BR226" s="89"/>
      <c r="BS226" s="89"/>
      <c r="BT226" s="89"/>
      <c r="BU226" s="89"/>
      <c r="BV226" s="89"/>
    </row>
    <row r="227" spans="1:74" ht="12.75" customHeight="1" x14ac:dyDescent="0.2">
      <c r="A227" s="102"/>
      <c r="B227" s="102"/>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89"/>
      <c r="AY227" s="89"/>
      <c r="AZ227" s="89"/>
      <c r="BA227" s="89"/>
      <c r="BB227" s="89"/>
      <c r="BC227" s="89"/>
      <c r="BD227" s="89"/>
      <c r="BE227" s="89"/>
      <c r="BF227" s="89"/>
      <c r="BG227" s="89"/>
      <c r="BH227" s="89"/>
      <c r="BI227" s="89"/>
      <c r="BJ227" s="89"/>
      <c r="BK227" s="89"/>
      <c r="BL227" s="89"/>
      <c r="BM227" s="89"/>
      <c r="BN227" s="89"/>
      <c r="BO227" s="89"/>
      <c r="BP227" s="89"/>
      <c r="BQ227" s="89"/>
      <c r="BR227" s="89"/>
      <c r="BS227" s="89"/>
      <c r="BT227" s="89"/>
      <c r="BU227" s="89"/>
      <c r="BV227" s="89"/>
    </row>
    <row r="228" spans="1:74" ht="12.75" customHeight="1" x14ac:dyDescent="0.2">
      <c r="A228" s="102"/>
      <c r="B228" s="102"/>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89"/>
      <c r="AY228" s="89"/>
      <c r="AZ228" s="89"/>
      <c r="BA228" s="89"/>
      <c r="BB228" s="89"/>
      <c r="BC228" s="89"/>
      <c r="BD228" s="89"/>
      <c r="BE228" s="89"/>
      <c r="BF228" s="89"/>
      <c r="BG228" s="89"/>
      <c r="BH228" s="89"/>
      <c r="BI228" s="89"/>
      <c r="BJ228" s="89"/>
      <c r="BK228" s="89"/>
      <c r="BL228" s="89"/>
      <c r="BM228" s="89"/>
      <c r="BN228" s="89"/>
      <c r="BO228" s="89"/>
      <c r="BP228" s="89"/>
      <c r="BQ228" s="89"/>
      <c r="BR228" s="89"/>
      <c r="BS228" s="89"/>
      <c r="BT228" s="89"/>
      <c r="BU228" s="89"/>
      <c r="BV228" s="89"/>
    </row>
    <row r="229" spans="1:74" ht="12.75" customHeight="1" x14ac:dyDescent="0.2">
      <c r="A229" s="102"/>
      <c r="B229" s="102"/>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89"/>
      <c r="AY229" s="89"/>
      <c r="AZ229" s="89"/>
      <c r="BA229" s="89"/>
      <c r="BB229" s="89"/>
      <c r="BC229" s="89"/>
      <c r="BD229" s="89"/>
      <c r="BE229" s="89"/>
      <c r="BF229" s="89"/>
      <c r="BG229" s="89"/>
      <c r="BH229" s="89"/>
      <c r="BI229" s="89"/>
      <c r="BJ229" s="89"/>
      <c r="BK229" s="89"/>
      <c r="BL229" s="89"/>
      <c r="BM229" s="89"/>
      <c r="BN229" s="89"/>
      <c r="BO229" s="89"/>
      <c r="BP229" s="89"/>
      <c r="BQ229" s="89"/>
      <c r="BR229" s="89"/>
      <c r="BS229" s="89"/>
      <c r="BT229" s="89"/>
      <c r="BU229" s="89"/>
      <c r="BV229" s="89"/>
    </row>
    <row r="230" spans="1:74" ht="12.75" customHeight="1" x14ac:dyDescent="0.2">
      <c r="A230" s="102"/>
      <c r="B230" s="102"/>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89"/>
      <c r="AY230" s="89"/>
      <c r="AZ230" s="89"/>
      <c r="BA230" s="89"/>
      <c r="BB230" s="89"/>
      <c r="BC230" s="89"/>
      <c r="BD230" s="89"/>
      <c r="BE230" s="89"/>
      <c r="BF230" s="89"/>
      <c r="BG230" s="89"/>
      <c r="BH230" s="89"/>
      <c r="BI230" s="89"/>
      <c r="BJ230" s="89"/>
      <c r="BK230" s="89"/>
      <c r="BL230" s="89"/>
      <c r="BM230" s="89"/>
      <c r="BN230" s="89"/>
      <c r="BO230" s="89"/>
      <c r="BP230" s="89"/>
      <c r="BQ230" s="89"/>
      <c r="BR230" s="89"/>
      <c r="BS230" s="89"/>
      <c r="BT230" s="89"/>
      <c r="BU230" s="89"/>
      <c r="BV230" s="89"/>
    </row>
    <row r="231" spans="1:74" ht="12.75" customHeight="1" x14ac:dyDescent="0.2">
      <c r="A231" s="102"/>
      <c r="B231" s="102"/>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89"/>
      <c r="AY231" s="89"/>
      <c r="AZ231" s="89"/>
      <c r="BA231" s="89"/>
      <c r="BB231" s="89"/>
      <c r="BC231" s="89"/>
      <c r="BD231" s="89"/>
      <c r="BE231" s="89"/>
      <c r="BF231" s="89"/>
      <c r="BG231" s="89"/>
      <c r="BH231" s="89"/>
      <c r="BI231" s="89"/>
      <c r="BJ231" s="89"/>
      <c r="BK231" s="89"/>
      <c r="BL231" s="89"/>
      <c r="BM231" s="89"/>
      <c r="BN231" s="89"/>
      <c r="BO231" s="89"/>
      <c r="BP231" s="89"/>
      <c r="BQ231" s="89"/>
      <c r="BR231" s="89"/>
      <c r="BS231" s="89"/>
      <c r="BT231" s="89"/>
      <c r="BU231" s="89"/>
      <c r="BV231" s="89"/>
    </row>
    <row r="232" spans="1:74" ht="12.75" customHeight="1" x14ac:dyDescent="0.2">
      <c r="A232" s="102"/>
      <c r="B232" s="102"/>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89"/>
      <c r="AY232" s="89"/>
      <c r="AZ232" s="89"/>
      <c r="BA232" s="89"/>
      <c r="BB232" s="89"/>
      <c r="BC232" s="89"/>
      <c r="BD232" s="89"/>
      <c r="BE232" s="89"/>
      <c r="BF232" s="89"/>
      <c r="BG232" s="89"/>
      <c r="BH232" s="89"/>
      <c r="BI232" s="89"/>
      <c r="BJ232" s="89"/>
      <c r="BK232" s="89"/>
      <c r="BL232" s="89"/>
      <c r="BM232" s="89"/>
      <c r="BN232" s="89"/>
      <c r="BO232" s="89"/>
      <c r="BP232" s="89"/>
      <c r="BQ232" s="89"/>
      <c r="BR232" s="89"/>
      <c r="BS232" s="89"/>
      <c r="BT232" s="89"/>
      <c r="BU232" s="89"/>
      <c r="BV232" s="89"/>
    </row>
    <row r="233" spans="1:74" ht="12.75" customHeight="1" x14ac:dyDescent="0.2">
      <c r="A233" s="102"/>
      <c r="B233" s="102"/>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89"/>
      <c r="AY233" s="89"/>
      <c r="AZ233" s="89"/>
      <c r="BA233" s="89"/>
      <c r="BB233" s="89"/>
      <c r="BC233" s="89"/>
      <c r="BD233" s="89"/>
      <c r="BE233" s="89"/>
      <c r="BF233" s="89"/>
      <c r="BG233" s="89"/>
      <c r="BH233" s="89"/>
      <c r="BI233" s="89"/>
      <c r="BJ233" s="89"/>
      <c r="BK233" s="89"/>
      <c r="BL233" s="89"/>
      <c r="BM233" s="89"/>
      <c r="BN233" s="89"/>
      <c r="BO233" s="89"/>
      <c r="BP233" s="89"/>
      <c r="BQ233" s="89"/>
      <c r="BR233" s="89"/>
      <c r="BS233" s="89"/>
      <c r="BT233" s="89"/>
      <c r="BU233" s="89"/>
      <c r="BV233" s="89"/>
    </row>
    <row r="234" spans="1:74" ht="12.75" customHeight="1" x14ac:dyDescent="0.2">
      <c r="A234" s="102"/>
      <c r="B234" s="102"/>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89"/>
      <c r="AY234" s="89"/>
      <c r="AZ234" s="89"/>
      <c r="BA234" s="89"/>
      <c r="BB234" s="89"/>
      <c r="BC234" s="89"/>
      <c r="BD234" s="89"/>
      <c r="BE234" s="89"/>
      <c r="BF234" s="89"/>
      <c r="BG234" s="89"/>
      <c r="BH234" s="89"/>
      <c r="BI234" s="89"/>
      <c r="BJ234" s="89"/>
      <c r="BK234" s="89"/>
      <c r="BL234" s="89"/>
      <c r="BM234" s="89"/>
      <c r="BN234" s="89"/>
      <c r="BO234" s="89"/>
      <c r="BP234" s="89"/>
      <c r="BQ234" s="89"/>
      <c r="BR234" s="89"/>
      <c r="BS234" s="89"/>
      <c r="BT234" s="89"/>
      <c r="BU234" s="89"/>
      <c r="BV234" s="89"/>
    </row>
    <row r="235" spans="1:74" ht="12.75" customHeight="1" x14ac:dyDescent="0.2">
      <c r="A235" s="102"/>
      <c r="B235" s="102"/>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89"/>
      <c r="AY235" s="89"/>
      <c r="AZ235" s="89"/>
      <c r="BA235" s="89"/>
      <c r="BB235" s="89"/>
      <c r="BC235" s="89"/>
      <c r="BD235" s="89"/>
      <c r="BE235" s="89"/>
      <c r="BF235" s="89"/>
      <c r="BG235" s="89"/>
      <c r="BH235" s="89"/>
      <c r="BI235" s="89"/>
      <c r="BJ235" s="89"/>
      <c r="BK235" s="89"/>
      <c r="BL235" s="89"/>
      <c r="BM235" s="89"/>
      <c r="BN235" s="89"/>
      <c r="BO235" s="89"/>
      <c r="BP235" s="89"/>
      <c r="BQ235" s="89"/>
      <c r="BR235" s="89"/>
      <c r="BS235" s="89"/>
      <c r="BT235" s="89"/>
      <c r="BU235" s="89"/>
      <c r="BV235" s="89"/>
    </row>
    <row r="236" spans="1:74" ht="12.75" customHeight="1" x14ac:dyDescent="0.2">
      <c r="A236" s="102"/>
      <c r="B236" s="102"/>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89"/>
      <c r="AY236" s="89"/>
      <c r="AZ236" s="89"/>
      <c r="BA236" s="89"/>
      <c r="BB236" s="89"/>
      <c r="BC236" s="89"/>
      <c r="BD236" s="89"/>
      <c r="BE236" s="89"/>
      <c r="BF236" s="89"/>
      <c r="BG236" s="89"/>
      <c r="BH236" s="89"/>
      <c r="BI236" s="89"/>
      <c r="BJ236" s="89"/>
      <c r="BK236" s="89"/>
      <c r="BL236" s="89"/>
      <c r="BM236" s="89"/>
      <c r="BN236" s="89"/>
      <c r="BO236" s="89"/>
      <c r="BP236" s="89"/>
      <c r="BQ236" s="89"/>
      <c r="BR236" s="89"/>
      <c r="BS236" s="89"/>
      <c r="BT236" s="89"/>
      <c r="BU236" s="89"/>
      <c r="BV236" s="89"/>
    </row>
    <row r="237" spans="1:74" ht="12.75" customHeight="1" x14ac:dyDescent="0.2">
      <c r="A237" s="102"/>
      <c r="B237" s="102"/>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89"/>
      <c r="AY237" s="89"/>
      <c r="AZ237" s="89"/>
      <c r="BA237" s="89"/>
      <c r="BB237" s="89"/>
      <c r="BC237" s="89"/>
      <c r="BD237" s="89"/>
      <c r="BE237" s="89"/>
      <c r="BF237" s="89"/>
      <c r="BG237" s="89"/>
      <c r="BH237" s="89"/>
      <c r="BI237" s="89"/>
      <c r="BJ237" s="89"/>
      <c r="BK237" s="89"/>
      <c r="BL237" s="89"/>
      <c r="BM237" s="89"/>
      <c r="BN237" s="89"/>
      <c r="BO237" s="89"/>
      <c r="BP237" s="89"/>
      <c r="BQ237" s="89"/>
      <c r="BR237" s="89"/>
      <c r="BS237" s="89"/>
      <c r="BT237" s="89"/>
      <c r="BU237" s="89"/>
      <c r="BV237" s="89"/>
    </row>
    <row r="238" spans="1:74" ht="12.75" customHeight="1" x14ac:dyDescent="0.2">
      <c r="A238" s="102"/>
      <c r="B238" s="102"/>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89"/>
      <c r="AY238" s="89"/>
      <c r="AZ238" s="89"/>
      <c r="BA238" s="89"/>
      <c r="BB238" s="89"/>
      <c r="BC238" s="89"/>
      <c r="BD238" s="89"/>
      <c r="BE238" s="89"/>
      <c r="BF238" s="89"/>
      <c r="BG238" s="89"/>
      <c r="BH238" s="89"/>
      <c r="BI238" s="89"/>
      <c r="BJ238" s="89"/>
      <c r="BK238" s="89"/>
      <c r="BL238" s="89"/>
      <c r="BM238" s="89"/>
      <c r="BN238" s="89"/>
      <c r="BO238" s="89"/>
      <c r="BP238" s="89"/>
      <c r="BQ238" s="89"/>
      <c r="BR238" s="89"/>
      <c r="BS238" s="89"/>
      <c r="BT238" s="89"/>
      <c r="BU238" s="89"/>
      <c r="BV238" s="89"/>
    </row>
    <row r="239" spans="1:74" ht="12.75" customHeight="1" x14ac:dyDescent="0.2">
      <c r="A239" s="102"/>
      <c r="B239" s="102"/>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89"/>
      <c r="AY239" s="89"/>
      <c r="AZ239" s="89"/>
      <c r="BA239" s="89"/>
      <c r="BB239" s="89"/>
      <c r="BC239" s="89"/>
      <c r="BD239" s="89"/>
      <c r="BE239" s="89"/>
      <c r="BF239" s="89"/>
      <c r="BG239" s="89"/>
      <c r="BH239" s="89"/>
      <c r="BI239" s="89"/>
      <c r="BJ239" s="89"/>
      <c r="BK239" s="89"/>
      <c r="BL239" s="89"/>
      <c r="BM239" s="89"/>
      <c r="BN239" s="89"/>
      <c r="BO239" s="89"/>
      <c r="BP239" s="89"/>
      <c r="BQ239" s="89"/>
      <c r="BR239" s="89"/>
      <c r="BS239" s="89"/>
      <c r="BT239" s="89"/>
      <c r="BU239" s="89"/>
      <c r="BV239" s="89"/>
    </row>
    <row r="240" spans="1:74" ht="12.75" customHeight="1" x14ac:dyDescent="0.2">
      <c r="A240" s="102"/>
      <c r="B240" s="102"/>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89"/>
      <c r="AY240" s="89"/>
      <c r="AZ240" s="89"/>
      <c r="BA240" s="89"/>
      <c r="BB240" s="89"/>
      <c r="BC240" s="89"/>
      <c r="BD240" s="89"/>
      <c r="BE240" s="89"/>
      <c r="BF240" s="89"/>
      <c r="BG240" s="89"/>
      <c r="BH240" s="89"/>
      <c r="BI240" s="89"/>
      <c r="BJ240" s="89"/>
      <c r="BK240" s="89"/>
      <c r="BL240" s="89"/>
      <c r="BM240" s="89"/>
      <c r="BN240" s="89"/>
      <c r="BO240" s="89"/>
      <c r="BP240" s="89"/>
      <c r="BQ240" s="89"/>
      <c r="BR240" s="89"/>
      <c r="BS240" s="89"/>
      <c r="BT240" s="89"/>
      <c r="BU240" s="89"/>
      <c r="BV240" s="89"/>
    </row>
    <row r="241" spans="1:74" ht="12.75" customHeight="1" x14ac:dyDescent="0.2">
      <c r="A241" s="102"/>
      <c r="B241" s="102"/>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89"/>
      <c r="AY241" s="89"/>
      <c r="AZ241" s="89"/>
      <c r="BA241" s="89"/>
      <c r="BB241" s="89"/>
      <c r="BC241" s="89"/>
      <c r="BD241" s="89"/>
      <c r="BE241" s="89"/>
      <c r="BF241" s="89"/>
      <c r="BG241" s="89"/>
      <c r="BH241" s="89"/>
      <c r="BI241" s="89"/>
      <c r="BJ241" s="89"/>
      <c r="BK241" s="89"/>
      <c r="BL241" s="89"/>
      <c r="BM241" s="89"/>
      <c r="BN241" s="89"/>
      <c r="BO241" s="89"/>
      <c r="BP241" s="89"/>
      <c r="BQ241" s="89"/>
      <c r="BR241" s="89"/>
      <c r="BS241" s="89"/>
      <c r="BT241" s="89"/>
      <c r="BU241" s="89"/>
      <c r="BV241" s="89"/>
    </row>
    <row r="242" spans="1:74" ht="12.75" customHeight="1" x14ac:dyDescent="0.2">
      <c r="A242" s="102"/>
      <c r="B242" s="102"/>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89"/>
      <c r="AY242" s="89"/>
      <c r="AZ242" s="89"/>
      <c r="BA242" s="89"/>
      <c r="BB242" s="89"/>
      <c r="BC242" s="89"/>
      <c r="BD242" s="89"/>
      <c r="BE242" s="89"/>
      <c r="BF242" s="89"/>
      <c r="BG242" s="89"/>
      <c r="BH242" s="89"/>
      <c r="BI242" s="89"/>
      <c r="BJ242" s="89"/>
      <c r="BK242" s="89"/>
      <c r="BL242" s="89"/>
      <c r="BM242" s="89"/>
      <c r="BN242" s="89"/>
      <c r="BO242" s="89"/>
      <c r="BP242" s="89"/>
      <c r="BQ242" s="89"/>
      <c r="BR242" s="89"/>
      <c r="BS242" s="89"/>
      <c r="BT242" s="89"/>
      <c r="BU242" s="89"/>
      <c r="BV242" s="89"/>
    </row>
    <row r="243" spans="1:74" ht="12.75" customHeight="1" x14ac:dyDescent="0.2">
      <c r="A243" s="102"/>
      <c r="B243" s="102"/>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89"/>
      <c r="AY243" s="89"/>
      <c r="AZ243" s="89"/>
      <c r="BA243" s="89"/>
      <c r="BB243" s="89"/>
      <c r="BC243" s="89"/>
      <c r="BD243" s="89"/>
      <c r="BE243" s="89"/>
      <c r="BF243" s="89"/>
      <c r="BG243" s="89"/>
      <c r="BH243" s="89"/>
      <c r="BI243" s="89"/>
      <c r="BJ243" s="89"/>
      <c r="BK243" s="89"/>
      <c r="BL243" s="89"/>
      <c r="BM243" s="89"/>
      <c r="BN243" s="89"/>
      <c r="BO243" s="89"/>
      <c r="BP243" s="89"/>
      <c r="BQ243" s="89"/>
      <c r="BR243" s="89"/>
      <c r="BS243" s="89"/>
      <c r="BT243" s="89"/>
      <c r="BU243" s="89"/>
      <c r="BV243" s="89"/>
    </row>
    <row r="244" spans="1:74" ht="12.75" customHeight="1" x14ac:dyDescent="0.2">
      <c r="A244" s="102"/>
      <c r="B244" s="102"/>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89"/>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row>
    <row r="245" spans="1:74" ht="12.75" customHeight="1" x14ac:dyDescent="0.2">
      <c r="A245" s="102"/>
      <c r="B245" s="102"/>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89"/>
      <c r="AY245" s="89"/>
      <c r="AZ245" s="89"/>
      <c r="BA245" s="89"/>
      <c r="BB245" s="89"/>
      <c r="BC245" s="89"/>
      <c r="BD245" s="89"/>
      <c r="BE245" s="89"/>
      <c r="BF245" s="89"/>
      <c r="BG245" s="89"/>
      <c r="BH245" s="89"/>
      <c r="BI245" s="89"/>
      <c r="BJ245" s="89"/>
      <c r="BK245" s="89"/>
      <c r="BL245" s="89"/>
      <c r="BM245" s="89"/>
      <c r="BN245" s="89"/>
      <c r="BO245" s="89"/>
      <c r="BP245" s="89"/>
      <c r="BQ245" s="89"/>
      <c r="BR245" s="89"/>
      <c r="BS245" s="89"/>
      <c r="BT245" s="89"/>
      <c r="BU245" s="89"/>
      <c r="BV245" s="89"/>
    </row>
    <row r="246" spans="1:74" ht="12.75" customHeight="1" x14ac:dyDescent="0.2">
      <c r="A246" s="102"/>
      <c r="B246" s="102"/>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89"/>
      <c r="AY246" s="89"/>
      <c r="AZ246" s="89"/>
      <c r="BA246" s="89"/>
      <c r="BB246" s="89"/>
      <c r="BC246" s="89"/>
      <c r="BD246" s="89"/>
      <c r="BE246" s="89"/>
      <c r="BF246" s="89"/>
      <c r="BG246" s="89"/>
      <c r="BH246" s="89"/>
      <c r="BI246" s="89"/>
      <c r="BJ246" s="89"/>
      <c r="BK246" s="89"/>
      <c r="BL246" s="89"/>
      <c r="BM246" s="89"/>
      <c r="BN246" s="89"/>
      <c r="BO246" s="89"/>
      <c r="BP246" s="89"/>
      <c r="BQ246" s="89"/>
      <c r="BR246" s="89"/>
      <c r="BS246" s="89"/>
      <c r="BT246" s="89"/>
      <c r="BU246" s="89"/>
      <c r="BV246" s="89"/>
    </row>
    <row r="247" spans="1:74" ht="12.75" customHeight="1" x14ac:dyDescent="0.2">
      <c r="A247" s="102"/>
      <c r="B247" s="102"/>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89"/>
      <c r="AY247" s="89"/>
      <c r="AZ247" s="89"/>
      <c r="BA247" s="89"/>
      <c r="BB247" s="89"/>
      <c r="BC247" s="89"/>
      <c r="BD247" s="89"/>
      <c r="BE247" s="89"/>
      <c r="BF247" s="89"/>
      <c r="BG247" s="89"/>
      <c r="BH247" s="89"/>
      <c r="BI247" s="89"/>
      <c r="BJ247" s="89"/>
      <c r="BK247" s="89"/>
      <c r="BL247" s="89"/>
      <c r="BM247" s="89"/>
      <c r="BN247" s="89"/>
      <c r="BO247" s="89"/>
      <c r="BP247" s="89"/>
      <c r="BQ247" s="89"/>
      <c r="BR247" s="89"/>
      <c r="BS247" s="89"/>
      <c r="BT247" s="89"/>
      <c r="BU247" s="89"/>
      <c r="BV247" s="89"/>
    </row>
    <row r="248" spans="1:74" ht="12.75" customHeight="1" x14ac:dyDescent="0.2">
      <c r="A248" s="102"/>
      <c r="B248" s="102"/>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89"/>
      <c r="AY248" s="89"/>
      <c r="AZ248" s="89"/>
      <c r="BA248" s="89"/>
      <c r="BB248" s="89"/>
      <c r="BC248" s="89"/>
      <c r="BD248" s="89"/>
      <c r="BE248" s="89"/>
      <c r="BF248" s="89"/>
      <c r="BG248" s="89"/>
      <c r="BH248" s="89"/>
      <c r="BI248" s="89"/>
      <c r="BJ248" s="89"/>
      <c r="BK248" s="89"/>
      <c r="BL248" s="89"/>
      <c r="BM248" s="89"/>
      <c r="BN248" s="89"/>
      <c r="BO248" s="89"/>
      <c r="BP248" s="89"/>
      <c r="BQ248" s="89"/>
      <c r="BR248" s="89"/>
      <c r="BS248" s="89"/>
      <c r="BT248" s="89"/>
      <c r="BU248" s="89"/>
      <c r="BV248" s="89"/>
    </row>
    <row r="249" spans="1:74" ht="12.75" customHeight="1" x14ac:dyDescent="0.2">
      <c r="A249" s="102"/>
      <c r="B249" s="102"/>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row>
    <row r="250" spans="1:74" ht="12.75" customHeight="1" x14ac:dyDescent="0.2">
      <c r="A250" s="102"/>
      <c r="B250" s="102"/>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89"/>
      <c r="AY250" s="89"/>
      <c r="AZ250" s="89"/>
      <c r="BA250" s="89"/>
      <c r="BB250" s="89"/>
      <c r="BC250" s="89"/>
      <c r="BD250" s="89"/>
      <c r="BE250" s="89"/>
      <c r="BF250" s="89"/>
      <c r="BG250" s="89"/>
      <c r="BH250" s="89"/>
      <c r="BI250" s="89"/>
      <c r="BJ250" s="89"/>
      <c r="BK250" s="89"/>
      <c r="BL250" s="89"/>
      <c r="BM250" s="89"/>
      <c r="BN250" s="89"/>
      <c r="BO250" s="89"/>
      <c r="BP250" s="89"/>
      <c r="BQ250" s="89"/>
      <c r="BR250" s="89"/>
      <c r="BS250" s="89"/>
      <c r="BT250" s="89"/>
      <c r="BU250" s="89"/>
      <c r="BV250" s="89"/>
    </row>
    <row r="251" spans="1:74" ht="12.75" customHeight="1" x14ac:dyDescent="0.2">
      <c r="A251" s="102"/>
      <c r="B251" s="102"/>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89"/>
      <c r="AY251" s="89"/>
      <c r="AZ251" s="89"/>
      <c r="BA251" s="89"/>
      <c r="BB251" s="89"/>
      <c r="BC251" s="89"/>
      <c r="BD251" s="89"/>
      <c r="BE251" s="89"/>
      <c r="BF251" s="89"/>
      <c r="BG251" s="89"/>
      <c r="BH251" s="89"/>
      <c r="BI251" s="89"/>
      <c r="BJ251" s="89"/>
      <c r="BK251" s="89"/>
      <c r="BL251" s="89"/>
      <c r="BM251" s="89"/>
      <c r="BN251" s="89"/>
      <c r="BO251" s="89"/>
      <c r="BP251" s="89"/>
      <c r="BQ251" s="89"/>
      <c r="BR251" s="89"/>
      <c r="BS251" s="89"/>
      <c r="BT251" s="89"/>
      <c r="BU251" s="89"/>
      <c r="BV251" s="89"/>
    </row>
    <row r="252" spans="1:74" ht="12.75" customHeight="1" x14ac:dyDescent="0.2">
      <c r="A252" s="102"/>
      <c r="B252" s="102"/>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89"/>
      <c r="AY252" s="89"/>
      <c r="AZ252" s="89"/>
      <c r="BA252" s="89"/>
      <c r="BB252" s="89"/>
      <c r="BC252" s="89"/>
      <c r="BD252" s="89"/>
      <c r="BE252" s="89"/>
      <c r="BF252" s="89"/>
      <c r="BG252" s="89"/>
      <c r="BH252" s="89"/>
      <c r="BI252" s="89"/>
      <c r="BJ252" s="89"/>
      <c r="BK252" s="89"/>
      <c r="BL252" s="89"/>
      <c r="BM252" s="89"/>
      <c r="BN252" s="89"/>
      <c r="BO252" s="89"/>
      <c r="BP252" s="89"/>
      <c r="BQ252" s="89"/>
      <c r="BR252" s="89"/>
      <c r="BS252" s="89"/>
      <c r="BT252" s="89"/>
      <c r="BU252" s="89"/>
      <c r="BV252" s="89"/>
    </row>
    <row r="253" spans="1:74" ht="12.75" customHeight="1" x14ac:dyDescent="0.2">
      <c r="A253" s="102"/>
      <c r="B253" s="102"/>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89"/>
      <c r="AY253" s="89"/>
      <c r="AZ253" s="89"/>
      <c r="BA253" s="89"/>
      <c r="BB253" s="89"/>
      <c r="BC253" s="89"/>
      <c r="BD253" s="89"/>
      <c r="BE253" s="89"/>
      <c r="BF253" s="89"/>
      <c r="BG253" s="89"/>
      <c r="BH253" s="89"/>
      <c r="BI253" s="89"/>
      <c r="BJ253" s="89"/>
      <c r="BK253" s="89"/>
      <c r="BL253" s="89"/>
      <c r="BM253" s="89"/>
      <c r="BN253" s="89"/>
      <c r="BO253" s="89"/>
      <c r="BP253" s="89"/>
      <c r="BQ253" s="89"/>
      <c r="BR253" s="89"/>
      <c r="BS253" s="89"/>
      <c r="BT253" s="89"/>
      <c r="BU253" s="89"/>
      <c r="BV253" s="89"/>
    </row>
    <row r="254" spans="1:74" ht="12.75" customHeight="1" x14ac:dyDescent="0.2">
      <c r="A254" s="102"/>
      <c r="B254" s="102"/>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89"/>
      <c r="AY254" s="89"/>
      <c r="AZ254" s="89"/>
      <c r="BA254" s="89"/>
      <c r="BB254" s="89"/>
      <c r="BC254" s="89"/>
      <c r="BD254" s="89"/>
      <c r="BE254" s="89"/>
      <c r="BF254" s="89"/>
      <c r="BG254" s="89"/>
      <c r="BH254" s="89"/>
      <c r="BI254" s="89"/>
      <c r="BJ254" s="89"/>
      <c r="BK254" s="89"/>
      <c r="BL254" s="89"/>
      <c r="BM254" s="89"/>
      <c r="BN254" s="89"/>
      <c r="BO254" s="89"/>
      <c r="BP254" s="89"/>
      <c r="BQ254" s="89"/>
      <c r="BR254" s="89"/>
      <c r="BS254" s="89"/>
      <c r="BT254" s="89"/>
      <c r="BU254" s="89"/>
      <c r="BV254" s="89"/>
    </row>
    <row r="255" spans="1:74" ht="12.75" customHeight="1" x14ac:dyDescent="0.2">
      <c r="A255" s="102"/>
      <c r="B255" s="102"/>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89"/>
      <c r="AY255" s="89"/>
      <c r="AZ255" s="89"/>
      <c r="BA255" s="89"/>
      <c r="BB255" s="89"/>
      <c r="BC255" s="89"/>
      <c r="BD255" s="89"/>
      <c r="BE255" s="89"/>
      <c r="BF255" s="89"/>
      <c r="BG255" s="89"/>
      <c r="BH255" s="89"/>
      <c r="BI255" s="89"/>
      <c r="BJ255" s="89"/>
      <c r="BK255" s="89"/>
      <c r="BL255" s="89"/>
      <c r="BM255" s="89"/>
      <c r="BN255" s="89"/>
      <c r="BO255" s="89"/>
      <c r="BP255" s="89"/>
      <c r="BQ255" s="89"/>
      <c r="BR255" s="89"/>
      <c r="BS255" s="89"/>
      <c r="BT255" s="89"/>
      <c r="BU255" s="89"/>
      <c r="BV255" s="89"/>
    </row>
    <row r="256" spans="1:74" ht="12.75" customHeight="1" x14ac:dyDescent="0.2">
      <c r="A256" s="102"/>
      <c r="B256" s="102"/>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89"/>
      <c r="AY256" s="89"/>
      <c r="AZ256" s="89"/>
      <c r="BA256" s="89"/>
      <c r="BB256" s="89"/>
      <c r="BC256" s="89"/>
      <c r="BD256" s="89"/>
      <c r="BE256" s="89"/>
      <c r="BF256" s="89"/>
      <c r="BG256" s="89"/>
      <c r="BH256" s="89"/>
      <c r="BI256" s="89"/>
      <c r="BJ256" s="89"/>
      <c r="BK256" s="89"/>
      <c r="BL256" s="89"/>
      <c r="BM256" s="89"/>
      <c r="BN256" s="89"/>
      <c r="BO256" s="89"/>
      <c r="BP256" s="89"/>
      <c r="BQ256" s="89"/>
      <c r="BR256" s="89"/>
      <c r="BS256" s="89"/>
      <c r="BT256" s="89"/>
      <c r="BU256" s="89"/>
      <c r="BV256" s="89"/>
    </row>
    <row r="257" spans="1:74" ht="12.75" customHeight="1" x14ac:dyDescent="0.2">
      <c r="A257" s="102"/>
      <c r="B257" s="102"/>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89"/>
      <c r="AY257" s="89"/>
      <c r="AZ257" s="89"/>
      <c r="BA257" s="89"/>
      <c r="BB257" s="89"/>
      <c r="BC257" s="89"/>
      <c r="BD257" s="89"/>
      <c r="BE257" s="89"/>
      <c r="BF257" s="89"/>
      <c r="BG257" s="89"/>
      <c r="BH257" s="89"/>
      <c r="BI257" s="89"/>
      <c r="BJ257" s="89"/>
      <c r="BK257" s="89"/>
      <c r="BL257" s="89"/>
      <c r="BM257" s="89"/>
      <c r="BN257" s="89"/>
      <c r="BO257" s="89"/>
      <c r="BP257" s="89"/>
      <c r="BQ257" s="89"/>
      <c r="BR257" s="89"/>
      <c r="BS257" s="89"/>
      <c r="BT257" s="89"/>
      <c r="BU257" s="89"/>
      <c r="BV257" s="89"/>
    </row>
    <row r="258" spans="1:74" ht="12.75" customHeight="1" x14ac:dyDescent="0.2">
      <c r="A258" s="102"/>
      <c r="B258" s="102"/>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89"/>
      <c r="AY258" s="89"/>
      <c r="AZ258" s="89"/>
      <c r="BA258" s="89"/>
      <c r="BB258" s="89"/>
      <c r="BC258" s="89"/>
      <c r="BD258" s="89"/>
      <c r="BE258" s="89"/>
      <c r="BF258" s="89"/>
      <c r="BG258" s="89"/>
      <c r="BH258" s="89"/>
      <c r="BI258" s="89"/>
      <c r="BJ258" s="89"/>
      <c r="BK258" s="89"/>
      <c r="BL258" s="89"/>
      <c r="BM258" s="89"/>
      <c r="BN258" s="89"/>
      <c r="BO258" s="89"/>
      <c r="BP258" s="89"/>
      <c r="BQ258" s="89"/>
      <c r="BR258" s="89"/>
      <c r="BS258" s="89"/>
      <c r="BT258" s="89"/>
      <c r="BU258" s="89"/>
      <c r="BV258" s="89"/>
    </row>
    <row r="259" spans="1:74" ht="12.75" customHeight="1" x14ac:dyDescent="0.2">
      <c r="A259" s="102"/>
      <c r="B259" s="102"/>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89"/>
      <c r="AY259" s="89"/>
      <c r="AZ259" s="89"/>
      <c r="BA259" s="89"/>
      <c r="BB259" s="89"/>
      <c r="BC259" s="89"/>
      <c r="BD259" s="89"/>
      <c r="BE259" s="89"/>
      <c r="BF259" s="89"/>
      <c r="BG259" s="89"/>
      <c r="BH259" s="89"/>
      <c r="BI259" s="89"/>
      <c r="BJ259" s="89"/>
      <c r="BK259" s="89"/>
      <c r="BL259" s="89"/>
      <c r="BM259" s="89"/>
      <c r="BN259" s="89"/>
      <c r="BO259" s="89"/>
      <c r="BP259" s="89"/>
      <c r="BQ259" s="89"/>
      <c r="BR259" s="89"/>
      <c r="BS259" s="89"/>
      <c r="BT259" s="89"/>
      <c r="BU259" s="89"/>
      <c r="BV259" s="89"/>
    </row>
    <row r="260" spans="1:74" ht="12.75" customHeight="1" x14ac:dyDescent="0.2">
      <c r="A260" s="102"/>
      <c r="B260" s="102"/>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89"/>
      <c r="AY260" s="89"/>
      <c r="AZ260" s="89"/>
      <c r="BA260" s="89"/>
      <c r="BB260" s="89"/>
      <c r="BC260" s="89"/>
      <c r="BD260" s="89"/>
      <c r="BE260" s="89"/>
      <c r="BF260" s="89"/>
      <c r="BG260" s="89"/>
      <c r="BH260" s="89"/>
      <c r="BI260" s="89"/>
      <c r="BJ260" s="89"/>
      <c r="BK260" s="89"/>
      <c r="BL260" s="89"/>
      <c r="BM260" s="89"/>
      <c r="BN260" s="89"/>
      <c r="BO260" s="89"/>
      <c r="BP260" s="89"/>
      <c r="BQ260" s="89"/>
      <c r="BR260" s="89"/>
      <c r="BS260" s="89"/>
      <c r="BT260" s="89"/>
      <c r="BU260" s="89"/>
      <c r="BV260" s="89"/>
    </row>
    <row r="261" spans="1:74" ht="12.75" customHeight="1" x14ac:dyDescent="0.2">
      <c r="A261" s="102"/>
      <c r="B261" s="102"/>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89"/>
      <c r="AY261" s="89"/>
      <c r="AZ261" s="89"/>
      <c r="BA261" s="89"/>
      <c r="BB261" s="89"/>
      <c r="BC261" s="89"/>
      <c r="BD261" s="89"/>
      <c r="BE261" s="89"/>
      <c r="BF261" s="89"/>
      <c r="BG261" s="89"/>
      <c r="BH261" s="89"/>
      <c r="BI261" s="89"/>
      <c r="BJ261" s="89"/>
      <c r="BK261" s="89"/>
      <c r="BL261" s="89"/>
      <c r="BM261" s="89"/>
      <c r="BN261" s="89"/>
      <c r="BO261" s="89"/>
      <c r="BP261" s="89"/>
      <c r="BQ261" s="89"/>
      <c r="BR261" s="89"/>
      <c r="BS261" s="89"/>
      <c r="BT261" s="89"/>
      <c r="BU261" s="89"/>
      <c r="BV261" s="89"/>
    </row>
    <row r="262" spans="1:74" ht="12.75" customHeight="1" x14ac:dyDescent="0.2">
      <c r="A262" s="102"/>
      <c r="B262" s="102"/>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89"/>
      <c r="AY262" s="89"/>
      <c r="AZ262" s="89"/>
      <c r="BA262" s="89"/>
      <c r="BB262" s="89"/>
      <c r="BC262" s="89"/>
      <c r="BD262" s="89"/>
      <c r="BE262" s="89"/>
      <c r="BF262" s="89"/>
      <c r="BG262" s="89"/>
      <c r="BH262" s="89"/>
      <c r="BI262" s="89"/>
      <c r="BJ262" s="89"/>
      <c r="BK262" s="89"/>
      <c r="BL262" s="89"/>
      <c r="BM262" s="89"/>
      <c r="BN262" s="89"/>
      <c r="BO262" s="89"/>
      <c r="BP262" s="89"/>
      <c r="BQ262" s="89"/>
      <c r="BR262" s="89"/>
      <c r="BS262" s="89"/>
      <c r="BT262" s="89"/>
      <c r="BU262" s="89"/>
      <c r="BV262" s="89"/>
    </row>
    <row r="263" spans="1:74" ht="12.75" customHeight="1" x14ac:dyDescent="0.2">
      <c r="A263" s="102"/>
      <c r="B263" s="102"/>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89"/>
      <c r="AY263" s="89"/>
      <c r="AZ263" s="89"/>
      <c r="BA263" s="89"/>
      <c r="BB263" s="89"/>
      <c r="BC263" s="89"/>
      <c r="BD263" s="89"/>
      <c r="BE263" s="89"/>
      <c r="BF263" s="89"/>
      <c r="BG263" s="89"/>
      <c r="BH263" s="89"/>
      <c r="BI263" s="89"/>
      <c r="BJ263" s="89"/>
      <c r="BK263" s="89"/>
      <c r="BL263" s="89"/>
      <c r="BM263" s="89"/>
      <c r="BN263" s="89"/>
      <c r="BO263" s="89"/>
      <c r="BP263" s="89"/>
      <c r="BQ263" s="89"/>
      <c r="BR263" s="89"/>
      <c r="BS263" s="89"/>
      <c r="BT263" s="89"/>
      <c r="BU263" s="89"/>
      <c r="BV263" s="89"/>
    </row>
    <row r="264" spans="1:74" ht="12.75" customHeight="1" x14ac:dyDescent="0.2">
      <c r="A264" s="102"/>
      <c r="B264" s="102"/>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89"/>
      <c r="AY264" s="89"/>
      <c r="AZ264" s="89"/>
      <c r="BA264" s="89"/>
      <c r="BB264" s="89"/>
      <c r="BC264" s="89"/>
      <c r="BD264" s="89"/>
      <c r="BE264" s="89"/>
      <c r="BF264" s="89"/>
      <c r="BG264" s="89"/>
      <c r="BH264" s="89"/>
      <c r="BI264" s="89"/>
      <c r="BJ264" s="89"/>
      <c r="BK264" s="89"/>
      <c r="BL264" s="89"/>
      <c r="BM264" s="89"/>
      <c r="BN264" s="89"/>
      <c r="BO264" s="89"/>
      <c r="BP264" s="89"/>
      <c r="BQ264" s="89"/>
      <c r="BR264" s="89"/>
      <c r="BS264" s="89"/>
      <c r="BT264" s="89"/>
      <c r="BU264" s="89"/>
      <c r="BV264" s="89"/>
    </row>
    <row r="265" spans="1:74" ht="12.75" customHeight="1" x14ac:dyDescent="0.2">
      <c r="A265" s="102"/>
      <c r="B265" s="102"/>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89"/>
      <c r="AY265" s="89"/>
      <c r="AZ265" s="89"/>
      <c r="BA265" s="89"/>
      <c r="BB265" s="89"/>
      <c r="BC265" s="89"/>
      <c r="BD265" s="89"/>
      <c r="BE265" s="89"/>
      <c r="BF265" s="89"/>
      <c r="BG265" s="89"/>
      <c r="BH265" s="89"/>
      <c r="BI265" s="89"/>
      <c r="BJ265" s="89"/>
      <c r="BK265" s="89"/>
      <c r="BL265" s="89"/>
      <c r="BM265" s="89"/>
      <c r="BN265" s="89"/>
      <c r="BO265" s="89"/>
      <c r="BP265" s="89"/>
      <c r="BQ265" s="89"/>
      <c r="BR265" s="89"/>
      <c r="BS265" s="89"/>
      <c r="BT265" s="89"/>
      <c r="BU265" s="89"/>
      <c r="BV265" s="89"/>
    </row>
    <row r="266" spans="1:74" ht="12.75" customHeight="1" x14ac:dyDescent="0.2">
      <c r="A266" s="102"/>
      <c r="B266" s="102"/>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89"/>
      <c r="AY266" s="89"/>
      <c r="AZ266" s="89"/>
      <c r="BA266" s="89"/>
      <c r="BB266" s="89"/>
      <c r="BC266" s="89"/>
      <c r="BD266" s="89"/>
      <c r="BE266" s="89"/>
      <c r="BF266" s="89"/>
      <c r="BG266" s="89"/>
      <c r="BH266" s="89"/>
      <c r="BI266" s="89"/>
      <c r="BJ266" s="89"/>
      <c r="BK266" s="89"/>
      <c r="BL266" s="89"/>
      <c r="BM266" s="89"/>
      <c r="BN266" s="89"/>
      <c r="BO266" s="89"/>
      <c r="BP266" s="89"/>
      <c r="BQ266" s="89"/>
      <c r="BR266" s="89"/>
      <c r="BS266" s="89"/>
      <c r="BT266" s="89"/>
      <c r="BU266" s="89"/>
      <c r="BV266" s="89"/>
    </row>
    <row r="267" spans="1:74" ht="12.75" customHeight="1" x14ac:dyDescent="0.2">
      <c r="A267" s="102"/>
      <c r="B267" s="102"/>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89"/>
      <c r="AY267" s="89"/>
      <c r="AZ267" s="89"/>
      <c r="BA267" s="89"/>
      <c r="BB267" s="89"/>
      <c r="BC267" s="89"/>
      <c r="BD267" s="89"/>
      <c r="BE267" s="89"/>
      <c r="BF267" s="89"/>
      <c r="BG267" s="89"/>
      <c r="BH267" s="89"/>
      <c r="BI267" s="89"/>
      <c r="BJ267" s="89"/>
      <c r="BK267" s="89"/>
      <c r="BL267" s="89"/>
      <c r="BM267" s="89"/>
      <c r="BN267" s="89"/>
      <c r="BO267" s="89"/>
      <c r="BP267" s="89"/>
      <c r="BQ267" s="89"/>
      <c r="BR267" s="89"/>
      <c r="BS267" s="89"/>
      <c r="BT267" s="89"/>
      <c r="BU267" s="89"/>
      <c r="BV267" s="89"/>
    </row>
    <row r="268" spans="1:74" ht="12.75" customHeight="1" x14ac:dyDescent="0.2">
      <c r="A268" s="102"/>
      <c r="B268" s="102"/>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89"/>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c r="BU268" s="89"/>
      <c r="BV268" s="89"/>
    </row>
    <row r="269" spans="1:74" ht="12.75" customHeight="1" x14ac:dyDescent="0.2">
      <c r="A269" s="102"/>
      <c r="B269" s="102"/>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c r="BT269" s="89"/>
      <c r="BU269" s="89"/>
      <c r="BV269" s="89"/>
    </row>
    <row r="270" spans="1:74" ht="12.75" customHeight="1" x14ac:dyDescent="0.2">
      <c r="A270" s="102"/>
      <c r="B270" s="102"/>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89"/>
      <c r="AY270" s="89"/>
      <c r="AZ270" s="89"/>
      <c r="BA270" s="89"/>
      <c r="BB270" s="89"/>
      <c r="BC270" s="89"/>
      <c r="BD270" s="89"/>
      <c r="BE270" s="89"/>
      <c r="BF270" s="89"/>
      <c r="BG270" s="89"/>
      <c r="BH270" s="89"/>
      <c r="BI270" s="89"/>
      <c r="BJ270" s="89"/>
      <c r="BK270" s="89"/>
      <c r="BL270" s="89"/>
      <c r="BM270" s="89"/>
      <c r="BN270" s="89"/>
      <c r="BO270" s="89"/>
      <c r="BP270" s="89"/>
      <c r="BQ270" s="89"/>
      <c r="BR270" s="89"/>
      <c r="BS270" s="89"/>
      <c r="BT270" s="89"/>
      <c r="BU270" s="89"/>
      <c r="BV270" s="89"/>
    </row>
    <row r="271" spans="1:74" ht="12.75" customHeight="1" x14ac:dyDescent="0.2">
      <c r="A271" s="102"/>
      <c r="B271" s="102"/>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89"/>
      <c r="AY271" s="89"/>
      <c r="AZ271" s="89"/>
      <c r="BA271" s="89"/>
      <c r="BB271" s="89"/>
      <c r="BC271" s="89"/>
      <c r="BD271" s="89"/>
      <c r="BE271" s="89"/>
      <c r="BF271" s="89"/>
      <c r="BG271" s="89"/>
      <c r="BH271" s="89"/>
      <c r="BI271" s="89"/>
      <c r="BJ271" s="89"/>
      <c r="BK271" s="89"/>
      <c r="BL271" s="89"/>
      <c r="BM271" s="89"/>
      <c r="BN271" s="89"/>
      <c r="BO271" s="89"/>
      <c r="BP271" s="89"/>
      <c r="BQ271" s="89"/>
      <c r="BR271" s="89"/>
      <c r="BS271" s="89"/>
      <c r="BT271" s="89"/>
      <c r="BU271" s="89"/>
      <c r="BV271" s="89"/>
    </row>
    <row r="272" spans="1:74" ht="12.75" customHeight="1" x14ac:dyDescent="0.2">
      <c r="A272" s="102"/>
      <c r="B272" s="102"/>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89"/>
      <c r="AY272" s="89"/>
      <c r="AZ272" s="89"/>
      <c r="BA272" s="89"/>
      <c r="BB272" s="89"/>
      <c r="BC272" s="89"/>
      <c r="BD272" s="89"/>
      <c r="BE272" s="89"/>
      <c r="BF272" s="89"/>
      <c r="BG272" s="89"/>
      <c r="BH272" s="89"/>
      <c r="BI272" s="89"/>
      <c r="BJ272" s="89"/>
      <c r="BK272" s="89"/>
      <c r="BL272" s="89"/>
      <c r="BM272" s="89"/>
      <c r="BN272" s="89"/>
      <c r="BO272" s="89"/>
      <c r="BP272" s="89"/>
      <c r="BQ272" s="89"/>
      <c r="BR272" s="89"/>
      <c r="BS272" s="89"/>
      <c r="BT272" s="89"/>
      <c r="BU272" s="89"/>
      <c r="BV272" s="89"/>
    </row>
    <row r="273" spans="1:74" ht="12.75" customHeight="1" x14ac:dyDescent="0.2">
      <c r="A273" s="102"/>
      <c r="B273" s="102"/>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89"/>
      <c r="AY273" s="89"/>
      <c r="AZ273" s="89"/>
      <c r="BA273" s="89"/>
      <c r="BB273" s="89"/>
      <c r="BC273" s="89"/>
      <c r="BD273" s="89"/>
      <c r="BE273" s="89"/>
      <c r="BF273" s="89"/>
      <c r="BG273" s="89"/>
      <c r="BH273" s="89"/>
      <c r="BI273" s="89"/>
      <c r="BJ273" s="89"/>
      <c r="BK273" s="89"/>
      <c r="BL273" s="89"/>
      <c r="BM273" s="89"/>
      <c r="BN273" s="89"/>
      <c r="BO273" s="89"/>
      <c r="BP273" s="89"/>
      <c r="BQ273" s="89"/>
      <c r="BR273" s="89"/>
      <c r="BS273" s="89"/>
      <c r="BT273" s="89"/>
      <c r="BU273" s="89"/>
      <c r="BV273" s="89"/>
    </row>
    <row r="274" spans="1:74" ht="12.75" customHeight="1" x14ac:dyDescent="0.2">
      <c r="A274" s="102"/>
      <c r="B274" s="102"/>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89"/>
      <c r="AY274" s="89"/>
      <c r="AZ274" s="89"/>
      <c r="BA274" s="89"/>
      <c r="BB274" s="89"/>
      <c r="BC274" s="89"/>
      <c r="BD274" s="89"/>
      <c r="BE274" s="89"/>
      <c r="BF274" s="89"/>
      <c r="BG274" s="89"/>
      <c r="BH274" s="89"/>
      <c r="BI274" s="89"/>
      <c r="BJ274" s="89"/>
      <c r="BK274" s="89"/>
      <c r="BL274" s="89"/>
      <c r="BM274" s="89"/>
      <c r="BN274" s="89"/>
      <c r="BO274" s="89"/>
      <c r="BP274" s="89"/>
      <c r="BQ274" s="89"/>
      <c r="BR274" s="89"/>
      <c r="BS274" s="89"/>
      <c r="BT274" s="89"/>
      <c r="BU274" s="89"/>
      <c r="BV274" s="89"/>
    </row>
    <row r="275" spans="1:74" ht="12.75" customHeight="1" x14ac:dyDescent="0.2">
      <c r="A275" s="102"/>
      <c r="B275" s="102"/>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89"/>
      <c r="AY275" s="89"/>
      <c r="AZ275" s="89"/>
      <c r="BA275" s="89"/>
      <c r="BB275" s="89"/>
      <c r="BC275" s="89"/>
      <c r="BD275" s="89"/>
      <c r="BE275" s="89"/>
      <c r="BF275" s="89"/>
      <c r="BG275" s="89"/>
      <c r="BH275" s="89"/>
      <c r="BI275" s="89"/>
      <c r="BJ275" s="89"/>
      <c r="BK275" s="89"/>
      <c r="BL275" s="89"/>
      <c r="BM275" s="89"/>
      <c r="BN275" s="89"/>
      <c r="BO275" s="89"/>
      <c r="BP275" s="89"/>
      <c r="BQ275" s="89"/>
      <c r="BR275" s="89"/>
      <c r="BS275" s="89"/>
      <c r="BT275" s="89"/>
      <c r="BU275" s="89"/>
      <c r="BV275" s="89"/>
    </row>
    <row r="276" spans="1:74" ht="12.75" customHeight="1" x14ac:dyDescent="0.2">
      <c r="A276" s="102"/>
      <c r="B276" s="102"/>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row>
    <row r="277" spans="1:74" ht="12.75" customHeight="1" x14ac:dyDescent="0.2">
      <c r="A277" s="102"/>
      <c r="B277" s="102"/>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89"/>
      <c r="AY277" s="89"/>
      <c r="AZ277" s="89"/>
      <c r="BA277" s="89"/>
      <c r="BB277" s="89"/>
      <c r="BC277" s="89"/>
      <c r="BD277" s="89"/>
      <c r="BE277" s="89"/>
      <c r="BF277" s="89"/>
      <c r="BG277" s="89"/>
      <c r="BH277" s="89"/>
      <c r="BI277" s="89"/>
      <c r="BJ277" s="89"/>
      <c r="BK277" s="89"/>
      <c r="BL277" s="89"/>
      <c r="BM277" s="89"/>
      <c r="BN277" s="89"/>
      <c r="BO277" s="89"/>
      <c r="BP277" s="89"/>
      <c r="BQ277" s="89"/>
      <c r="BR277" s="89"/>
      <c r="BS277" s="89"/>
      <c r="BT277" s="89"/>
      <c r="BU277" s="89"/>
      <c r="BV277" s="89"/>
    </row>
    <row r="278" spans="1:74" ht="12.75" customHeight="1" x14ac:dyDescent="0.2">
      <c r="A278" s="102"/>
      <c r="B278" s="102"/>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89"/>
      <c r="AY278" s="89"/>
      <c r="AZ278" s="89"/>
      <c r="BA278" s="89"/>
      <c r="BB278" s="89"/>
      <c r="BC278" s="89"/>
      <c r="BD278" s="89"/>
      <c r="BE278" s="89"/>
      <c r="BF278" s="89"/>
      <c r="BG278" s="89"/>
      <c r="BH278" s="89"/>
      <c r="BI278" s="89"/>
      <c r="BJ278" s="89"/>
      <c r="BK278" s="89"/>
      <c r="BL278" s="89"/>
      <c r="BM278" s="89"/>
      <c r="BN278" s="89"/>
      <c r="BO278" s="89"/>
      <c r="BP278" s="89"/>
      <c r="BQ278" s="89"/>
      <c r="BR278" s="89"/>
      <c r="BS278" s="89"/>
      <c r="BT278" s="89"/>
      <c r="BU278" s="89"/>
      <c r="BV278" s="89"/>
    </row>
    <row r="279" spans="1:74" ht="12.75" customHeight="1" x14ac:dyDescent="0.2">
      <c r="A279" s="102"/>
      <c r="B279" s="102"/>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89"/>
      <c r="AY279" s="89"/>
      <c r="AZ279" s="89"/>
      <c r="BA279" s="89"/>
      <c r="BB279" s="89"/>
      <c r="BC279" s="89"/>
      <c r="BD279" s="89"/>
      <c r="BE279" s="89"/>
      <c r="BF279" s="89"/>
      <c r="BG279" s="89"/>
      <c r="BH279" s="89"/>
      <c r="BI279" s="89"/>
      <c r="BJ279" s="89"/>
      <c r="BK279" s="89"/>
      <c r="BL279" s="89"/>
      <c r="BM279" s="89"/>
      <c r="BN279" s="89"/>
      <c r="BO279" s="89"/>
      <c r="BP279" s="89"/>
      <c r="BQ279" s="89"/>
      <c r="BR279" s="89"/>
      <c r="BS279" s="89"/>
      <c r="BT279" s="89"/>
      <c r="BU279" s="89"/>
      <c r="BV279" s="89"/>
    </row>
    <row r="280" spans="1:74" ht="12.75" customHeight="1" x14ac:dyDescent="0.2">
      <c r="A280" s="102"/>
      <c r="B280" s="102"/>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89"/>
      <c r="AY280" s="89"/>
      <c r="AZ280" s="89"/>
      <c r="BA280" s="89"/>
      <c r="BB280" s="89"/>
      <c r="BC280" s="89"/>
      <c r="BD280" s="89"/>
      <c r="BE280" s="89"/>
      <c r="BF280" s="89"/>
      <c r="BG280" s="89"/>
      <c r="BH280" s="89"/>
      <c r="BI280" s="89"/>
      <c r="BJ280" s="89"/>
      <c r="BK280" s="89"/>
      <c r="BL280" s="89"/>
      <c r="BM280" s="89"/>
      <c r="BN280" s="89"/>
      <c r="BO280" s="89"/>
      <c r="BP280" s="89"/>
      <c r="BQ280" s="89"/>
      <c r="BR280" s="89"/>
      <c r="BS280" s="89"/>
      <c r="BT280" s="89"/>
      <c r="BU280" s="89"/>
      <c r="BV280" s="89"/>
    </row>
    <row r="281" spans="1:74" ht="12.75" customHeight="1" x14ac:dyDescent="0.2">
      <c r="A281" s="102"/>
      <c r="B281" s="102"/>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89"/>
      <c r="AY281" s="89"/>
      <c r="AZ281" s="89"/>
      <c r="BA281" s="89"/>
      <c r="BB281" s="89"/>
      <c r="BC281" s="89"/>
      <c r="BD281" s="89"/>
      <c r="BE281" s="89"/>
      <c r="BF281" s="89"/>
      <c r="BG281" s="89"/>
      <c r="BH281" s="89"/>
      <c r="BI281" s="89"/>
      <c r="BJ281" s="89"/>
      <c r="BK281" s="89"/>
      <c r="BL281" s="89"/>
      <c r="BM281" s="89"/>
      <c r="BN281" s="89"/>
      <c r="BO281" s="89"/>
      <c r="BP281" s="89"/>
      <c r="BQ281" s="89"/>
      <c r="BR281" s="89"/>
      <c r="BS281" s="89"/>
      <c r="BT281" s="89"/>
      <c r="BU281" s="89"/>
      <c r="BV281" s="89"/>
    </row>
    <row r="282" spans="1:74" ht="12.75" customHeight="1" x14ac:dyDescent="0.2">
      <c r="A282" s="102"/>
      <c r="B282" s="102"/>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89"/>
      <c r="AY282" s="89"/>
      <c r="AZ282" s="89"/>
      <c r="BA282" s="89"/>
      <c r="BB282" s="89"/>
      <c r="BC282" s="89"/>
      <c r="BD282" s="89"/>
      <c r="BE282" s="89"/>
      <c r="BF282" s="89"/>
      <c r="BG282" s="89"/>
      <c r="BH282" s="89"/>
      <c r="BI282" s="89"/>
      <c r="BJ282" s="89"/>
      <c r="BK282" s="89"/>
      <c r="BL282" s="89"/>
      <c r="BM282" s="89"/>
      <c r="BN282" s="89"/>
      <c r="BO282" s="89"/>
      <c r="BP282" s="89"/>
      <c r="BQ282" s="89"/>
      <c r="BR282" s="89"/>
      <c r="BS282" s="89"/>
      <c r="BT282" s="89"/>
      <c r="BU282" s="89"/>
      <c r="BV282" s="89"/>
    </row>
    <row r="283" spans="1:74" ht="12.75" customHeight="1" x14ac:dyDescent="0.2">
      <c r="A283" s="102"/>
      <c r="B283" s="102"/>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89"/>
      <c r="AY283" s="89"/>
      <c r="AZ283" s="89"/>
      <c r="BA283" s="89"/>
      <c r="BB283" s="89"/>
      <c r="BC283" s="89"/>
      <c r="BD283" s="89"/>
      <c r="BE283" s="89"/>
      <c r="BF283" s="89"/>
      <c r="BG283" s="89"/>
      <c r="BH283" s="89"/>
      <c r="BI283" s="89"/>
      <c r="BJ283" s="89"/>
      <c r="BK283" s="89"/>
      <c r="BL283" s="89"/>
      <c r="BM283" s="89"/>
      <c r="BN283" s="89"/>
      <c r="BO283" s="89"/>
      <c r="BP283" s="89"/>
      <c r="BQ283" s="89"/>
      <c r="BR283" s="89"/>
      <c r="BS283" s="89"/>
      <c r="BT283" s="89"/>
      <c r="BU283" s="89"/>
      <c r="BV283" s="89"/>
    </row>
    <row r="284" spans="1:74" ht="12.75" customHeight="1" x14ac:dyDescent="0.2">
      <c r="A284" s="102"/>
      <c r="B284" s="102"/>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89"/>
      <c r="AY284" s="89"/>
      <c r="AZ284" s="89"/>
      <c r="BA284" s="89"/>
      <c r="BB284" s="89"/>
      <c r="BC284" s="89"/>
      <c r="BD284" s="89"/>
      <c r="BE284" s="89"/>
      <c r="BF284" s="89"/>
      <c r="BG284" s="89"/>
      <c r="BH284" s="89"/>
      <c r="BI284" s="89"/>
      <c r="BJ284" s="89"/>
      <c r="BK284" s="89"/>
      <c r="BL284" s="89"/>
      <c r="BM284" s="89"/>
      <c r="BN284" s="89"/>
      <c r="BO284" s="89"/>
      <c r="BP284" s="89"/>
      <c r="BQ284" s="89"/>
      <c r="BR284" s="89"/>
      <c r="BS284" s="89"/>
      <c r="BT284" s="89"/>
      <c r="BU284" s="89"/>
      <c r="BV284" s="89"/>
    </row>
    <row r="285" spans="1:74" ht="12.75" customHeight="1" x14ac:dyDescent="0.2">
      <c r="A285" s="102"/>
      <c r="B285" s="102"/>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89"/>
      <c r="AY285" s="89"/>
      <c r="AZ285" s="89"/>
      <c r="BA285" s="89"/>
      <c r="BB285" s="89"/>
      <c r="BC285" s="89"/>
      <c r="BD285" s="89"/>
      <c r="BE285" s="89"/>
      <c r="BF285" s="89"/>
      <c r="BG285" s="89"/>
      <c r="BH285" s="89"/>
      <c r="BI285" s="89"/>
      <c r="BJ285" s="89"/>
      <c r="BK285" s="89"/>
      <c r="BL285" s="89"/>
      <c r="BM285" s="89"/>
      <c r="BN285" s="89"/>
      <c r="BO285" s="89"/>
      <c r="BP285" s="89"/>
      <c r="BQ285" s="89"/>
      <c r="BR285" s="89"/>
      <c r="BS285" s="89"/>
      <c r="BT285" s="89"/>
      <c r="BU285" s="89"/>
      <c r="BV285" s="89"/>
    </row>
    <row r="286" spans="1:74" ht="12.75" customHeight="1" x14ac:dyDescent="0.2">
      <c r="A286" s="102"/>
      <c r="B286" s="102"/>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89"/>
      <c r="AY286" s="89"/>
      <c r="AZ286" s="89"/>
      <c r="BA286" s="89"/>
      <c r="BB286" s="89"/>
      <c r="BC286" s="89"/>
      <c r="BD286" s="89"/>
      <c r="BE286" s="89"/>
      <c r="BF286" s="89"/>
      <c r="BG286" s="89"/>
      <c r="BH286" s="89"/>
      <c r="BI286" s="89"/>
      <c r="BJ286" s="89"/>
      <c r="BK286" s="89"/>
      <c r="BL286" s="89"/>
      <c r="BM286" s="89"/>
      <c r="BN286" s="89"/>
      <c r="BO286" s="89"/>
      <c r="BP286" s="89"/>
      <c r="BQ286" s="89"/>
      <c r="BR286" s="89"/>
      <c r="BS286" s="89"/>
      <c r="BT286" s="89"/>
      <c r="BU286" s="89"/>
      <c r="BV286" s="89"/>
    </row>
    <row r="287" spans="1:74" ht="12.75" customHeight="1" x14ac:dyDescent="0.2">
      <c r="A287" s="102"/>
      <c r="B287" s="102"/>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89"/>
      <c r="AY287" s="89"/>
      <c r="AZ287" s="89"/>
      <c r="BA287" s="89"/>
      <c r="BB287" s="89"/>
      <c r="BC287" s="89"/>
      <c r="BD287" s="89"/>
      <c r="BE287" s="89"/>
      <c r="BF287" s="89"/>
      <c r="BG287" s="89"/>
      <c r="BH287" s="89"/>
      <c r="BI287" s="89"/>
      <c r="BJ287" s="89"/>
      <c r="BK287" s="89"/>
      <c r="BL287" s="89"/>
      <c r="BM287" s="89"/>
      <c r="BN287" s="89"/>
      <c r="BO287" s="89"/>
      <c r="BP287" s="89"/>
      <c r="BQ287" s="89"/>
      <c r="BR287" s="89"/>
      <c r="BS287" s="89"/>
      <c r="BT287" s="89"/>
      <c r="BU287" s="89"/>
      <c r="BV287" s="89"/>
    </row>
    <row r="288" spans="1:74" ht="12.75" customHeight="1" x14ac:dyDescent="0.2">
      <c r="A288" s="102"/>
      <c r="B288" s="102"/>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89"/>
      <c r="AY288" s="89"/>
      <c r="AZ288" s="89"/>
      <c r="BA288" s="89"/>
      <c r="BB288" s="89"/>
      <c r="BC288" s="89"/>
      <c r="BD288" s="89"/>
      <c r="BE288" s="89"/>
      <c r="BF288" s="89"/>
      <c r="BG288" s="89"/>
      <c r="BH288" s="89"/>
      <c r="BI288" s="89"/>
      <c r="BJ288" s="89"/>
      <c r="BK288" s="89"/>
      <c r="BL288" s="89"/>
      <c r="BM288" s="89"/>
      <c r="BN288" s="89"/>
      <c r="BO288" s="89"/>
      <c r="BP288" s="89"/>
      <c r="BQ288" s="89"/>
      <c r="BR288" s="89"/>
      <c r="BS288" s="89"/>
      <c r="BT288" s="89"/>
      <c r="BU288" s="89"/>
      <c r="BV288" s="89"/>
    </row>
    <row r="289" spans="1:74" ht="12.75" customHeight="1" x14ac:dyDescent="0.2">
      <c r="A289" s="102"/>
      <c r="B289" s="102"/>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89"/>
      <c r="AY289" s="89"/>
      <c r="AZ289" s="89"/>
      <c r="BA289" s="89"/>
      <c r="BB289" s="89"/>
      <c r="BC289" s="89"/>
      <c r="BD289" s="89"/>
      <c r="BE289" s="89"/>
      <c r="BF289" s="89"/>
      <c r="BG289" s="89"/>
      <c r="BH289" s="89"/>
      <c r="BI289" s="89"/>
      <c r="BJ289" s="89"/>
      <c r="BK289" s="89"/>
      <c r="BL289" s="89"/>
      <c r="BM289" s="89"/>
      <c r="BN289" s="89"/>
      <c r="BO289" s="89"/>
      <c r="BP289" s="89"/>
      <c r="BQ289" s="89"/>
      <c r="BR289" s="89"/>
      <c r="BS289" s="89"/>
      <c r="BT289" s="89"/>
      <c r="BU289" s="89"/>
      <c r="BV289" s="89"/>
    </row>
    <row r="290" spans="1:74" ht="12.75" customHeight="1" x14ac:dyDescent="0.2">
      <c r="A290" s="102"/>
      <c r="B290" s="102"/>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89"/>
      <c r="AY290" s="89"/>
      <c r="AZ290" s="89"/>
      <c r="BA290" s="89"/>
      <c r="BB290" s="89"/>
      <c r="BC290" s="89"/>
      <c r="BD290" s="89"/>
      <c r="BE290" s="89"/>
      <c r="BF290" s="89"/>
      <c r="BG290" s="89"/>
      <c r="BH290" s="89"/>
      <c r="BI290" s="89"/>
      <c r="BJ290" s="89"/>
      <c r="BK290" s="89"/>
      <c r="BL290" s="89"/>
      <c r="BM290" s="89"/>
      <c r="BN290" s="89"/>
      <c r="BO290" s="89"/>
      <c r="BP290" s="89"/>
      <c r="BQ290" s="89"/>
      <c r="BR290" s="89"/>
      <c r="BS290" s="89"/>
      <c r="BT290" s="89"/>
      <c r="BU290" s="89"/>
      <c r="BV290" s="89"/>
    </row>
    <row r="291" spans="1:74" ht="12.75" customHeight="1" x14ac:dyDescent="0.2">
      <c r="A291" s="102"/>
      <c r="B291" s="102"/>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89"/>
      <c r="AY291" s="89"/>
      <c r="AZ291" s="89"/>
      <c r="BA291" s="89"/>
      <c r="BB291" s="89"/>
      <c r="BC291" s="89"/>
      <c r="BD291" s="89"/>
      <c r="BE291" s="89"/>
      <c r="BF291" s="89"/>
      <c r="BG291" s="89"/>
      <c r="BH291" s="89"/>
      <c r="BI291" s="89"/>
      <c r="BJ291" s="89"/>
      <c r="BK291" s="89"/>
      <c r="BL291" s="89"/>
      <c r="BM291" s="89"/>
      <c r="BN291" s="89"/>
      <c r="BO291" s="89"/>
      <c r="BP291" s="89"/>
      <c r="BQ291" s="89"/>
      <c r="BR291" s="89"/>
      <c r="BS291" s="89"/>
      <c r="BT291" s="89"/>
      <c r="BU291" s="89"/>
      <c r="BV291" s="89"/>
    </row>
    <row r="292" spans="1:74" ht="12.75" customHeight="1" x14ac:dyDescent="0.2">
      <c r="A292" s="102"/>
      <c r="B292" s="102"/>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89"/>
      <c r="AY292" s="89"/>
      <c r="AZ292" s="89"/>
      <c r="BA292" s="89"/>
      <c r="BB292" s="89"/>
      <c r="BC292" s="89"/>
      <c r="BD292" s="89"/>
      <c r="BE292" s="89"/>
      <c r="BF292" s="89"/>
      <c r="BG292" s="89"/>
      <c r="BH292" s="89"/>
      <c r="BI292" s="89"/>
      <c r="BJ292" s="89"/>
      <c r="BK292" s="89"/>
      <c r="BL292" s="89"/>
      <c r="BM292" s="89"/>
      <c r="BN292" s="89"/>
      <c r="BO292" s="89"/>
      <c r="BP292" s="89"/>
      <c r="BQ292" s="89"/>
      <c r="BR292" s="89"/>
      <c r="BS292" s="89"/>
      <c r="BT292" s="89"/>
      <c r="BU292" s="89"/>
      <c r="BV292" s="89"/>
    </row>
    <row r="293" spans="1:74" ht="12.75" customHeight="1" x14ac:dyDescent="0.2">
      <c r="A293" s="102"/>
      <c r="B293" s="102"/>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89"/>
      <c r="AY293" s="89"/>
      <c r="AZ293" s="89"/>
      <c r="BA293" s="89"/>
      <c r="BB293" s="89"/>
      <c r="BC293" s="89"/>
      <c r="BD293" s="89"/>
      <c r="BE293" s="89"/>
      <c r="BF293" s="89"/>
      <c r="BG293" s="89"/>
      <c r="BH293" s="89"/>
      <c r="BI293" s="89"/>
      <c r="BJ293" s="89"/>
      <c r="BK293" s="89"/>
      <c r="BL293" s="89"/>
      <c r="BM293" s="89"/>
      <c r="BN293" s="89"/>
      <c r="BO293" s="89"/>
      <c r="BP293" s="89"/>
      <c r="BQ293" s="89"/>
      <c r="BR293" s="89"/>
      <c r="BS293" s="89"/>
      <c r="BT293" s="89"/>
      <c r="BU293" s="89"/>
      <c r="BV293" s="89"/>
    </row>
    <row r="294" spans="1:74" ht="12.75" customHeight="1" x14ac:dyDescent="0.2">
      <c r="A294" s="102"/>
      <c r="B294" s="102"/>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89"/>
      <c r="AY294" s="89"/>
      <c r="AZ294" s="89"/>
      <c r="BA294" s="89"/>
      <c r="BB294" s="89"/>
      <c r="BC294" s="89"/>
      <c r="BD294" s="89"/>
      <c r="BE294" s="89"/>
      <c r="BF294" s="89"/>
      <c r="BG294" s="89"/>
      <c r="BH294" s="89"/>
      <c r="BI294" s="89"/>
      <c r="BJ294" s="89"/>
      <c r="BK294" s="89"/>
      <c r="BL294" s="89"/>
      <c r="BM294" s="89"/>
      <c r="BN294" s="89"/>
      <c r="BO294" s="89"/>
      <c r="BP294" s="89"/>
      <c r="BQ294" s="89"/>
      <c r="BR294" s="89"/>
      <c r="BS294" s="89"/>
      <c r="BT294" s="89"/>
      <c r="BU294" s="89"/>
      <c r="BV294" s="89"/>
    </row>
    <row r="295" spans="1:74" ht="12.75" customHeight="1" x14ac:dyDescent="0.2">
      <c r="A295" s="102"/>
      <c r="B295" s="102"/>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89"/>
      <c r="AY295" s="89"/>
      <c r="AZ295" s="89"/>
      <c r="BA295" s="89"/>
      <c r="BB295" s="89"/>
      <c r="BC295" s="89"/>
      <c r="BD295" s="89"/>
      <c r="BE295" s="89"/>
      <c r="BF295" s="89"/>
      <c r="BG295" s="89"/>
      <c r="BH295" s="89"/>
      <c r="BI295" s="89"/>
      <c r="BJ295" s="89"/>
      <c r="BK295" s="89"/>
      <c r="BL295" s="89"/>
      <c r="BM295" s="89"/>
      <c r="BN295" s="89"/>
      <c r="BO295" s="89"/>
      <c r="BP295" s="89"/>
      <c r="BQ295" s="89"/>
      <c r="BR295" s="89"/>
      <c r="BS295" s="89"/>
      <c r="BT295" s="89"/>
      <c r="BU295" s="89"/>
      <c r="BV295" s="89"/>
    </row>
    <row r="296" spans="1:74" ht="12.75" customHeight="1" x14ac:dyDescent="0.2">
      <c r="A296" s="102"/>
      <c r="B296" s="102"/>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89"/>
      <c r="AY296" s="89"/>
      <c r="AZ296" s="89"/>
      <c r="BA296" s="89"/>
      <c r="BB296" s="89"/>
      <c r="BC296" s="89"/>
      <c r="BD296" s="89"/>
      <c r="BE296" s="89"/>
      <c r="BF296" s="89"/>
      <c r="BG296" s="89"/>
      <c r="BH296" s="89"/>
      <c r="BI296" s="89"/>
      <c r="BJ296" s="89"/>
      <c r="BK296" s="89"/>
      <c r="BL296" s="89"/>
      <c r="BM296" s="89"/>
      <c r="BN296" s="89"/>
      <c r="BO296" s="89"/>
      <c r="BP296" s="89"/>
      <c r="BQ296" s="89"/>
      <c r="BR296" s="89"/>
      <c r="BS296" s="89"/>
      <c r="BT296" s="89"/>
      <c r="BU296" s="89"/>
      <c r="BV296" s="89"/>
    </row>
    <row r="297" spans="1:74" ht="12.75" customHeight="1" x14ac:dyDescent="0.2">
      <c r="A297" s="102"/>
      <c r="B297" s="102"/>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89"/>
      <c r="AY297" s="89"/>
      <c r="AZ297" s="89"/>
      <c r="BA297" s="89"/>
      <c r="BB297" s="89"/>
      <c r="BC297" s="89"/>
      <c r="BD297" s="89"/>
      <c r="BE297" s="89"/>
      <c r="BF297" s="89"/>
      <c r="BG297" s="89"/>
      <c r="BH297" s="89"/>
      <c r="BI297" s="89"/>
      <c r="BJ297" s="89"/>
      <c r="BK297" s="89"/>
      <c r="BL297" s="89"/>
      <c r="BM297" s="89"/>
      <c r="BN297" s="89"/>
      <c r="BO297" s="89"/>
      <c r="BP297" s="89"/>
      <c r="BQ297" s="89"/>
      <c r="BR297" s="89"/>
      <c r="BS297" s="89"/>
      <c r="BT297" s="89"/>
      <c r="BU297" s="89"/>
      <c r="BV297" s="89"/>
    </row>
    <row r="298" spans="1:74" ht="12.75" customHeight="1" x14ac:dyDescent="0.2">
      <c r="A298" s="102"/>
      <c r="B298" s="102"/>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89"/>
      <c r="AY298" s="89"/>
      <c r="AZ298" s="89"/>
      <c r="BA298" s="89"/>
      <c r="BB298" s="89"/>
      <c r="BC298" s="89"/>
      <c r="BD298" s="89"/>
      <c r="BE298" s="89"/>
      <c r="BF298" s="89"/>
      <c r="BG298" s="89"/>
      <c r="BH298" s="89"/>
      <c r="BI298" s="89"/>
      <c r="BJ298" s="89"/>
      <c r="BK298" s="89"/>
      <c r="BL298" s="89"/>
      <c r="BM298" s="89"/>
      <c r="BN298" s="89"/>
      <c r="BO298" s="89"/>
      <c r="BP298" s="89"/>
      <c r="BQ298" s="89"/>
      <c r="BR298" s="89"/>
      <c r="BS298" s="89"/>
      <c r="BT298" s="89"/>
      <c r="BU298" s="89"/>
      <c r="BV298" s="89"/>
    </row>
    <row r="299" spans="1:74" ht="12.75" customHeight="1" x14ac:dyDescent="0.2">
      <c r="A299" s="102"/>
      <c r="B299" s="102"/>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89"/>
      <c r="AY299" s="89"/>
      <c r="AZ299" s="89"/>
      <c r="BA299" s="89"/>
      <c r="BB299" s="89"/>
      <c r="BC299" s="89"/>
      <c r="BD299" s="89"/>
      <c r="BE299" s="89"/>
      <c r="BF299" s="89"/>
      <c r="BG299" s="89"/>
      <c r="BH299" s="89"/>
      <c r="BI299" s="89"/>
      <c r="BJ299" s="89"/>
      <c r="BK299" s="89"/>
      <c r="BL299" s="89"/>
      <c r="BM299" s="89"/>
      <c r="BN299" s="89"/>
      <c r="BO299" s="89"/>
      <c r="BP299" s="89"/>
      <c r="BQ299" s="89"/>
      <c r="BR299" s="89"/>
      <c r="BS299" s="89"/>
      <c r="BT299" s="89"/>
      <c r="BU299" s="89"/>
      <c r="BV299" s="89"/>
    </row>
    <row r="300" spans="1:74" ht="12.75" customHeight="1" x14ac:dyDescent="0.2">
      <c r="A300" s="102"/>
      <c r="B300" s="102"/>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89"/>
      <c r="AY300" s="89"/>
      <c r="AZ300" s="89"/>
      <c r="BA300" s="89"/>
      <c r="BB300" s="89"/>
      <c r="BC300" s="89"/>
      <c r="BD300" s="89"/>
      <c r="BE300" s="89"/>
      <c r="BF300" s="89"/>
      <c r="BG300" s="89"/>
      <c r="BH300" s="89"/>
      <c r="BI300" s="89"/>
      <c r="BJ300" s="89"/>
      <c r="BK300" s="89"/>
      <c r="BL300" s="89"/>
      <c r="BM300" s="89"/>
      <c r="BN300" s="89"/>
      <c r="BO300" s="89"/>
      <c r="BP300" s="89"/>
      <c r="BQ300" s="89"/>
      <c r="BR300" s="89"/>
      <c r="BS300" s="89"/>
      <c r="BT300" s="89"/>
      <c r="BU300" s="89"/>
      <c r="BV300" s="89"/>
    </row>
    <row r="301" spans="1:74" ht="12.75" customHeight="1" x14ac:dyDescent="0.2">
      <c r="A301" s="102"/>
      <c r="B301" s="102"/>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89"/>
      <c r="AY301" s="89"/>
      <c r="AZ301" s="89"/>
      <c r="BA301" s="89"/>
      <c r="BB301" s="89"/>
      <c r="BC301" s="89"/>
      <c r="BD301" s="89"/>
      <c r="BE301" s="89"/>
      <c r="BF301" s="89"/>
      <c r="BG301" s="89"/>
      <c r="BH301" s="89"/>
      <c r="BI301" s="89"/>
      <c r="BJ301" s="89"/>
      <c r="BK301" s="89"/>
      <c r="BL301" s="89"/>
      <c r="BM301" s="89"/>
      <c r="BN301" s="89"/>
      <c r="BO301" s="89"/>
      <c r="BP301" s="89"/>
      <c r="BQ301" s="89"/>
      <c r="BR301" s="89"/>
      <c r="BS301" s="89"/>
      <c r="BT301" s="89"/>
      <c r="BU301" s="89"/>
      <c r="BV301" s="89"/>
    </row>
    <row r="302" spans="1:74" ht="12.75" customHeight="1" x14ac:dyDescent="0.2">
      <c r="A302" s="102"/>
      <c r="B302" s="102"/>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89"/>
      <c r="AY302" s="89"/>
      <c r="AZ302" s="89"/>
      <c r="BA302" s="89"/>
      <c r="BB302" s="89"/>
      <c r="BC302" s="89"/>
      <c r="BD302" s="89"/>
      <c r="BE302" s="89"/>
      <c r="BF302" s="89"/>
      <c r="BG302" s="89"/>
      <c r="BH302" s="89"/>
      <c r="BI302" s="89"/>
      <c r="BJ302" s="89"/>
      <c r="BK302" s="89"/>
      <c r="BL302" s="89"/>
      <c r="BM302" s="89"/>
      <c r="BN302" s="89"/>
      <c r="BO302" s="89"/>
      <c r="BP302" s="89"/>
      <c r="BQ302" s="89"/>
      <c r="BR302" s="89"/>
      <c r="BS302" s="89"/>
      <c r="BT302" s="89"/>
      <c r="BU302" s="89"/>
      <c r="BV302" s="89"/>
    </row>
    <row r="303" spans="1:74" ht="12.75" customHeight="1" x14ac:dyDescent="0.2">
      <c r="A303" s="102"/>
      <c r="B303" s="102"/>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89"/>
      <c r="AY303" s="89"/>
      <c r="AZ303" s="89"/>
      <c r="BA303" s="89"/>
      <c r="BB303" s="89"/>
      <c r="BC303" s="89"/>
      <c r="BD303" s="89"/>
      <c r="BE303" s="89"/>
      <c r="BF303" s="89"/>
      <c r="BG303" s="89"/>
      <c r="BH303" s="89"/>
      <c r="BI303" s="89"/>
      <c r="BJ303" s="89"/>
      <c r="BK303" s="89"/>
      <c r="BL303" s="89"/>
      <c r="BM303" s="89"/>
      <c r="BN303" s="89"/>
      <c r="BO303" s="89"/>
      <c r="BP303" s="89"/>
      <c r="BQ303" s="89"/>
      <c r="BR303" s="89"/>
      <c r="BS303" s="89"/>
      <c r="BT303" s="89"/>
      <c r="BU303" s="89"/>
      <c r="BV303" s="89"/>
    </row>
    <row r="304" spans="1:74" ht="12.75" customHeight="1" x14ac:dyDescent="0.2">
      <c r="A304" s="102"/>
      <c r="B304" s="102"/>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89"/>
      <c r="AY304" s="89"/>
      <c r="AZ304" s="89"/>
      <c r="BA304" s="89"/>
      <c r="BB304" s="89"/>
      <c r="BC304" s="89"/>
      <c r="BD304" s="89"/>
      <c r="BE304" s="89"/>
      <c r="BF304" s="89"/>
      <c r="BG304" s="89"/>
      <c r="BH304" s="89"/>
      <c r="BI304" s="89"/>
      <c r="BJ304" s="89"/>
      <c r="BK304" s="89"/>
      <c r="BL304" s="89"/>
      <c r="BM304" s="89"/>
      <c r="BN304" s="89"/>
      <c r="BO304" s="89"/>
      <c r="BP304" s="89"/>
      <c r="BQ304" s="89"/>
      <c r="BR304" s="89"/>
      <c r="BS304" s="89"/>
      <c r="BT304" s="89"/>
      <c r="BU304" s="89"/>
      <c r="BV304" s="89"/>
    </row>
    <row r="305" spans="1:74" ht="12.75" customHeight="1" x14ac:dyDescent="0.2">
      <c r="A305" s="102"/>
      <c r="B305" s="102"/>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89"/>
      <c r="AY305" s="89"/>
      <c r="AZ305" s="89"/>
      <c r="BA305" s="89"/>
      <c r="BB305" s="89"/>
      <c r="BC305" s="89"/>
      <c r="BD305" s="89"/>
      <c r="BE305" s="89"/>
      <c r="BF305" s="89"/>
      <c r="BG305" s="89"/>
      <c r="BH305" s="89"/>
      <c r="BI305" s="89"/>
      <c r="BJ305" s="89"/>
      <c r="BK305" s="89"/>
      <c r="BL305" s="89"/>
      <c r="BM305" s="89"/>
      <c r="BN305" s="89"/>
      <c r="BO305" s="89"/>
      <c r="BP305" s="89"/>
      <c r="BQ305" s="89"/>
      <c r="BR305" s="89"/>
      <c r="BS305" s="89"/>
      <c r="BT305" s="89"/>
      <c r="BU305" s="89"/>
      <c r="BV305" s="89"/>
    </row>
    <row r="306" spans="1:74" ht="12.75" customHeight="1" x14ac:dyDescent="0.2">
      <c r="A306" s="102"/>
      <c r="B306" s="102"/>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89"/>
      <c r="AY306" s="89"/>
      <c r="AZ306" s="89"/>
      <c r="BA306" s="89"/>
      <c r="BB306" s="89"/>
      <c r="BC306" s="89"/>
      <c r="BD306" s="89"/>
      <c r="BE306" s="89"/>
      <c r="BF306" s="89"/>
      <c r="BG306" s="89"/>
      <c r="BH306" s="89"/>
      <c r="BI306" s="89"/>
      <c r="BJ306" s="89"/>
      <c r="BK306" s="89"/>
      <c r="BL306" s="89"/>
      <c r="BM306" s="89"/>
      <c r="BN306" s="89"/>
      <c r="BO306" s="89"/>
      <c r="BP306" s="89"/>
      <c r="BQ306" s="89"/>
      <c r="BR306" s="89"/>
      <c r="BS306" s="89"/>
      <c r="BT306" s="89"/>
      <c r="BU306" s="89"/>
      <c r="BV306" s="89"/>
    </row>
    <row r="307" spans="1:74" ht="12.75" customHeight="1" x14ac:dyDescent="0.2">
      <c r="A307" s="102"/>
      <c r="B307" s="102"/>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89"/>
      <c r="AY307" s="89"/>
      <c r="AZ307" s="89"/>
      <c r="BA307" s="89"/>
      <c r="BB307" s="89"/>
      <c r="BC307" s="89"/>
      <c r="BD307" s="89"/>
      <c r="BE307" s="89"/>
      <c r="BF307" s="89"/>
      <c r="BG307" s="89"/>
      <c r="BH307" s="89"/>
      <c r="BI307" s="89"/>
      <c r="BJ307" s="89"/>
      <c r="BK307" s="89"/>
      <c r="BL307" s="89"/>
      <c r="BM307" s="89"/>
      <c r="BN307" s="89"/>
      <c r="BO307" s="89"/>
      <c r="BP307" s="89"/>
      <c r="BQ307" s="89"/>
      <c r="BR307" s="89"/>
      <c r="BS307" s="89"/>
      <c r="BT307" s="89"/>
      <c r="BU307" s="89"/>
      <c r="BV307" s="89"/>
    </row>
    <row r="308" spans="1:74" ht="12.75" customHeight="1" x14ac:dyDescent="0.2">
      <c r="A308" s="102"/>
      <c r="B308" s="102"/>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89"/>
      <c r="AY308" s="89"/>
      <c r="AZ308" s="89"/>
      <c r="BA308" s="89"/>
      <c r="BB308" s="89"/>
      <c r="BC308" s="89"/>
      <c r="BD308" s="89"/>
      <c r="BE308" s="89"/>
      <c r="BF308" s="89"/>
      <c r="BG308" s="89"/>
      <c r="BH308" s="89"/>
      <c r="BI308" s="89"/>
      <c r="BJ308" s="89"/>
      <c r="BK308" s="89"/>
      <c r="BL308" s="89"/>
      <c r="BM308" s="89"/>
      <c r="BN308" s="89"/>
      <c r="BO308" s="89"/>
      <c r="BP308" s="89"/>
      <c r="BQ308" s="89"/>
      <c r="BR308" s="89"/>
      <c r="BS308" s="89"/>
      <c r="BT308" s="89"/>
      <c r="BU308" s="89"/>
      <c r="BV308" s="89"/>
    </row>
    <row r="309" spans="1:74" ht="12.75" customHeight="1" x14ac:dyDescent="0.2">
      <c r="A309" s="102"/>
      <c r="B309" s="102"/>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89"/>
      <c r="AY309" s="89"/>
      <c r="AZ309" s="89"/>
      <c r="BA309" s="89"/>
      <c r="BB309" s="89"/>
      <c r="BC309" s="89"/>
      <c r="BD309" s="89"/>
      <c r="BE309" s="89"/>
      <c r="BF309" s="89"/>
      <c r="BG309" s="89"/>
      <c r="BH309" s="89"/>
      <c r="BI309" s="89"/>
      <c r="BJ309" s="89"/>
      <c r="BK309" s="89"/>
      <c r="BL309" s="89"/>
      <c r="BM309" s="89"/>
      <c r="BN309" s="89"/>
      <c r="BO309" s="89"/>
      <c r="BP309" s="89"/>
      <c r="BQ309" s="89"/>
      <c r="BR309" s="89"/>
      <c r="BS309" s="89"/>
      <c r="BT309" s="89"/>
      <c r="BU309" s="89"/>
      <c r="BV309" s="89"/>
    </row>
    <row r="310" spans="1:74" ht="12.75" customHeight="1" x14ac:dyDescent="0.2">
      <c r="A310" s="102"/>
      <c r="B310" s="102"/>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89"/>
      <c r="AY310" s="89"/>
      <c r="AZ310" s="89"/>
      <c r="BA310" s="89"/>
      <c r="BB310" s="89"/>
      <c r="BC310" s="89"/>
      <c r="BD310" s="89"/>
      <c r="BE310" s="89"/>
      <c r="BF310" s="89"/>
      <c r="BG310" s="89"/>
      <c r="BH310" s="89"/>
      <c r="BI310" s="89"/>
      <c r="BJ310" s="89"/>
      <c r="BK310" s="89"/>
      <c r="BL310" s="89"/>
      <c r="BM310" s="89"/>
      <c r="BN310" s="89"/>
      <c r="BO310" s="89"/>
      <c r="BP310" s="89"/>
      <c r="BQ310" s="89"/>
      <c r="BR310" s="89"/>
      <c r="BS310" s="89"/>
      <c r="BT310" s="89"/>
      <c r="BU310" s="89"/>
      <c r="BV310" s="89"/>
    </row>
    <row r="311" spans="1:74" ht="12.75" customHeight="1" x14ac:dyDescent="0.2">
      <c r="A311" s="102"/>
      <c r="B311" s="102"/>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89"/>
      <c r="AY311" s="89"/>
      <c r="AZ311" s="89"/>
      <c r="BA311" s="89"/>
      <c r="BB311" s="89"/>
      <c r="BC311" s="89"/>
      <c r="BD311" s="89"/>
      <c r="BE311" s="89"/>
      <c r="BF311" s="89"/>
      <c r="BG311" s="89"/>
      <c r="BH311" s="89"/>
      <c r="BI311" s="89"/>
      <c r="BJ311" s="89"/>
      <c r="BK311" s="89"/>
      <c r="BL311" s="89"/>
      <c r="BM311" s="89"/>
      <c r="BN311" s="89"/>
      <c r="BO311" s="89"/>
      <c r="BP311" s="89"/>
      <c r="BQ311" s="89"/>
      <c r="BR311" s="89"/>
      <c r="BS311" s="89"/>
      <c r="BT311" s="89"/>
      <c r="BU311" s="89"/>
      <c r="BV311" s="89"/>
    </row>
    <row r="312" spans="1:74" ht="12.75" customHeight="1" x14ac:dyDescent="0.2">
      <c r="A312" s="102"/>
      <c r="B312" s="102"/>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89"/>
      <c r="AY312" s="89"/>
      <c r="AZ312" s="89"/>
      <c r="BA312" s="89"/>
      <c r="BB312" s="89"/>
      <c r="BC312" s="89"/>
      <c r="BD312" s="89"/>
      <c r="BE312" s="89"/>
      <c r="BF312" s="89"/>
      <c r="BG312" s="89"/>
      <c r="BH312" s="89"/>
      <c r="BI312" s="89"/>
      <c r="BJ312" s="89"/>
      <c r="BK312" s="89"/>
      <c r="BL312" s="89"/>
      <c r="BM312" s="89"/>
      <c r="BN312" s="89"/>
      <c r="BO312" s="89"/>
      <c r="BP312" s="89"/>
      <c r="BQ312" s="89"/>
      <c r="BR312" s="89"/>
      <c r="BS312" s="89"/>
      <c r="BT312" s="89"/>
      <c r="BU312" s="89"/>
      <c r="BV312" s="89"/>
    </row>
    <row r="313" spans="1:74" ht="12.75" customHeight="1" x14ac:dyDescent="0.2">
      <c r="A313" s="102"/>
      <c r="B313" s="102"/>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89"/>
      <c r="AY313" s="89"/>
      <c r="AZ313" s="89"/>
      <c r="BA313" s="89"/>
      <c r="BB313" s="89"/>
      <c r="BC313" s="89"/>
      <c r="BD313" s="89"/>
      <c r="BE313" s="89"/>
      <c r="BF313" s="89"/>
      <c r="BG313" s="89"/>
      <c r="BH313" s="89"/>
      <c r="BI313" s="89"/>
      <c r="BJ313" s="89"/>
      <c r="BK313" s="89"/>
      <c r="BL313" s="89"/>
      <c r="BM313" s="89"/>
      <c r="BN313" s="89"/>
      <c r="BO313" s="89"/>
      <c r="BP313" s="89"/>
      <c r="BQ313" s="89"/>
      <c r="BR313" s="89"/>
      <c r="BS313" s="89"/>
      <c r="BT313" s="89"/>
      <c r="BU313" s="89"/>
      <c r="BV313" s="89"/>
    </row>
    <row r="314" spans="1:74" ht="12.75" customHeight="1" x14ac:dyDescent="0.2">
      <c r="A314" s="102"/>
      <c r="B314" s="102"/>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89"/>
      <c r="AY314" s="89"/>
      <c r="AZ314" s="89"/>
      <c r="BA314" s="89"/>
      <c r="BB314" s="89"/>
      <c r="BC314" s="89"/>
      <c r="BD314" s="89"/>
      <c r="BE314" s="89"/>
      <c r="BF314" s="89"/>
      <c r="BG314" s="89"/>
      <c r="BH314" s="89"/>
      <c r="BI314" s="89"/>
      <c r="BJ314" s="89"/>
      <c r="BK314" s="89"/>
      <c r="BL314" s="89"/>
      <c r="BM314" s="89"/>
      <c r="BN314" s="89"/>
      <c r="BO314" s="89"/>
      <c r="BP314" s="89"/>
      <c r="BQ314" s="89"/>
      <c r="BR314" s="89"/>
      <c r="BS314" s="89"/>
      <c r="BT314" s="89"/>
      <c r="BU314" s="89"/>
      <c r="BV314" s="89"/>
    </row>
    <row r="315" spans="1:74" ht="12.75" customHeight="1" x14ac:dyDescent="0.2">
      <c r="A315" s="102"/>
      <c r="B315" s="102"/>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89"/>
      <c r="AY315" s="89"/>
      <c r="AZ315" s="89"/>
      <c r="BA315" s="89"/>
      <c r="BB315" s="89"/>
      <c r="BC315" s="89"/>
      <c r="BD315" s="89"/>
      <c r="BE315" s="89"/>
      <c r="BF315" s="89"/>
      <c r="BG315" s="89"/>
      <c r="BH315" s="89"/>
      <c r="BI315" s="89"/>
      <c r="BJ315" s="89"/>
      <c r="BK315" s="89"/>
      <c r="BL315" s="89"/>
      <c r="BM315" s="89"/>
      <c r="BN315" s="89"/>
      <c r="BO315" s="89"/>
      <c r="BP315" s="89"/>
      <c r="BQ315" s="89"/>
      <c r="BR315" s="89"/>
      <c r="BS315" s="89"/>
      <c r="BT315" s="89"/>
      <c r="BU315" s="89"/>
      <c r="BV315" s="89"/>
    </row>
    <row r="316" spans="1:74" ht="12.75" customHeight="1" x14ac:dyDescent="0.2">
      <c r="A316" s="102"/>
      <c r="B316" s="102"/>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89"/>
      <c r="AY316" s="89"/>
      <c r="AZ316" s="89"/>
      <c r="BA316" s="89"/>
      <c r="BB316" s="89"/>
      <c r="BC316" s="89"/>
      <c r="BD316" s="89"/>
      <c r="BE316" s="89"/>
      <c r="BF316" s="89"/>
      <c r="BG316" s="89"/>
      <c r="BH316" s="89"/>
      <c r="BI316" s="89"/>
      <c r="BJ316" s="89"/>
      <c r="BK316" s="89"/>
      <c r="BL316" s="89"/>
      <c r="BM316" s="89"/>
      <c r="BN316" s="89"/>
      <c r="BO316" s="89"/>
      <c r="BP316" s="89"/>
      <c r="BQ316" s="89"/>
      <c r="BR316" s="89"/>
      <c r="BS316" s="89"/>
      <c r="BT316" s="89"/>
      <c r="BU316" s="89"/>
      <c r="BV316" s="89"/>
    </row>
    <row r="317" spans="1:74" ht="12.75" customHeight="1" x14ac:dyDescent="0.2">
      <c r="A317" s="102"/>
      <c r="B317" s="102"/>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89"/>
      <c r="AY317" s="89"/>
      <c r="AZ317" s="89"/>
      <c r="BA317" s="89"/>
      <c r="BB317" s="89"/>
      <c r="BC317" s="89"/>
      <c r="BD317" s="89"/>
      <c r="BE317" s="89"/>
      <c r="BF317" s="89"/>
      <c r="BG317" s="89"/>
      <c r="BH317" s="89"/>
      <c r="BI317" s="89"/>
      <c r="BJ317" s="89"/>
      <c r="BK317" s="89"/>
      <c r="BL317" s="89"/>
      <c r="BM317" s="89"/>
      <c r="BN317" s="89"/>
      <c r="BO317" s="89"/>
      <c r="BP317" s="89"/>
      <c r="BQ317" s="89"/>
      <c r="BR317" s="89"/>
      <c r="BS317" s="89"/>
      <c r="BT317" s="89"/>
      <c r="BU317" s="89"/>
      <c r="BV317" s="89"/>
    </row>
    <row r="318" spans="1:74" ht="12.75" customHeight="1" x14ac:dyDescent="0.2">
      <c r="A318" s="102"/>
      <c r="B318" s="102"/>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89"/>
      <c r="AY318" s="89"/>
      <c r="AZ318" s="89"/>
      <c r="BA318" s="89"/>
      <c r="BB318" s="89"/>
      <c r="BC318" s="89"/>
      <c r="BD318" s="89"/>
      <c r="BE318" s="89"/>
      <c r="BF318" s="89"/>
      <c r="BG318" s="89"/>
      <c r="BH318" s="89"/>
      <c r="BI318" s="89"/>
      <c r="BJ318" s="89"/>
      <c r="BK318" s="89"/>
      <c r="BL318" s="89"/>
      <c r="BM318" s="89"/>
      <c r="BN318" s="89"/>
      <c r="BO318" s="89"/>
      <c r="BP318" s="89"/>
      <c r="BQ318" s="89"/>
      <c r="BR318" s="89"/>
      <c r="BS318" s="89"/>
      <c r="BT318" s="89"/>
      <c r="BU318" s="89"/>
      <c r="BV318" s="89"/>
    </row>
    <row r="319" spans="1:74" ht="12.75" customHeight="1" x14ac:dyDescent="0.2">
      <c r="A319" s="102"/>
      <c r="B319" s="102"/>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89"/>
      <c r="AY319" s="89"/>
      <c r="AZ319" s="89"/>
      <c r="BA319" s="89"/>
      <c r="BB319" s="89"/>
      <c r="BC319" s="89"/>
      <c r="BD319" s="89"/>
      <c r="BE319" s="89"/>
      <c r="BF319" s="89"/>
      <c r="BG319" s="89"/>
      <c r="BH319" s="89"/>
      <c r="BI319" s="89"/>
      <c r="BJ319" s="89"/>
      <c r="BK319" s="89"/>
      <c r="BL319" s="89"/>
      <c r="BM319" s="89"/>
      <c r="BN319" s="89"/>
      <c r="BO319" s="89"/>
      <c r="BP319" s="89"/>
      <c r="BQ319" s="89"/>
      <c r="BR319" s="89"/>
      <c r="BS319" s="89"/>
      <c r="BT319" s="89"/>
      <c r="BU319" s="89"/>
      <c r="BV319" s="89"/>
    </row>
    <row r="320" spans="1:74" ht="12.75" customHeight="1" x14ac:dyDescent="0.2">
      <c r="A320" s="102"/>
      <c r="B320" s="102"/>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89"/>
      <c r="AY320" s="89"/>
      <c r="AZ320" s="89"/>
      <c r="BA320" s="89"/>
      <c r="BB320" s="89"/>
      <c r="BC320" s="89"/>
      <c r="BD320" s="89"/>
      <c r="BE320" s="89"/>
      <c r="BF320" s="89"/>
      <c r="BG320" s="89"/>
      <c r="BH320" s="89"/>
      <c r="BI320" s="89"/>
      <c r="BJ320" s="89"/>
      <c r="BK320" s="89"/>
      <c r="BL320" s="89"/>
      <c r="BM320" s="89"/>
      <c r="BN320" s="89"/>
      <c r="BO320" s="89"/>
      <c r="BP320" s="89"/>
      <c r="BQ320" s="89"/>
      <c r="BR320" s="89"/>
      <c r="BS320" s="89"/>
      <c r="BT320" s="89"/>
      <c r="BU320" s="89"/>
      <c r="BV320" s="89"/>
    </row>
    <row r="321" spans="1:74" ht="12.75" customHeight="1" x14ac:dyDescent="0.2">
      <c r="A321" s="102"/>
      <c r="B321" s="102"/>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89"/>
      <c r="AY321" s="89"/>
      <c r="AZ321" s="89"/>
      <c r="BA321" s="89"/>
      <c r="BB321" s="89"/>
      <c r="BC321" s="89"/>
      <c r="BD321" s="89"/>
      <c r="BE321" s="89"/>
      <c r="BF321" s="89"/>
      <c r="BG321" s="89"/>
      <c r="BH321" s="89"/>
      <c r="BI321" s="89"/>
      <c r="BJ321" s="89"/>
      <c r="BK321" s="89"/>
      <c r="BL321" s="89"/>
      <c r="BM321" s="89"/>
      <c r="BN321" s="89"/>
      <c r="BO321" s="89"/>
      <c r="BP321" s="89"/>
      <c r="BQ321" s="89"/>
      <c r="BR321" s="89"/>
      <c r="BS321" s="89"/>
      <c r="BT321" s="89"/>
      <c r="BU321" s="89"/>
      <c r="BV321" s="89"/>
    </row>
    <row r="322" spans="1:74" ht="12.75" customHeight="1" x14ac:dyDescent="0.2">
      <c r="A322" s="102"/>
      <c r="B322" s="102"/>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89"/>
      <c r="AY322" s="89"/>
      <c r="AZ322" s="89"/>
      <c r="BA322" s="89"/>
      <c r="BB322" s="89"/>
      <c r="BC322" s="89"/>
      <c r="BD322" s="89"/>
      <c r="BE322" s="89"/>
      <c r="BF322" s="89"/>
      <c r="BG322" s="89"/>
      <c r="BH322" s="89"/>
      <c r="BI322" s="89"/>
      <c r="BJ322" s="89"/>
      <c r="BK322" s="89"/>
      <c r="BL322" s="89"/>
      <c r="BM322" s="89"/>
      <c r="BN322" s="89"/>
      <c r="BO322" s="89"/>
      <c r="BP322" s="89"/>
      <c r="BQ322" s="89"/>
      <c r="BR322" s="89"/>
      <c r="BS322" s="89"/>
      <c r="BT322" s="89"/>
      <c r="BU322" s="89"/>
      <c r="BV322" s="89"/>
    </row>
    <row r="323" spans="1:74" ht="12.75" customHeight="1" x14ac:dyDescent="0.2">
      <c r="A323" s="102"/>
      <c r="B323" s="102"/>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89"/>
      <c r="AY323" s="89"/>
      <c r="AZ323" s="89"/>
      <c r="BA323" s="89"/>
      <c r="BB323" s="89"/>
      <c r="BC323" s="89"/>
      <c r="BD323" s="89"/>
      <c r="BE323" s="89"/>
      <c r="BF323" s="89"/>
      <c r="BG323" s="89"/>
      <c r="BH323" s="89"/>
      <c r="BI323" s="89"/>
      <c r="BJ323" s="89"/>
      <c r="BK323" s="89"/>
      <c r="BL323" s="89"/>
      <c r="BM323" s="89"/>
      <c r="BN323" s="89"/>
      <c r="BO323" s="89"/>
      <c r="BP323" s="89"/>
      <c r="BQ323" s="89"/>
      <c r="BR323" s="89"/>
      <c r="BS323" s="89"/>
      <c r="BT323" s="89"/>
      <c r="BU323" s="89"/>
      <c r="BV323" s="89"/>
    </row>
    <row r="324" spans="1:74" ht="12.75" customHeight="1" x14ac:dyDescent="0.2">
      <c r="A324" s="102"/>
      <c r="B324" s="102"/>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89"/>
      <c r="AY324" s="89"/>
      <c r="AZ324" s="89"/>
      <c r="BA324" s="89"/>
      <c r="BB324" s="89"/>
      <c r="BC324" s="89"/>
      <c r="BD324" s="89"/>
      <c r="BE324" s="89"/>
      <c r="BF324" s="89"/>
      <c r="BG324" s="89"/>
      <c r="BH324" s="89"/>
      <c r="BI324" s="89"/>
      <c r="BJ324" s="89"/>
      <c r="BK324" s="89"/>
      <c r="BL324" s="89"/>
      <c r="BM324" s="89"/>
      <c r="BN324" s="89"/>
      <c r="BO324" s="89"/>
      <c r="BP324" s="89"/>
      <c r="BQ324" s="89"/>
      <c r="BR324" s="89"/>
      <c r="BS324" s="89"/>
      <c r="BT324" s="89"/>
      <c r="BU324" s="89"/>
      <c r="BV324" s="89"/>
    </row>
    <row r="325" spans="1:74" ht="12.75" customHeight="1" x14ac:dyDescent="0.2">
      <c r="A325" s="102"/>
      <c r="B325" s="102"/>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89"/>
      <c r="AY325" s="89"/>
      <c r="AZ325" s="89"/>
      <c r="BA325" s="89"/>
      <c r="BB325" s="89"/>
      <c r="BC325" s="89"/>
      <c r="BD325" s="89"/>
      <c r="BE325" s="89"/>
      <c r="BF325" s="89"/>
      <c r="BG325" s="89"/>
      <c r="BH325" s="89"/>
      <c r="BI325" s="89"/>
      <c r="BJ325" s="89"/>
      <c r="BK325" s="89"/>
      <c r="BL325" s="89"/>
      <c r="BM325" s="89"/>
      <c r="BN325" s="89"/>
      <c r="BO325" s="89"/>
      <c r="BP325" s="89"/>
      <c r="BQ325" s="89"/>
      <c r="BR325" s="89"/>
      <c r="BS325" s="89"/>
      <c r="BT325" s="89"/>
      <c r="BU325" s="89"/>
      <c r="BV325" s="89"/>
    </row>
    <row r="326" spans="1:74" ht="12.75" customHeight="1" x14ac:dyDescent="0.2">
      <c r="A326" s="102"/>
      <c r="B326" s="102"/>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89"/>
      <c r="AY326" s="89"/>
      <c r="AZ326" s="89"/>
      <c r="BA326" s="89"/>
      <c r="BB326" s="89"/>
      <c r="BC326" s="89"/>
      <c r="BD326" s="89"/>
      <c r="BE326" s="89"/>
      <c r="BF326" s="89"/>
      <c r="BG326" s="89"/>
      <c r="BH326" s="89"/>
      <c r="BI326" s="89"/>
      <c r="BJ326" s="89"/>
      <c r="BK326" s="89"/>
      <c r="BL326" s="89"/>
      <c r="BM326" s="89"/>
      <c r="BN326" s="89"/>
      <c r="BO326" s="89"/>
      <c r="BP326" s="89"/>
      <c r="BQ326" s="89"/>
      <c r="BR326" s="89"/>
      <c r="BS326" s="89"/>
      <c r="BT326" s="89"/>
      <c r="BU326" s="89"/>
      <c r="BV326" s="89"/>
    </row>
    <row r="327" spans="1:74" ht="12.75" customHeight="1" x14ac:dyDescent="0.2">
      <c r="A327" s="102"/>
      <c r="B327" s="102"/>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89"/>
      <c r="AY327" s="89"/>
      <c r="AZ327" s="89"/>
      <c r="BA327" s="89"/>
      <c r="BB327" s="89"/>
      <c r="BC327" s="89"/>
      <c r="BD327" s="89"/>
      <c r="BE327" s="89"/>
      <c r="BF327" s="89"/>
      <c r="BG327" s="89"/>
      <c r="BH327" s="89"/>
      <c r="BI327" s="89"/>
      <c r="BJ327" s="89"/>
      <c r="BK327" s="89"/>
      <c r="BL327" s="89"/>
      <c r="BM327" s="89"/>
      <c r="BN327" s="89"/>
      <c r="BO327" s="89"/>
      <c r="BP327" s="89"/>
      <c r="BQ327" s="89"/>
      <c r="BR327" s="89"/>
      <c r="BS327" s="89"/>
      <c r="BT327" s="89"/>
      <c r="BU327" s="89"/>
      <c r="BV327" s="89"/>
    </row>
    <row r="328" spans="1:74" ht="12.75" customHeight="1" x14ac:dyDescent="0.2">
      <c r="A328" s="102"/>
      <c r="B328" s="102"/>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89"/>
      <c r="AY328" s="89"/>
      <c r="AZ328" s="89"/>
      <c r="BA328" s="89"/>
      <c r="BB328" s="89"/>
      <c r="BC328" s="89"/>
      <c r="BD328" s="89"/>
      <c r="BE328" s="89"/>
      <c r="BF328" s="89"/>
      <c r="BG328" s="89"/>
      <c r="BH328" s="89"/>
      <c r="BI328" s="89"/>
      <c r="BJ328" s="89"/>
      <c r="BK328" s="89"/>
      <c r="BL328" s="89"/>
      <c r="BM328" s="89"/>
      <c r="BN328" s="89"/>
      <c r="BO328" s="89"/>
      <c r="BP328" s="89"/>
      <c r="BQ328" s="89"/>
      <c r="BR328" s="89"/>
      <c r="BS328" s="89"/>
      <c r="BT328" s="89"/>
      <c r="BU328" s="89"/>
      <c r="BV328" s="89"/>
    </row>
    <row r="329" spans="1:74" ht="12.75" customHeight="1" x14ac:dyDescent="0.2">
      <c r="A329" s="102"/>
      <c r="B329" s="102"/>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89"/>
      <c r="AY329" s="89"/>
      <c r="AZ329" s="89"/>
      <c r="BA329" s="89"/>
      <c r="BB329" s="89"/>
      <c r="BC329" s="89"/>
      <c r="BD329" s="89"/>
      <c r="BE329" s="89"/>
      <c r="BF329" s="89"/>
      <c r="BG329" s="89"/>
      <c r="BH329" s="89"/>
      <c r="BI329" s="89"/>
      <c r="BJ329" s="89"/>
      <c r="BK329" s="89"/>
      <c r="BL329" s="89"/>
      <c r="BM329" s="89"/>
      <c r="BN329" s="89"/>
      <c r="BO329" s="89"/>
      <c r="BP329" s="89"/>
      <c r="BQ329" s="89"/>
      <c r="BR329" s="89"/>
      <c r="BS329" s="89"/>
      <c r="BT329" s="89"/>
      <c r="BU329" s="89"/>
      <c r="BV329" s="89"/>
    </row>
    <row r="330" spans="1:74" ht="12.75" customHeight="1" x14ac:dyDescent="0.2">
      <c r="A330" s="102"/>
      <c r="B330" s="102"/>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89"/>
      <c r="AY330" s="89"/>
      <c r="AZ330" s="89"/>
      <c r="BA330" s="89"/>
      <c r="BB330" s="89"/>
      <c r="BC330" s="89"/>
      <c r="BD330" s="89"/>
      <c r="BE330" s="89"/>
      <c r="BF330" s="89"/>
      <c r="BG330" s="89"/>
      <c r="BH330" s="89"/>
      <c r="BI330" s="89"/>
      <c r="BJ330" s="89"/>
      <c r="BK330" s="89"/>
      <c r="BL330" s="89"/>
      <c r="BM330" s="89"/>
      <c r="BN330" s="89"/>
      <c r="BO330" s="89"/>
      <c r="BP330" s="89"/>
      <c r="BQ330" s="89"/>
      <c r="BR330" s="89"/>
      <c r="BS330" s="89"/>
      <c r="BT330" s="89"/>
      <c r="BU330" s="89"/>
      <c r="BV330" s="89"/>
    </row>
    <row r="331" spans="1:74" ht="12.75" customHeight="1" x14ac:dyDescent="0.2">
      <c r="A331" s="102"/>
      <c r="B331" s="102"/>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89"/>
      <c r="AY331" s="89"/>
      <c r="AZ331" s="89"/>
      <c r="BA331" s="89"/>
      <c r="BB331" s="89"/>
      <c r="BC331" s="89"/>
      <c r="BD331" s="89"/>
      <c r="BE331" s="89"/>
      <c r="BF331" s="89"/>
      <c r="BG331" s="89"/>
      <c r="BH331" s="89"/>
      <c r="BI331" s="89"/>
      <c r="BJ331" s="89"/>
      <c r="BK331" s="89"/>
      <c r="BL331" s="89"/>
      <c r="BM331" s="89"/>
      <c r="BN331" s="89"/>
      <c r="BO331" s="89"/>
      <c r="BP331" s="89"/>
      <c r="BQ331" s="89"/>
      <c r="BR331" s="89"/>
      <c r="BS331" s="89"/>
      <c r="BT331" s="89"/>
      <c r="BU331" s="89"/>
      <c r="BV331" s="89"/>
    </row>
    <row r="332" spans="1:74" ht="12.75" customHeight="1" x14ac:dyDescent="0.2">
      <c r="A332" s="102"/>
      <c r="B332" s="102"/>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row>
    <row r="333" spans="1:74" ht="12.75" customHeight="1" x14ac:dyDescent="0.2">
      <c r="A333" s="102"/>
      <c r="B333" s="102"/>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89"/>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row>
    <row r="334" spans="1:74" ht="12.75" customHeight="1" x14ac:dyDescent="0.2">
      <c r="A334" s="102"/>
      <c r="B334" s="102"/>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89"/>
      <c r="AY334" s="89"/>
      <c r="AZ334" s="89"/>
      <c r="BA334" s="89"/>
      <c r="BB334" s="89"/>
      <c r="BC334" s="89"/>
      <c r="BD334" s="89"/>
      <c r="BE334" s="89"/>
      <c r="BF334" s="89"/>
      <c r="BG334" s="89"/>
      <c r="BH334" s="89"/>
      <c r="BI334" s="89"/>
      <c r="BJ334" s="89"/>
      <c r="BK334" s="89"/>
      <c r="BL334" s="89"/>
      <c r="BM334" s="89"/>
      <c r="BN334" s="89"/>
      <c r="BO334" s="89"/>
      <c r="BP334" s="89"/>
      <c r="BQ334" s="89"/>
      <c r="BR334" s="89"/>
      <c r="BS334" s="89"/>
      <c r="BT334" s="89"/>
      <c r="BU334" s="89"/>
      <c r="BV334" s="89"/>
    </row>
    <row r="335" spans="1:74" ht="12.75" customHeight="1" x14ac:dyDescent="0.2">
      <c r="A335" s="102"/>
      <c r="B335" s="102"/>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89"/>
      <c r="AY335" s="89"/>
      <c r="AZ335" s="89"/>
      <c r="BA335" s="89"/>
      <c r="BB335" s="89"/>
      <c r="BC335" s="89"/>
      <c r="BD335" s="89"/>
      <c r="BE335" s="89"/>
      <c r="BF335" s="89"/>
      <c r="BG335" s="89"/>
      <c r="BH335" s="89"/>
      <c r="BI335" s="89"/>
      <c r="BJ335" s="89"/>
      <c r="BK335" s="89"/>
      <c r="BL335" s="89"/>
      <c r="BM335" s="89"/>
      <c r="BN335" s="89"/>
      <c r="BO335" s="89"/>
      <c r="BP335" s="89"/>
      <c r="BQ335" s="89"/>
      <c r="BR335" s="89"/>
      <c r="BS335" s="89"/>
      <c r="BT335" s="89"/>
      <c r="BU335" s="89"/>
      <c r="BV335" s="89"/>
    </row>
    <row r="336" spans="1:74" ht="12.75" customHeight="1" x14ac:dyDescent="0.2">
      <c r="A336" s="102"/>
      <c r="B336" s="102"/>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89"/>
      <c r="AY336" s="89"/>
      <c r="AZ336" s="89"/>
      <c r="BA336" s="89"/>
      <c r="BB336" s="89"/>
      <c r="BC336" s="89"/>
      <c r="BD336" s="89"/>
      <c r="BE336" s="89"/>
      <c r="BF336" s="89"/>
      <c r="BG336" s="89"/>
      <c r="BH336" s="89"/>
      <c r="BI336" s="89"/>
      <c r="BJ336" s="89"/>
      <c r="BK336" s="89"/>
      <c r="BL336" s="89"/>
      <c r="BM336" s="89"/>
      <c r="BN336" s="89"/>
      <c r="BO336" s="89"/>
      <c r="BP336" s="89"/>
      <c r="BQ336" s="89"/>
      <c r="BR336" s="89"/>
      <c r="BS336" s="89"/>
      <c r="BT336" s="89"/>
      <c r="BU336" s="89"/>
      <c r="BV336" s="89"/>
    </row>
    <row r="337" spans="1:74" ht="12.75" customHeight="1" x14ac:dyDescent="0.2">
      <c r="A337" s="102"/>
      <c r="B337" s="102"/>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89"/>
      <c r="AY337" s="89"/>
      <c r="AZ337" s="89"/>
      <c r="BA337" s="89"/>
      <c r="BB337" s="89"/>
      <c r="BC337" s="89"/>
      <c r="BD337" s="89"/>
      <c r="BE337" s="89"/>
      <c r="BF337" s="89"/>
      <c r="BG337" s="89"/>
      <c r="BH337" s="89"/>
      <c r="BI337" s="89"/>
      <c r="BJ337" s="89"/>
      <c r="BK337" s="89"/>
      <c r="BL337" s="89"/>
      <c r="BM337" s="89"/>
      <c r="BN337" s="89"/>
      <c r="BO337" s="89"/>
      <c r="BP337" s="89"/>
      <c r="BQ337" s="89"/>
      <c r="BR337" s="89"/>
      <c r="BS337" s="89"/>
      <c r="BT337" s="89"/>
      <c r="BU337" s="89"/>
      <c r="BV337" s="89"/>
    </row>
    <row r="338" spans="1:74" ht="12.75" customHeight="1" x14ac:dyDescent="0.2">
      <c r="A338" s="102"/>
      <c r="B338" s="102"/>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89"/>
      <c r="AY338" s="89"/>
      <c r="AZ338" s="89"/>
      <c r="BA338" s="89"/>
      <c r="BB338" s="89"/>
      <c r="BC338" s="89"/>
      <c r="BD338" s="89"/>
      <c r="BE338" s="89"/>
      <c r="BF338" s="89"/>
      <c r="BG338" s="89"/>
      <c r="BH338" s="89"/>
      <c r="BI338" s="89"/>
      <c r="BJ338" s="89"/>
      <c r="BK338" s="89"/>
      <c r="BL338" s="89"/>
      <c r="BM338" s="89"/>
      <c r="BN338" s="89"/>
      <c r="BO338" s="89"/>
      <c r="BP338" s="89"/>
      <c r="BQ338" s="89"/>
      <c r="BR338" s="89"/>
      <c r="BS338" s="89"/>
      <c r="BT338" s="89"/>
      <c r="BU338" s="89"/>
      <c r="BV338" s="89"/>
    </row>
    <row r="339" spans="1:74" ht="12.75" customHeight="1" x14ac:dyDescent="0.2">
      <c r="A339" s="102"/>
      <c r="B339" s="102"/>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89"/>
      <c r="AY339" s="89"/>
      <c r="AZ339" s="89"/>
      <c r="BA339" s="89"/>
      <c r="BB339" s="89"/>
      <c r="BC339" s="89"/>
      <c r="BD339" s="89"/>
      <c r="BE339" s="89"/>
      <c r="BF339" s="89"/>
      <c r="BG339" s="89"/>
      <c r="BH339" s="89"/>
      <c r="BI339" s="89"/>
      <c r="BJ339" s="89"/>
      <c r="BK339" s="89"/>
      <c r="BL339" s="89"/>
      <c r="BM339" s="89"/>
      <c r="BN339" s="89"/>
      <c r="BO339" s="89"/>
      <c r="BP339" s="89"/>
      <c r="BQ339" s="89"/>
      <c r="BR339" s="89"/>
      <c r="BS339" s="89"/>
      <c r="BT339" s="89"/>
      <c r="BU339" s="89"/>
      <c r="BV339" s="89"/>
    </row>
    <row r="340" spans="1:74" ht="12.75" customHeight="1" x14ac:dyDescent="0.2">
      <c r="A340" s="102"/>
      <c r="B340" s="102"/>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89"/>
      <c r="AY340" s="89"/>
      <c r="AZ340" s="89"/>
      <c r="BA340" s="89"/>
      <c r="BB340" s="89"/>
      <c r="BC340" s="89"/>
      <c r="BD340" s="89"/>
      <c r="BE340" s="89"/>
      <c r="BF340" s="89"/>
      <c r="BG340" s="89"/>
      <c r="BH340" s="89"/>
      <c r="BI340" s="89"/>
      <c r="BJ340" s="89"/>
      <c r="BK340" s="89"/>
      <c r="BL340" s="89"/>
      <c r="BM340" s="89"/>
      <c r="BN340" s="89"/>
      <c r="BO340" s="89"/>
      <c r="BP340" s="89"/>
      <c r="BQ340" s="89"/>
      <c r="BR340" s="89"/>
      <c r="BS340" s="89"/>
      <c r="BT340" s="89"/>
      <c r="BU340" s="89"/>
      <c r="BV340" s="89"/>
    </row>
    <row r="341" spans="1:74" ht="12.75" customHeight="1" x14ac:dyDescent="0.2">
      <c r="A341" s="102"/>
      <c r="B341" s="102"/>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89"/>
      <c r="AY341" s="89"/>
      <c r="AZ341" s="89"/>
      <c r="BA341" s="89"/>
      <c r="BB341" s="89"/>
      <c r="BC341" s="89"/>
      <c r="BD341" s="89"/>
      <c r="BE341" s="89"/>
      <c r="BF341" s="89"/>
      <c r="BG341" s="89"/>
      <c r="BH341" s="89"/>
      <c r="BI341" s="89"/>
      <c r="BJ341" s="89"/>
      <c r="BK341" s="89"/>
      <c r="BL341" s="89"/>
      <c r="BM341" s="89"/>
      <c r="BN341" s="89"/>
      <c r="BO341" s="89"/>
      <c r="BP341" s="89"/>
      <c r="BQ341" s="89"/>
      <c r="BR341" s="89"/>
      <c r="BS341" s="89"/>
      <c r="BT341" s="89"/>
      <c r="BU341" s="89"/>
      <c r="BV341" s="89"/>
    </row>
    <row r="342" spans="1:74" ht="12.75" customHeight="1" x14ac:dyDescent="0.2">
      <c r="A342" s="102"/>
      <c r="B342" s="102"/>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89"/>
      <c r="AY342" s="89"/>
      <c r="AZ342" s="89"/>
      <c r="BA342" s="89"/>
      <c r="BB342" s="89"/>
      <c r="BC342" s="89"/>
      <c r="BD342" s="89"/>
      <c r="BE342" s="89"/>
      <c r="BF342" s="89"/>
      <c r="BG342" s="89"/>
      <c r="BH342" s="89"/>
      <c r="BI342" s="89"/>
      <c r="BJ342" s="89"/>
      <c r="BK342" s="89"/>
      <c r="BL342" s="89"/>
      <c r="BM342" s="89"/>
      <c r="BN342" s="89"/>
      <c r="BO342" s="89"/>
      <c r="BP342" s="89"/>
      <c r="BQ342" s="89"/>
      <c r="BR342" s="89"/>
      <c r="BS342" s="89"/>
      <c r="BT342" s="89"/>
      <c r="BU342" s="89"/>
      <c r="BV342" s="89"/>
    </row>
    <row r="343" spans="1:74" ht="12.75" customHeight="1" x14ac:dyDescent="0.2">
      <c r="A343" s="102"/>
      <c r="B343" s="102"/>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row>
    <row r="344" spans="1:74" ht="12.75" customHeight="1" x14ac:dyDescent="0.2">
      <c r="A344" s="102"/>
      <c r="B344" s="102"/>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89"/>
      <c r="AY344" s="89"/>
      <c r="AZ344" s="89"/>
      <c r="BA344" s="89"/>
      <c r="BB344" s="89"/>
      <c r="BC344" s="89"/>
      <c r="BD344" s="89"/>
      <c r="BE344" s="89"/>
      <c r="BF344" s="89"/>
      <c r="BG344" s="89"/>
      <c r="BH344" s="89"/>
      <c r="BI344" s="89"/>
      <c r="BJ344" s="89"/>
      <c r="BK344" s="89"/>
      <c r="BL344" s="89"/>
      <c r="BM344" s="89"/>
      <c r="BN344" s="89"/>
      <c r="BO344" s="89"/>
      <c r="BP344" s="89"/>
      <c r="BQ344" s="89"/>
      <c r="BR344" s="89"/>
      <c r="BS344" s="89"/>
      <c r="BT344" s="89"/>
      <c r="BU344" s="89"/>
      <c r="BV344" s="89"/>
    </row>
    <row r="345" spans="1:74" ht="12.75" customHeight="1" x14ac:dyDescent="0.2">
      <c r="A345" s="102"/>
      <c r="B345" s="102"/>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89"/>
      <c r="AY345" s="89"/>
      <c r="AZ345" s="89"/>
      <c r="BA345" s="89"/>
      <c r="BB345" s="89"/>
      <c r="BC345" s="89"/>
      <c r="BD345" s="89"/>
      <c r="BE345" s="89"/>
      <c r="BF345" s="89"/>
      <c r="BG345" s="89"/>
      <c r="BH345" s="89"/>
      <c r="BI345" s="89"/>
      <c r="BJ345" s="89"/>
      <c r="BK345" s="89"/>
      <c r="BL345" s="89"/>
      <c r="BM345" s="89"/>
      <c r="BN345" s="89"/>
      <c r="BO345" s="89"/>
      <c r="BP345" s="89"/>
      <c r="BQ345" s="89"/>
      <c r="BR345" s="89"/>
      <c r="BS345" s="89"/>
      <c r="BT345" s="89"/>
      <c r="BU345" s="89"/>
      <c r="BV345" s="89"/>
    </row>
    <row r="346" spans="1:74" ht="12.75" customHeight="1" x14ac:dyDescent="0.2">
      <c r="A346" s="102"/>
      <c r="B346" s="102"/>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89"/>
      <c r="AY346" s="89"/>
      <c r="AZ346" s="89"/>
      <c r="BA346" s="89"/>
      <c r="BB346" s="89"/>
      <c r="BC346" s="89"/>
      <c r="BD346" s="89"/>
      <c r="BE346" s="89"/>
      <c r="BF346" s="89"/>
      <c r="BG346" s="89"/>
      <c r="BH346" s="89"/>
      <c r="BI346" s="89"/>
      <c r="BJ346" s="89"/>
      <c r="BK346" s="89"/>
      <c r="BL346" s="89"/>
      <c r="BM346" s="89"/>
      <c r="BN346" s="89"/>
      <c r="BO346" s="89"/>
      <c r="BP346" s="89"/>
      <c r="BQ346" s="89"/>
      <c r="BR346" s="89"/>
      <c r="BS346" s="89"/>
      <c r="BT346" s="89"/>
      <c r="BU346" s="89"/>
      <c r="BV346" s="89"/>
    </row>
    <row r="347" spans="1:74" ht="12.75" customHeight="1" x14ac:dyDescent="0.2">
      <c r="A347" s="102"/>
      <c r="B347" s="102"/>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89"/>
      <c r="AY347" s="89"/>
      <c r="AZ347" s="89"/>
      <c r="BA347" s="89"/>
      <c r="BB347" s="89"/>
      <c r="BC347" s="89"/>
      <c r="BD347" s="89"/>
      <c r="BE347" s="89"/>
      <c r="BF347" s="89"/>
      <c r="BG347" s="89"/>
      <c r="BH347" s="89"/>
      <c r="BI347" s="89"/>
      <c r="BJ347" s="89"/>
      <c r="BK347" s="89"/>
      <c r="BL347" s="89"/>
      <c r="BM347" s="89"/>
      <c r="BN347" s="89"/>
      <c r="BO347" s="89"/>
      <c r="BP347" s="89"/>
      <c r="BQ347" s="89"/>
      <c r="BR347" s="89"/>
      <c r="BS347" s="89"/>
      <c r="BT347" s="89"/>
      <c r="BU347" s="89"/>
      <c r="BV347" s="89"/>
    </row>
    <row r="348" spans="1:74" ht="12.75" customHeight="1" x14ac:dyDescent="0.2">
      <c r="A348" s="102"/>
      <c r="B348" s="102"/>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89"/>
      <c r="AY348" s="89"/>
      <c r="AZ348" s="89"/>
      <c r="BA348" s="89"/>
      <c r="BB348" s="89"/>
      <c r="BC348" s="89"/>
      <c r="BD348" s="89"/>
      <c r="BE348" s="89"/>
      <c r="BF348" s="89"/>
      <c r="BG348" s="89"/>
      <c r="BH348" s="89"/>
      <c r="BI348" s="89"/>
      <c r="BJ348" s="89"/>
      <c r="BK348" s="89"/>
      <c r="BL348" s="89"/>
      <c r="BM348" s="89"/>
      <c r="BN348" s="89"/>
      <c r="BO348" s="89"/>
      <c r="BP348" s="89"/>
      <c r="BQ348" s="89"/>
      <c r="BR348" s="89"/>
      <c r="BS348" s="89"/>
      <c r="BT348" s="89"/>
      <c r="BU348" s="89"/>
      <c r="BV348" s="89"/>
    </row>
    <row r="349" spans="1:74" ht="12.75" customHeight="1" x14ac:dyDescent="0.2">
      <c r="A349" s="102"/>
      <c r="B349" s="102"/>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89"/>
      <c r="AY349" s="89"/>
      <c r="AZ349" s="89"/>
      <c r="BA349" s="89"/>
      <c r="BB349" s="89"/>
      <c r="BC349" s="89"/>
      <c r="BD349" s="89"/>
      <c r="BE349" s="89"/>
      <c r="BF349" s="89"/>
      <c r="BG349" s="89"/>
      <c r="BH349" s="89"/>
      <c r="BI349" s="89"/>
      <c r="BJ349" s="89"/>
      <c r="BK349" s="89"/>
      <c r="BL349" s="89"/>
      <c r="BM349" s="89"/>
      <c r="BN349" s="89"/>
      <c r="BO349" s="89"/>
      <c r="BP349" s="89"/>
      <c r="BQ349" s="89"/>
      <c r="BR349" s="89"/>
      <c r="BS349" s="89"/>
      <c r="BT349" s="89"/>
      <c r="BU349" s="89"/>
      <c r="BV349" s="89"/>
    </row>
    <row r="350" spans="1:74" ht="12.75" customHeight="1" x14ac:dyDescent="0.2">
      <c r="A350" s="102"/>
      <c r="B350" s="102"/>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c r="BT350" s="89"/>
      <c r="BU350" s="89"/>
      <c r="BV350" s="89"/>
    </row>
    <row r="351" spans="1:74" ht="12.75" customHeight="1" x14ac:dyDescent="0.2">
      <c r="A351" s="102"/>
      <c r="B351" s="102"/>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89"/>
      <c r="AY351" s="89"/>
      <c r="AZ351" s="89"/>
      <c r="BA351" s="89"/>
      <c r="BB351" s="89"/>
      <c r="BC351" s="89"/>
      <c r="BD351" s="89"/>
      <c r="BE351" s="89"/>
      <c r="BF351" s="89"/>
      <c r="BG351" s="89"/>
      <c r="BH351" s="89"/>
      <c r="BI351" s="89"/>
      <c r="BJ351" s="89"/>
      <c r="BK351" s="89"/>
      <c r="BL351" s="89"/>
      <c r="BM351" s="89"/>
      <c r="BN351" s="89"/>
      <c r="BO351" s="89"/>
      <c r="BP351" s="89"/>
      <c r="BQ351" s="89"/>
      <c r="BR351" s="89"/>
      <c r="BS351" s="89"/>
      <c r="BT351" s="89"/>
      <c r="BU351" s="89"/>
      <c r="BV351" s="89"/>
    </row>
    <row r="352" spans="1:74" ht="12.75" customHeight="1" x14ac:dyDescent="0.2">
      <c r="A352" s="102"/>
      <c r="B352" s="102"/>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89"/>
      <c r="AY352" s="89"/>
      <c r="AZ352" s="89"/>
      <c r="BA352" s="89"/>
      <c r="BB352" s="89"/>
      <c r="BC352" s="89"/>
      <c r="BD352" s="89"/>
      <c r="BE352" s="89"/>
      <c r="BF352" s="89"/>
      <c r="BG352" s="89"/>
      <c r="BH352" s="89"/>
      <c r="BI352" s="89"/>
      <c r="BJ352" s="89"/>
      <c r="BK352" s="89"/>
      <c r="BL352" s="89"/>
      <c r="BM352" s="89"/>
      <c r="BN352" s="89"/>
      <c r="BO352" s="89"/>
      <c r="BP352" s="89"/>
      <c r="BQ352" s="89"/>
      <c r="BR352" s="89"/>
      <c r="BS352" s="89"/>
      <c r="BT352" s="89"/>
      <c r="BU352" s="89"/>
      <c r="BV352" s="89"/>
    </row>
    <row r="353" spans="1:74" ht="12.75" customHeight="1" x14ac:dyDescent="0.2">
      <c r="A353" s="102"/>
      <c r="B353" s="102"/>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89"/>
      <c r="AY353" s="89"/>
      <c r="AZ353" s="89"/>
      <c r="BA353" s="89"/>
      <c r="BB353" s="89"/>
      <c r="BC353" s="89"/>
      <c r="BD353" s="89"/>
      <c r="BE353" s="89"/>
      <c r="BF353" s="89"/>
      <c r="BG353" s="89"/>
      <c r="BH353" s="89"/>
      <c r="BI353" s="89"/>
      <c r="BJ353" s="89"/>
      <c r="BK353" s="89"/>
      <c r="BL353" s="89"/>
      <c r="BM353" s="89"/>
      <c r="BN353" s="89"/>
      <c r="BO353" s="89"/>
      <c r="BP353" s="89"/>
      <c r="BQ353" s="89"/>
      <c r="BR353" s="89"/>
      <c r="BS353" s="89"/>
      <c r="BT353" s="89"/>
      <c r="BU353" s="89"/>
      <c r="BV353" s="89"/>
    </row>
    <row r="354" spans="1:74" ht="12.75" customHeight="1" x14ac:dyDescent="0.2">
      <c r="A354" s="102"/>
      <c r="B354" s="102"/>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89"/>
      <c r="AY354" s="89"/>
      <c r="AZ354" s="89"/>
      <c r="BA354" s="89"/>
      <c r="BB354" s="89"/>
      <c r="BC354" s="89"/>
      <c r="BD354" s="89"/>
      <c r="BE354" s="89"/>
      <c r="BF354" s="89"/>
      <c r="BG354" s="89"/>
      <c r="BH354" s="89"/>
      <c r="BI354" s="89"/>
      <c r="BJ354" s="89"/>
      <c r="BK354" s="89"/>
      <c r="BL354" s="89"/>
      <c r="BM354" s="89"/>
      <c r="BN354" s="89"/>
      <c r="BO354" s="89"/>
      <c r="BP354" s="89"/>
      <c r="BQ354" s="89"/>
      <c r="BR354" s="89"/>
      <c r="BS354" s="89"/>
      <c r="BT354" s="89"/>
      <c r="BU354" s="89"/>
      <c r="BV354" s="89"/>
    </row>
    <row r="355" spans="1:74" ht="12.75" customHeight="1" x14ac:dyDescent="0.2">
      <c r="A355" s="102"/>
      <c r="B355" s="102"/>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89"/>
      <c r="AY355" s="89"/>
      <c r="AZ355" s="89"/>
      <c r="BA355" s="89"/>
      <c r="BB355" s="89"/>
      <c r="BC355" s="89"/>
      <c r="BD355" s="89"/>
      <c r="BE355" s="89"/>
      <c r="BF355" s="89"/>
      <c r="BG355" s="89"/>
      <c r="BH355" s="89"/>
      <c r="BI355" s="89"/>
      <c r="BJ355" s="89"/>
      <c r="BK355" s="89"/>
      <c r="BL355" s="89"/>
      <c r="BM355" s="89"/>
      <c r="BN355" s="89"/>
      <c r="BO355" s="89"/>
      <c r="BP355" s="89"/>
      <c r="BQ355" s="89"/>
      <c r="BR355" s="89"/>
      <c r="BS355" s="89"/>
      <c r="BT355" s="89"/>
      <c r="BU355" s="89"/>
      <c r="BV355" s="89"/>
    </row>
    <row r="356" spans="1:74" ht="12.75" customHeight="1" x14ac:dyDescent="0.2">
      <c r="A356" s="102"/>
      <c r="B356" s="102"/>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89"/>
      <c r="AY356" s="89"/>
      <c r="AZ356" s="89"/>
      <c r="BA356" s="89"/>
      <c r="BB356" s="89"/>
      <c r="BC356" s="89"/>
      <c r="BD356" s="89"/>
      <c r="BE356" s="89"/>
      <c r="BF356" s="89"/>
      <c r="BG356" s="89"/>
      <c r="BH356" s="89"/>
      <c r="BI356" s="89"/>
      <c r="BJ356" s="89"/>
      <c r="BK356" s="89"/>
      <c r="BL356" s="89"/>
      <c r="BM356" s="89"/>
      <c r="BN356" s="89"/>
      <c r="BO356" s="89"/>
      <c r="BP356" s="89"/>
      <c r="BQ356" s="89"/>
      <c r="BR356" s="89"/>
      <c r="BS356" s="89"/>
      <c r="BT356" s="89"/>
      <c r="BU356" s="89"/>
      <c r="BV356" s="89"/>
    </row>
    <row r="357" spans="1:74" ht="12.75" customHeight="1" x14ac:dyDescent="0.2">
      <c r="A357" s="102"/>
      <c r="B357" s="102"/>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89"/>
      <c r="AY357" s="89"/>
      <c r="AZ357" s="89"/>
      <c r="BA357" s="89"/>
      <c r="BB357" s="89"/>
      <c r="BC357" s="89"/>
      <c r="BD357" s="89"/>
      <c r="BE357" s="89"/>
      <c r="BF357" s="89"/>
      <c r="BG357" s="89"/>
      <c r="BH357" s="89"/>
      <c r="BI357" s="89"/>
      <c r="BJ357" s="89"/>
      <c r="BK357" s="89"/>
      <c r="BL357" s="89"/>
      <c r="BM357" s="89"/>
      <c r="BN357" s="89"/>
      <c r="BO357" s="89"/>
      <c r="BP357" s="89"/>
      <c r="BQ357" s="89"/>
      <c r="BR357" s="89"/>
      <c r="BS357" s="89"/>
      <c r="BT357" s="89"/>
      <c r="BU357" s="89"/>
      <c r="BV357" s="89"/>
    </row>
    <row r="358" spans="1:74" ht="12.75" customHeight="1" x14ac:dyDescent="0.2">
      <c r="A358" s="102"/>
      <c r="B358" s="102"/>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89"/>
      <c r="AY358" s="89"/>
      <c r="AZ358" s="89"/>
      <c r="BA358" s="89"/>
      <c r="BB358" s="89"/>
      <c r="BC358" s="89"/>
      <c r="BD358" s="89"/>
      <c r="BE358" s="89"/>
      <c r="BF358" s="89"/>
      <c r="BG358" s="89"/>
      <c r="BH358" s="89"/>
      <c r="BI358" s="89"/>
      <c r="BJ358" s="89"/>
      <c r="BK358" s="89"/>
      <c r="BL358" s="89"/>
      <c r="BM358" s="89"/>
      <c r="BN358" s="89"/>
      <c r="BO358" s="89"/>
      <c r="BP358" s="89"/>
      <c r="BQ358" s="89"/>
      <c r="BR358" s="89"/>
      <c r="BS358" s="89"/>
      <c r="BT358" s="89"/>
      <c r="BU358" s="89"/>
      <c r="BV358" s="89"/>
    </row>
    <row r="359" spans="1:74" ht="12.75" customHeight="1" x14ac:dyDescent="0.2">
      <c r="A359" s="102"/>
      <c r="B359" s="102"/>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89"/>
      <c r="AY359" s="89"/>
      <c r="AZ359" s="89"/>
      <c r="BA359" s="89"/>
      <c r="BB359" s="89"/>
      <c r="BC359" s="89"/>
      <c r="BD359" s="89"/>
      <c r="BE359" s="89"/>
      <c r="BF359" s="89"/>
      <c r="BG359" s="89"/>
      <c r="BH359" s="89"/>
      <c r="BI359" s="89"/>
      <c r="BJ359" s="89"/>
      <c r="BK359" s="89"/>
      <c r="BL359" s="89"/>
      <c r="BM359" s="89"/>
      <c r="BN359" s="89"/>
      <c r="BO359" s="89"/>
      <c r="BP359" s="89"/>
      <c r="BQ359" s="89"/>
      <c r="BR359" s="89"/>
      <c r="BS359" s="89"/>
      <c r="BT359" s="89"/>
      <c r="BU359" s="89"/>
      <c r="BV359" s="89"/>
    </row>
    <row r="360" spans="1:74" ht="12.75" customHeight="1" x14ac:dyDescent="0.2">
      <c r="A360" s="102"/>
      <c r="B360" s="102"/>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89"/>
      <c r="AY360" s="89"/>
      <c r="AZ360" s="89"/>
      <c r="BA360" s="89"/>
      <c r="BB360" s="89"/>
      <c r="BC360" s="89"/>
      <c r="BD360" s="89"/>
      <c r="BE360" s="89"/>
      <c r="BF360" s="89"/>
      <c r="BG360" s="89"/>
      <c r="BH360" s="89"/>
      <c r="BI360" s="89"/>
      <c r="BJ360" s="89"/>
      <c r="BK360" s="89"/>
      <c r="BL360" s="89"/>
      <c r="BM360" s="89"/>
      <c r="BN360" s="89"/>
      <c r="BO360" s="89"/>
      <c r="BP360" s="89"/>
      <c r="BQ360" s="89"/>
      <c r="BR360" s="89"/>
      <c r="BS360" s="89"/>
      <c r="BT360" s="89"/>
      <c r="BU360" s="89"/>
      <c r="BV360" s="89"/>
    </row>
    <row r="361" spans="1:74" ht="12.75" customHeight="1" x14ac:dyDescent="0.2">
      <c r="A361" s="102"/>
      <c r="B361" s="102"/>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89"/>
      <c r="AY361" s="89"/>
      <c r="AZ361" s="89"/>
      <c r="BA361" s="89"/>
      <c r="BB361" s="89"/>
      <c r="BC361" s="89"/>
      <c r="BD361" s="89"/>
      <c r="BE361" s="89"/>
      <c r="BF361" s="89"/>
      <c r="BG361" s="89"/>
      <c r="BH361" s="89"/>
      <c r="BI361" s="89"/>
      <c r="BJ361" s="89"/>
      <c r="BK361" s="89"/>
      <c r="BL361" s="89"/>
      <c r="BM361" s="89"/>
      <c r="BN361" s="89"/>
      <c r="BO361" s="89"/>
      <c r="BP361" s="89"/>
      <c r="BQ361" s="89"/>
      <c r="BR361" s="89"/>
      <c r="BS361" s="89"/>
      <c r="BT361" s="89"/>
      <c r="BU361" s="89"/>
      <c r="BV361" s="89"/>
    </row>
    <row r="362" spans="1:74" ht="12.75" customHeight="1" x14ac:dyDescent="0.2">
      <c r="A362" s="102"/>
      <c r="B362" s="102"/>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89"/>
      <c r="AY362" s="89"/>
      <c r="AZ362" s="89"/>
      <c r="BA362" s="89"/>
      <c r="BB362" s="89"/>
      <c r="BC362" s="89"/>
      <c r="BD362" s="89"/>
      <c r="BE362" s="89"/>
      <c r="BF362" s="89"/>
      <c r="BG362" s="89"/>
      <c r="BH362" s="89"/>
      <c r="BI362" s="89"/>
      <c r="BJ362" s="89"/>
      <c r="BK362" s="89"/>
      <c r="BL362" s="89"/>
      <c r="BM362" s="89"/>
      <c r="BN362" s="89"/>
      <c r="BO362" s="89"/>
      <c r="BP362" s="89"/>
      <c r="BQ362" s="89"/>
      <c r="BR362" s="89"/>
      <c r="BS362" s="89"/>
      <c r="BT362" s="89"/>
      <c r="BU362" s="89"/>
      <c r="BV362" s="89"/>
    </row>
    <row r="363" spans="1:74" ht="12.75" customHeight="1" x14ac:dyDescent="0.2">
      <c r="A363" s="102"/>
      <c r="B363" s="102"/>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89"/>
      <c r="AY363" s="89"/>
      <c r="AZ363" s="89"/>
      <c r="BA363" s="89"/>
      <c r="BB363" s="89"/>
      <c r="BC363" s="89"/>
      <c r="BD363" s="89"/>
      <c r="BE363" s="89"/>
      <c r="BF363" s="89"/>
      <c r="BG363" s="89"/>
      <c r="BH363" s="89"/>
      <c r="BI363" s="89"/>
      <c r="BJ363" s="89"/>
      <c r="BK363" s="89"/>
      <c r="BL363" s="89"/>
      <c r="BM363" s="89"/>
      <c r="BN363" s="89"/>
      <c r="BO363" s="89"/>
      <c r="BP363" s="89"/>
      <c r="BQ363" s="89"/>
      <c r="BR363" s="89"/>
      <c r="BS363" s="89"/>
      <c r="BT363" s="89"/>
      <c r="BU363" s="89"/>
      <c r="BV363" s="89"/>
    </row>
    <row r="364" spans="1:74" ht="12.75" customHeight="1" x14ac:dyDescent="0.2">
      <c r="A364" s="102"/>
      <c r="B364" s="102"/>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89"/>
      <c r="AY364" s="89"/>
      <c r="AZ364" s="89"/>
      <c r="BA364" s="89"/>
      <c r="BB364" s="89"/>
      <c r="BC364" s="89"/>
      <c r="BD364" s="89"/>
      <c r="BE364" s="89"/>
      <c r="BF364" s="89"/>
      <c r="BG364" s="89"/>
      <c r="BH364" s="89"/>
      <c r="BI364" s="89"/>
      <c r="BJ364" s="89"/>
      <c r="BK364" s="89"/>
      <c r="BL364" s="89"/>
      <c r="BM364" s="89"/>
      <c r="BN364" s="89"/>
      <c r="BO364" s="89"/>
      <c r="BP364" s="89"/>
      <c r="BQ364" s="89"/>
      <c r="BR364" s="89"/>
      <c r="BS364" s="89"/>
      <c r="BT364" s="89"/>
      <c r="BU364" s="89"/>
      <c r="BV364" s="89"/>
    </row>
    <row r="365" spans="1:74" ht="12.75" customHeight="1" x14ac:dyDescent="0.2">
      <c r="A365" s="102"/>
      <c r="B365" s="102"/>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89"/>
      <c r="AY365" s="89"/>
      <c r="AZ365" s="89"/>
      <c r="BA365" s="89"/>
      <c r="BB365" s="89"/>
      <c r="BC365" s="89"/>
      <c r="BD365" s="89"/>
      <c r="BE365" s="89"/>
      <c r="BF365" s="89"/>
      <c r="BG365" s="89"/>
      <c r="BH365" s="89"/>
      <c r="BI365" s="89"/>
      <c r="BJ365" s="89"/>
      <c r="BK365" s="89"/>
      <c r="BL365" s="89"/>
      <c r="BM365" s="89"/>
      <c r="BN365" s="89"/>
      <c r="BO365" s="89"/>
      <c r="BP365" s="89"/>
      <c r="BQ365" s="89"/>
      <c r="BR365" s="89"/>
      <c r="BS365" s="89"/>
      <c r="BT365" s="89"/>
      <c r="BU365" s="89"/>
      <c r="BV365" s="89"/>
    </row>
    <row r="366" spans="1:74" ht="12.75" customHeight="1" x14ac:dyDescent="0.2">
      <c r="A366" s="102"/>
      <c r="B366" s="102"/>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89"/>
      <c r="AY366" s="89"/>
      <c r="AZ366" s="89"/>
      <c r="BA366" s="89"/>
      <c r="BB366" s="89"/>
      <c r="BC366" s="89"/>
      <c r="BD366" s="89"/>
      <c r="BE366" s="89"/>
      <c r="BF366" s="89"/>
      <c r="BG366" s="89"/>
      <c r="BH366" s="89"/>
      <c r="BI366" s="89"/>
      <c r="BJ366" s="89"/>
      <c r="BK366" s="89"/>
      <c r="BL366" s="89"/>
      <c r="BM366" s="89"/>
      <c r="BN366" s="89"/>
      <c r="BO366" s="89"/>
      <c r="BP366" s="89"/>
      <c r="BQ366" s="89"/>
      <c r="BR366" s="89"/>
      <c r="BS366" s="89"/>
      <c r="BT366" s="89"/>
      <c r="BU366" s="89"/>
      <c r="BV366" s="89"/>
    </row>
    <row r="367" spans="1:74" ht="12.75" customHeight="1" x14ac:dyDescent="0.2">
      <c r="A367" s="102"/>
      <c r="B367" s="102"/>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89"/>
      <c r="AY367" s="89"/>
      <c r="AZ367" s="89"/>
      <c r="BA367" s="89"/>
      <c r="BB367" s="89"/>
      <c r="BC367" s="89"/>
      <c r="BD367" s="89"/>
      <c r="BE367" s="89"/>
      <c r="BF367" s="89"/>
      <c r="BG367" s="89"/>
      <c r="BH367" s="89"/>
      <c r="BI367" s="89"/>
      <c r="BJ367" s="89"/>
      <c r="BK367" s="89"/>
      <c r="BL367" s="89"/>
      <c r="BM367" s="89"/>
      <c r="BN367" s="89"/>
      <c r="BO367" s="89"/>
      <c r="BP367" s="89"/>
      <c r="BQ367" s="89"/>
      <c r="BR367" s="89"/>
      <c r="BS367" s="89"/>
      <c r="BT367" s="89"/>
      <c r="BU367" s="89"/>
      <c r="BV367" s="89"/>
    </row>
    <row r="368" spans="1:74" ht="12.75" customHeight="1" x14ac:dyDescent="0.2">
      <c r="A368" s="102"/>
      <c r="B368" s="102"/>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89"/>
      <c r="AY368" s="89"/>
      <c r="AZ368" s="89"/>
      <c r="BA368" s="89"/>
      <c r="BB368" s="89"/>
      <c r="BC368" s="89"/>
      <c r="BD368" s="89"/>
      <c r="BE368" s="89"/>
      <c r="BF368" s="89"/>
      <c r="BG368" s="89"/>
      <c r="BH368" s="89"/>
      <c r="BI368" s="89"/>
      <c r="BJ368" s="89"/>
      <c r="BK368" s="89"/>
      <c r="BL368" s="89"/>
      <c r="BM368" s="89"/>
      <c r="BN368" s="89"/>
      <c r="BO368" s="89"/>
      <c r="BP368" s="89"/>
      <c r="BQ368" s="89"/>
      <c r="BR368" s="89"/>
      <c r="BS368" s="89"/>
      <c r="BT368" s="89"/>
      <c r="BU368" s="89"/>
      <c r="BV368" s="89"/>
    </row>
    <row r="369" spans="1:74" ht="12.75" customHeight="1" x14ac:dyDescent="0.2">
      <c r="A369" s="102"/>
      <c r="B369" s="102"/>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89"/>
      <c r="AY369" s="89"/>
      <c r="AZ369" s="89"/>
      <c r="BA369" s="89"/>
      <c r="BB369" s="89"/>
      <c r="BC369" s="89"/>
      <c r="BD369" s="89"/>
      <c r="BE369" s="89"/>
      <c r="BF369" s="89"/>
      <c r="BG369" s="89"/>
      <c r="BH369" s="89"/>
      <c r="BI369" s="89"/>
      <c r="BJ369" s="89"/>
      <c r="BK369" s="89"/>
      <c r="BL369" s="89"/>
      <c r="BM369" s="89"/>
      <c r="BN369" s="89"/>
      <c r="BO369" s="89"/>
      <c r="BP369" s="89"/>
      <c r="BQ369" s="89"/>
      <c r="BR369" s="89"/>
      <c r="BS369" s="89"/>
      <c r="BT369" s="89"/>
      <c r="BU369" s="89"/>
      <c r="BV369" s="89"/>
    </row>
    <row r="370" spans="1:74" ht="12.75" customHeight="1" x14ac:dyDescent="0.2">
      <c r="A370" s="102"/>
      <c r="B370" s="102"/>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89"/>
      <c r="AY370" s="89"/>
      <c r="AZ370" s="89"/>
      <c r="BA370" s="89"/>
      <c r="BB370" s="89"/>
      <c r="BC370" s="89"/>
      <c r="BD370" s="89"/>
      <c r="BE370" s="89"/>
      <c r="BF370" s="89"/>
      <c r="BG370" s="89"/>
      <c r="BH370" s="89"/>
      <c r="BI370" s="89"/>
      <c r="BJ370" s="89"/>
      <c r="BK370" s="89"/>
      <c r="BL370" s="89"/>
      <c r="BM370" s="89"/>
      <c r="BN370" s="89"/>
      <c r="BO370" s="89"/>
      <c r="BP370" s="89"/>
      <c r="BQ370" s="89"/>
      <c r="BR370" s="89"/>
      <c r="BS370" s="89"/>
      <c r="BT370" s="89"/>
      <c r="BU370" s="89"/>
      <c r="BV370" s="89"/>
    </row>
    <row r="371" spans="1:74" ht="12.75" customHeight="1" x14ac:dyDescent="0.2">
      <c r="A371" s="102"/>
      <c r="B371" s="102"/>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89"/>
      <c r="AY371" s="89"/>
      <c r="AZ371" s="89"/>
      <c r="BA371" s="89"/>
      <c r="BB371" s="89"/>
      <c r="BC371" s="89"/>
      <c r="BD371" s="89"/>
      <c r="BE371" s="89"/>
      <c r="BF371" s="89"/>
      <c r="BG371" s="89"/>
      <c r="BH371" s="89"/>
      <c r="BI371" s="89"/>
      <c r="BJ371" s="89"/>
      <c r="BK371" s="89"/>
      <c r="BL371" s="89"/>
      <c r="BM371" s="89"/>
      <c r="BN371" s="89"/>
      <c r="BO371" s="89"/>
      <c r="BP371" s="89"/>
      <c r="BQ371" s="89"/>
      <c r="BR371" s="89"/>
      <c r="BS371" s="89"/>
      <c r="BT371" s="89"/>
      <c r="BU371" s="89"/>
      <c r="BV371" s="89"/>
    </row>
    <row r="372" spans="1:74" ht="12.75" customHeight="1" x14ac:dyDescent="0.2">
      <c r="A372" s="102"/>
      <c r="B372" s="102"/>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89"/>
      <c r="AY372" s="89"/>
      <c r="AZ372" s="89"/>
      <c r="BA372" s="89"/>
      <c r="BB372" s="89"/>
      <c r="BC372" s="89"/>
      <c r="BD372" s="89"/>
      <c r="BE372" s="89"/>
      <c r="BF372" s="89"/>
      <c r="BG372" s="89"/>
      <c r="BH372" s="89"/>
      <c r="BI372" s="89"/>
      <c r="BJ372" s="89"/>
      <c r="BK372" s="89"/>
      <c r="BL372" s="89"/>
      <c r="BM372" s="89"/>
      <c r="BN372" s="89"/>
      <c r="BO372" s="89"/>
      <c r="BP372" s="89"/>
      <c r="BQ372" s="89"/>
      <c r="BR372" s="89"/>
      <c r="BS372" s="89"/>
      <c r="BT372" s="89"/>
      <c r="BU372" s="89"/>
      <c r="BV372" s="89"/>
    </row>
    <row r="373" spans="1:74" ht="12.75" customHeight="1" x14ac:dyDescent="0.2">
      <c r="A373" s="102"/>
      <c r="B373" s="102"/>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89"/>
      <c r="AY373" s="89"/>
      <c r="AZ373" s="89"/>
      <c r="BA373" s="89"/>
      <c r="BB373" s="89"/>
      <c r="BC373" s="89"/>
      <c r="BD373" s="89"/>
      <c r="BE373" s="89"/>
      <c r="BF373" s="89"/>
      <c r="BG373" s="89"/>
      <c r="BH373" s="89"/>
      <c r="BI373" s="89"/>
      <c r="BJ373" s="89"/>
      <c r="BK373" s="89"/>
      <c r="BL373" s="89"/>
      <c r="BM373" s="89"/>
      <c r="BN373" s="89"/>
      <c r="BO373" s="89"/>
      <c r="BP373" s="89"/>
      <c r="BQ373" s="89"/>
      <c r="BR373" s="89"/>
      <c r="BS373" s="89"/>
      <c r="BT373" s="89"/>
      <c r="BU373" s="89"/>
      <c r="BV373" s="89"/>
    </row>
    <row r="374" spans="1:74" ht="12.75" customHeight="1" x14ac:dyDescent="0.2">
      <c r="A374" s="102"/>
      <c r="B374" s="102"/>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89"/>
      <c r="AY374" s="89"/>
      <c r="AZ374" s="89"/>
      <c r="BA374" s="89"/>
      <c r="BB374" s="89"/>
      <c r="BC374" s="89"/>
      <c r="BD374" s="89"/>
      <c r="BE374" s="89"/>
      <c r="BF374" s="89"/>
      <c r="BG374" s="89"/>
      <c r="BH374" s="89"/>
      <c r="BI374" s="89"/>
      <c r="BJ374" s="89"/>
      <c r="BK374" s="89"/>
      <c r="BL374" s="89"/>
      <c r="BM374" s="89"/>
      <c r="BN374" s="89"/>
      <c r="BO374" s="89"/>
      <c r="BP374" s="89"/>
      <c r="BQ374" s="89"/>
      <c r="BR374" s="89"/>
      <c r="BS374" s="89"/>
      <c r="BT374" s="89"/>
      <c r="BU374" s="89"/>
      <c r="BV374" s="89"/>
    </row>
    <row r="375" spans="1:74" ht="12.75" customHeight="1" x14ac:dyDescent="0.2">
      <c r="A375" s="102"/>
      <c r="B375" s="102"/>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89"/>
      <c r="AY375" s="89"/>
      <c r="AZ375" s="89"/>
      <c r="BA375" s="89"/>
      <c r="BB375" s="89"/>
      <c r="BC375" s="89"/>
      <c r="BD375" s="89"/>
      <c r="BE375" s="89"/>
      <c r="BF375" s="89"/>
      <c r="BG375" s="89"/>
      <c r="BH375" s="89"/>
      <c r="BI375" s="89"/>
      <c r="BJ375" s="89"/>
      <c r="BK375" s="89"/>
      <c r="BL375" s="89"/>
      <c r="BM375" s="89"/>
      <c r="BN375" s="89"/>
      <c r="BO375" s="89"/>
      <c r="BP375" s="89"/>
      <c r="BQ375" s="89"/>
      <c r="BR375" s="89"/>
      <c r="BS375" s="89"/>
      <c r="BT375" s="89"/>
      <c r="BU375" s="89"/>
      <c r="BV375" s="89"/>
    </row>
    <row r="376" spans="1:74" ht="12.75" customHeight="1" x14ac:dyDescent="0.2">
      <c r="A376" s="102"/>
      <c r="B376" s="102"/>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89"/>
      <c r="AY376" s="89"/>
      <c r="AZ376" s="89"/>
      <c r="BA376" s="89"/>
      <c r="BB376" s="89"/>
      <c r="BC376" s="89"/>
      <c r="BD376" s="89"/>
      <c r="BE376" s="89"/>
      <c r="BF376" s="89"/>
      <c r="BG376" s="89"/>
      <c r="BH376" s="89"/>
      <c r="BI376" s="89"/>
      <c r="BJ376" s="89"/>
      <c r="BK376" s="89"/>
      <c r="BL376" s="89"/>
      <c r="BM376" s="89"/>
      <c r="BN376" s="89"/>
      <c r="BO376" s="89"/>
      <c r="BP376" s="89"/>
      <c r="BQ376" s="89"/>
      <c r="BR376" s="89"/>
      <c r="BS376" s="89"/>
      <c r="BT376" s="89"/>
      <c r="BU376" s="89"/>
      <c r="BV376" s="89"/>
    </row>
    <row r="377" spans="1:74" ht="12.75" customHeight="1" x14ac:dyDescent="0.2">
      <c r="A377" s="102"/>
      <c r="B377" s="102"/>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89"/>
      <c r="AY377" s="89"/>
      <c r="AZ377" s="89"/>
      <c r="BA377" s="89"/>
      <c r="BB377" s="89"/>
      <c r="BC377" s="89"/>
      <c r="BD377" s="89"/>
      <c r="BE377" s="89"/>
      <c r="BF377" s="89"/>
      <c r="BG377" s="89"/>
      <c r="BH377" s="89"/>
      <c r="BI377" s="89"/>
      <c r="BJ377" s="89"/>
      <c r="BK377" s="89"/>
      <c r="BL377" s="89"/>
      <c r="BM377" s="89"/>
      <c r="BN377" s="89"/>
      <c r="BO377" s="89"/>
      <c r="BP377" s="89"/>
      <c r="BQ377" s="89"/>
      <c r="BR377" s="89"/>
      <c r="BS377" s="89"/>
      <c r="BT377" s="89"/>
      <c r="BU377" s="89"/>
      <c r="BV377" s="89"/>
    </row>
    <row r="378" spans="1:74" ht="12.75" customHeight="1" x14ac:dyDescent="0.2">
      <c r="A378" s="102"/>
      <c r="B378" s="102"/>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89"/>
      <c r="AY378" s="89"/>
      <c r="AZ378" s="89"/>
      <c r="BA378" s="89"/>
      <c r="BB378" s="89"/>
      <c r="BC378" s="89"/>
      <c r="BD378" s="89"/>
      <c r="BE378" s="89"/>
      <c r="BF378" s="89"/>
      <c r="BG378" s="89"/>
      <c r="BH378" s="89"/>
      <c r="BI378" s="89"/>
      <c r="BJ378" s="89"/>
      <c r="BK378" s="89"/>
      <c r="BL378" s="89"/>
      <c r="BM378" s="89"/>
      <c r="BN378" s="89"/>
      <c r="BO378" s="89"/>
      <c r="BP378" s="89"/>
      <c r="BQ378" s="89"/>
      <c r="BR378" s="89"/>
      <c r="BS378" s="89"/>
      <c r="BT378" s="89"/>
      <c r="BU378" s="89"/>
      <c r="BV378" s="89"/>
    </row>
    <row r="379" spans="1:74" ht="12.75" customHeight="1" x14ac:dyDescent="0.2">
      <c r="A379" s="102"/>
      <c r="B379" s="102"/>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89"/>
      <c r="AY379" s="89"/>
      <c r="AZ379" s="89"/>
      <c r="BA379" s="89"/>
      <c r="BB379" s="89"/>
      <c r="BC379" s="89"/>
      <c r="BD379" s="89"/>
      <c r="BE379" s="89"/>
      <c r="BF379" s="89"/>
      <c r="BG379" s="89"/>
      <c r="BH379" s="89"/>
      <c r="BI379" s="89"/>
      <c r="BJ379" s="89"/>
      <c r="BK379" s="89"/>
      <c r="BL379" s="89"/>
      <c r="BM379" s="89"/>
      <c r="BN379" s="89"/>
      <c r="BO379" s="89"/>
      <c r="BP379" s="89"/>
      <c r="BQ379" s="89"/>
      <c r="BR379" s="89"/>
      <c r="BS379" s="89"/>
      <c r="BT379" s="89"/>
      <c r="BU379" s="89"/>
      <c r="BV379" s="89"/>
    </row>
    <row r="380" spans="1:74" ht="12.75" customHeight="1" x14ac:dyDescent="0.2">
      <c r="A380" s="102"/>
      <c r="B380" s="102"/>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c r="AB380" s="89"/>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89"/>
      <c r="AY380" s="89"/>
      <c r="AZ380" s="89"/>
      <c r="BA380" s="89"/>
      <c r="BB380" s="89"/>
      <c r="BC380" s="89"/>
      <c r="BD380" s="89"/>
      <c r="BE380" s="89"/>
      <c r="BF380" s="89"/>
      <c r="BG380" s="89"/>
      <c r="BH380" s="89"/>
      <c r="BI380" s="89"/>
      <c r="BJ380" s="89"/>
      <c r="BK380" s="89"/>
      <c r="BL380" s="89"/>
      <c r="BM380" s="89"/>
      <c r="BN380" s="89"/>
      <c r="BO380" s="89"/>
      <c r="BP380" s="89"/>
      <c r="BQ380" s="89"/>
      <c r="BR380" s="89"/>
      <c r="BS380" s="89"/>
      <c r="BT380" s="89"/>
      <c r="BU380" s="89"/>
      <c r="BV380" s="89"/>
    </row>
    <row r="381" spans="1:74" ht="12.75" customHeight="1" x14ac:dyDescent="0.2">
      <c r="A381" s="102"/>
      <c r="B381" s="102"/>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89"/>
      <c r="AY381" s="89"/>
      <c r="AZ381" s="89"/>
      <c r="BA381" s="89"/>
      <c r="BB381" s="89"/>
      <c r="BC381" s="89"/>
      <c r="BD381" s="89"/>
      <c r="BE381" s="89"/>
      <c r="BF381" s="89"/>
      <c r="BG381" s="89"/>
      <c r="BH381" s="89"/>
      <c r="BI381" s="89"/>
      <c r="BJ381" s="89"/>
      <c r="BK381" s="89"/>
      <c r="BL381" s="89"/>
      <c r="BM381" s="89"/>
      <c r="BN381" s="89"/>
      <c r="BO381" s="89"/>
      <c r="BP381" s="89"/>
      <c r="BQ381" s="89"/>
      <c r="BR381" s="89"/>
      <c r="BS381" s="89"/>
      <c r="BT381" s="89"/>
      <c r="BU381" s="89"/>
      <c r="BV381" s="89"/>
    </row>
    <row r="382" spans="1:74" ht="12.75" customHeight="1" x14ac:dyDescent="0.2">
      <c r="A382" s="102"/>
      <c r="B382" s="102"/>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89"/>
      <c r="AY382" s="89"/>
      <c r="AZ382" s="89"/>
      <c r="BA382" s="89"/>
      <c r="BB382" s="89"/>
      <c r="BC382" s="89"/>
      <c r="BD382" s="89"/>
      <c r="BE382" s="89"/>
      <c r="BF382" s="89"/>
      <c r="BG382" s="89"/>
      <c r="BH382" s="89"/>
      <c r="BI382" s="89"/>
      <c r="BJ382" s="89"/>
      <c r="BK382" s="89"/>
      <c r="BL382" s="89"/>
      <c r="BM382" s="89"/>
      <c r="BN382" s="89"/>
      <c r="BO382" s="89"/>
      <c r="BP382" s="89"/>
      <c r="BQ382" s="89"/>
      <c r="BR382" s="89"/>
      <c r="BS382" s="89"/>
      <c r="BT382" s="89"/>
      <c r="BU382" s="89"/>
      <c r="BV382" s="89"/>
    </row>
    <row r="383" spans="1:74" ht="12.75" customHeight="1" x14ac:dyDescent="0.2">
      <c r="A383" s="102"/>
      <c r="B383" s="102"/>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row>
    <row r="384" spans="1:74" ht="12.75" customHeight="1" x14ac:dyDescent="0.2">
      <c r="A384" s="102"/>
      <c r="B384" s="102"/>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89"/>
      <c r="AY384" s="89"/>
      <c r="AZ384" s="89"/>
      <c r="BA384" s="89"/>
      <c r="BB384" s="89"/>
      <c r="BC384" s="89"/>
      <c r="BD384" s="89"/>
      <c r="BE384" s="89"/>
      <c r="BF384" s="89"/>
      <c r="BG384" s="89"/>
      <c r="BH384" s="89"/>
      <c r="BI384" s="89"/>
      <c r="BJ384" s="89"/>
      <c r="BK384" s="89"/>
      <c r="BL384" s="89"/>
      <c r="BM384" s="89"/>
      <c r="BN384" s="89"/>
      <c r="BO384" s="89"/>
      <c r="BP384" s="89"/>
      <c r="BQ384" s="89"/>
      <c r="BR384" s="89"/>
      <c r="BS384" s="89"/>
      <c r="BT384" s="89"/>
      <c r="BU384" s="89"/>
      <c r="BV384" s="89"/>
    </row>
    <row r="385" spans="1:74" ht="12.75" customHeight="1" x14ac:dyDescent="0.2">
      <c r="A385" s="102"/>
      <c r="B385" s="102"/>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89"/>
      <c r="AY385" s="89"/>
      <c r="AZ385" s="89"/>
      <c r="BA385" s="89"/>
      <c r="BB385" s="89"/>
      <c r="BC385" s="89"/>
      <c r="BD385" s="89"/>
      <c r="BE385" s="89"/>
      <c r="BF385" s="89"/>
      <c r="BG385" s="89"/>
      <c r="BH385" s="89"/>
      <c r="BI385" s="89"/>
      <c r="BJ385" s="89"/>
      <c r="BK385" s="89"/>
      <c r="BL385" s="89"/>
      <c r="BM385" s="89"/>
      <c r="BN385" s="89"/>
      <c r="BO385" s="89"/>
      <c r="BP385" s="89"/>
      <c r="BQ385" s="89"/>
      <c r="BR385" s="89"/>
      <c r="BS385" s="89"/>
      <c r="BT385" s="89"/>
      <c r="BU385" s="89"/>
      <c r="BV385" s="89"/>
    </row>
    <row r="386" spans="1:74" ht="12.75" customHeight="1" x14ac:dyDescent="0.2">
      <c r="A386" s="102"/>
      <c r="B386" s="102"/>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89"/>
      <c r="AY386" s="89"/>
      <c r="AZ386" s="89"/>
      <c r="BA386" s="89"/>
      <c r="BB386" s="89"/>
      <c r="BC386" s="89"/>
      <c r="BD386" s="89"/>
      <c r="BE386" s="89"/>
      <c r="BF386" s="89"/>
      <c r="BG386" s="89"/>
      <c r="BH386" s="89"/>
      <c r="BI386" s="89"/>
      <c r="BJ386" s="89"/>
      <c r="BK386" s="89"/>
      <c r="BL386" s="89"/>
      <c r="BM386" s="89"/>
      <c r="BN386" s="89"/>
      <c r="BO386" s="89"/>
      <c r="BP386" s="89"/>
      <c r="BQ386" s="89"/>
      <c r="BR386" s="89"/>
      <c r="BS386" s="89"/>
      <c r="BT386" s="89"/>
      <c r="BU386" s="89"/>
      <c r="BV386" s="89"/>
    </row>
    <row r="387" spans="1:74" ht="12.75" customHeight="1" x14ac:dyDescent="0.2">
      <c r="A387" s="102"/>
      <c r="B387" s="102"/>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89"/>
      <c r="AY387" s="89"/>
      <c r="AZ387" s="89"/>
      <c r="BA387" s="89"/>
      <c r="BB387" s="89"/>
      <c r="BC387" s="89"/>
      <c r="BD387" s="89"/>
      <c r="BE387" s="89"/>
      <c r="BF387" s="89"/>
      <c r="BG387" s="89"/>
      <c r="BH387" s="89"/>
      <c r="BI387" s="89"/>
      <c r="BJ387" s="89"/>
      <c r="BK387" s="89"/>
      <c r="BL387" s="89"/>
      <c r="BM387" s="89"/>
      <c r="BN387" s="89"/>
      <c r="BO387" s="89"/>
      <c r="BP387" s="89"/>
      <c r="BQ387" s="89"/>
      <c r="BR387" s="89"/>
      <c r="BS387" s="89"/>
      <c r="BT387" s="89"/>
      <c r="BU387" s="89"/>
      <c r="BV387" s="89"/>
    </row>
    <row r="388" spans="1:74" ht="12.75" customHeight="1" x14ac:dyDescent="0.2">
      <c r="A388" s="102"/>
      <c r="B388" s="102"/>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c r="AB388" s="89"/>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89"/>
      <c r="AY388" s="89"/>
      <c r="AZ388" s="89"/>
      <c r="BA388" s="89"/>
      <c r="BB388" s="89"/>
      <c r="BC388" s="89"/>
      <c r="BD388" s="89"/>
      <c r="BE388" s="89"/>
      <c r="BF388" s="89"/>
      <c r="BG388" s="89"/>
      <c r="BH388" s="89"/>
      <c r="BI388" s="89"/>
      <c r="BJ388" s="89"/>
      <c r="BK388" s="89"/>
      <c r="BL388" s="89"/>
      <c r="BM388" s="89"/>
      <c r="BN388" s="89"/>
      <c r="BO388" s="89"/>
      <c r="BP388" s="89"/>
      <c r="BQ388" s="89"/>
      <c r="BR388" s="89"/>
      <c r="BS388" s="89"/>
      <c r="BT388" s="89"/>
      <c r="BU388" s="89"/>
      <c r="BV388" s="89"/>
    </row>
    <row r="389" spans="1:74" ht="12.75" customHeight="1" x14ac:dyDescent="0.2">
      <c r="A389" s="102"/>
      <c r="B389" s="102"/>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89"/>
      <c r="AY389" s="89"/>
      <c r="AZ389" s="89"/>
      <c r="BA389" s="89"/>
      <c r="BB389" s="89"/>
      <c r="BC389" s="89"/>
      <c r="BD389" s="89"/>
      <c r="BE389" s="89"/>
      <c r="BF389" s="89"/>
      <c r="BG389" s="89"/>
      <c r="BH389" s="89"/>
      <c r="BI389" s="89"/>
      <c r="BJ389" s="89"/>
      <c r="BK389" s="89"/>
      <c r="BL389" s="89"/>
      <c r="BM389" s="89"/>
      <c r="BN389" s="89"/>
      <c r="BO389" s="89"/>
      <c r="BP389" s="89"/>
      <c r="BQ389" s="89"/>
      <c r="BR389" s="89"/>
      <c r="BS389" s="89"/>
      <c r="BT389" s="89"/>
      <c r="BU389" s="89"/>
      <c r="BV389" s="89"/>
    </row>
    <row r="390" spans="1:74" ht="12.75" customHeight="1" x14ac:dyDescent="0.2">
      <c r="A390" s="102"/>
      <c r="B390" s="102"/>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89"/>
      <c r="AY390" s="89"/>
      <c r="AZ390" s="89"/>
      <c r="BA390" s="89"/>
      <c r="BB390" s="89"/>
      <c r="BC390" s="89"/>
      <c r="BD390" s="89"/>
      <c r="BE390" s="89"/>
      <c r="BF390" s="89"/>
      <c r="BG390" s="89"/>
      <c r="BH390" s="89"/>
      <c r="BI390" s="89"/>
      <c r="BJ390" s="89"/>
      <c r="BK390" s="89"/>
      <c r="BL390" s="89"/>
      <c r="BM390" s="89"/>
      <c r="BN390" s="89"/>
      <c r="BO390" s="89"/>
      <c r="BP390" s="89"/>
      <c r="BQ390" s="89"/>
      <c r="BR390" s="89"/>
      <c r="BS390" s="89"/>
      <c r="BT390" s="89"/>
      <c r="BU390" s="89"/>
      <c r="BV390" s="89"/>
    </row>
    <row r="391" spans="1:74" ht="12.75" customHeight="1" x14ac:dyDescent="0.2">
      <c r="A391" s="102"/>
      <c r="B391" s="102"/>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89"/>
      <c r="AY391" s="89"/>
      <c r="AZ391" s="89"/>
      <c r="BA391" s="89"/>
      <c r="BB391" s="89"/>
      <c r="BC391" s="89"/>
      <c r="BD391" s="89"/>
      <c r="BE391" s="89"/>
      <c r="BF391" s="89"/>
      <c r="BG391" s="89"/>
      <c r="BH391" s="89"/>
      <c r="BI391" s="89"/>
      <c r="BJ391" s="89"/>
      <c r="BK391" s="89"/>
      <c r="BL391" s="89"/>
      <c r="BM391" s="89"/>
      <c r="BN391" s="89"/>
      <c r="BO391" s="89"/>
      <c r="BP391" s="89"/>
      <c r="BQ391" s="89"/>
      <c r="BR391" s="89"/>
      <c r="BS391" s="89"/>
      <c r="BT391" s="89"/>
      <c r="BU391" s="89"/>
      <c r="BV391" s="89"/>
    </row>
    <row r="392" spans="1:74" ht="12.75" customHeight="1" x14ac:dyDescent="0.2">
      <c r="A392" s="102"/>
      <c r="B392" s="102"/>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89"/>
      <c r="AY392" s="89"/>
      <c r="AZ392" s="89"/>
      <c r="BA392" s="89"/>
      <c r="BB392" s="89"/>
      <c r="BC392" s="89"/>
      <c r="BD392" s="89"/>
      <c r="BE392" s="89"/>
      <c r="BF392" s="89"/>
      <c r="BG392" s="89"/>
      <c r="BH392" s="89"/>
      <c r="BI392" s="89"/>
      <c r="BJ392" s="89"/>
      <c r="BK392" s="89"/>
      <c r="BL392" s="89"/>
      <c r="BM392" s="89"/>
      <c r="BN392" s="89"/>
      <c r="BO392" s="89"/>
      <c r="BP392" s="89"/>
      <c r="BQ392" s="89"/>
      <c r="BR392" s="89"/>
      <c r="BS392" s="89"/>
      <c r="BT392" s="89"/>
      <c r="BU392" s="89"/>
      <c r="BV392" s="89"/>
    </row>
    <row r="393" spans="1:74" ht="12.75" customHeight="1" x14ac:dyDescent="0.2">
      <c r="A393" s="102"/>
      <c r="B393" s="102"/>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89"/>
      <c r="AY393" s="89"/>
      <c r="AZ393" s="89"/>
      <c r="BA393" s="89"/>
      <c r="BB393" s="89"/>
      <c r="BC393" s="89"/>
      <c r="BD393" s="89"/>
      <c r="BE393" s="89"/>
      <c r="BF393" s="89"/>
      <c r="BG393" s="89"/>
      <c r="BH393" s="89"/>
      <c r="BI393" s="89"/>
      <c r="BJ393" s="89"/>
      <c r="BK393" s="89"/>
      <c r="BL393" s="89"/>
      <c r="BM393" s="89"/>
      <c r="BN393" s="89"/>
      <c r="BO393" s="89"/>
      <c r="BP393" s="89"/>
      <c r="BQ393" s="89"/>
      <c r="BR393" s="89"/>
      <c r="BS393" s="89"/>
      <c r="BT393" s="89"/>
      <c r="BU393" s="89"/>
      <c r="BV393" s="89"/>
    </row>
    <row r="394" spans="1:74" ht="12.75" customHeight="1" x14ac:dyDescent="0.2">
      <c r="A394" s="102"/>
      <c r="B394" s="102"/>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89"/>
      <c r="AY394" s="89"/>
      <c r="AZ394" s="89"/>
      <c r="BA394" s="89"/>
      <c r="BB394" s="89"/>
      <c r="BC394" s="89"/>
      <c r="BD394" s="89"/>
      <c r="BE394" s="89"/>
      <c r="BF394" s="89"/>
      <c r="BG394" s="89"/>
      <c r="BH394" s="89"/>
      <c r="BI394" s="89"/>
      <c r="BJ394" s="89"/>
      <c r="BK394" s="89"/>
      <c r="BL394" s="89"/>
      <c r="BM394" s="89"/>
      <c r="BN394" s="89"/>
      <c r="BO394" s="89"/>
      <c r="BP394" s="89"/>
      <c r="BQ394" s="89"/>
      <c r="BR394" s="89"/>
      <c r="BS394" s="89"/>
      <c r="BT394" s="89"/>
      <c r="BU394" s="89"/>
      <c r="BV394" s="89"/>
    </row>
    <row r="395" spans="1:74" ht="12.75" customHeight="1" x14ac:dyDescent="0.2">
      <c r="A395" s="102"/>
      <c r="B395" s="102"/>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89"/>
      <c r="AY395" s="89"/>
      <c r="AZ395" s="89"/>
      <c r="BA395" s="89"/>
      <c r="BB395" s="89"/>
      <c r="BC395" s="89"/>
      <c r="BD395" s="89"/>
      <c r="BE395" s="89"/>
      <c r="BF395" s="89"/>
      <c r="BG395" s="89"/>
      <c r="BH395" s="89"/>
      <c r="BI395" s="89"/>
      <c r="BJ395" s="89"/>
      <c r="BK395" s="89"/>
      <c r="BL395" s="89"/>
      <c r="BM395" s="89"/>
      <c r="BN395" s="89"/>
      <c r="BO395" s="89"/>
      <c r="BP395" s="89"/>
      <c r="BQ395" s="89"/>
      <c r="BR395" s="89"/>
      <c r="BS395" s="89"/>
      <c r="BT395" s="89"/>
      <c r="BU395" s="89"/>
      <c r="BV395" s="89"/>
    </row>
    <row r="396" spans="1:74" ht="12.75" customHeight="1" x14ac:dyDescent="0.2">
      <c r="A396" s="102"/>
      <c r="B396" s="102"/>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89"/>
      <c r="AY396" s="89"/>
      <c r="AZ396" s="89"/>
      <c r="BA396" s="89"/>
      <c r="BB396" s="89"/>
      <c r="BC396" s="89"/>
      <c r="BD396" s="89"/>
      <c r="BE396" s="89"/>
      <c r="BF396" s="89"/>
      <c r="BG396" s="89"/>
      <c r="BH396" s="89"/>
      <c r="BI396" s="89"/>
      <c r="BJ396" s="89"/>
      <c r="BK396" s="89"/>
      <c r="BL396" s="89"/>
      <c r="BM396" s="89"/>
      <c r="BN396" s="89"/>
      <c r="BO396" s="89"/>
      <c r="BP396" s="89"/>
      <c r="BQ396" s="89"/>
      <c r="BR396" s="89"/>
      <c r="BS396" s="89"/>
      <c r="BT396" s="89"/>
      <c r="BU396" s="89"/>
      <c r="BV396" s="89"/>
    </row>
    <row r="397" spans="1:74" ht="12.75" customHeight="1" x14ac:dyDescent="0.2">
      <c r="A397" s="102"/>
      <c r="B397" s="102"/>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89"/>
      <c r="AY397" s="89"/>
      <c r="AZ397" s="89"/>
      <c r="BA397" s="89"/>
      <c r="BB397" s="89"/>
      <c r="BC397" s="89"/>
      <c r="BD397" s="89"/>
      <c r="BE397" s="89"/>
      <c r="BF397" s="89"/>
      <c r="BG397" s="89"/>
      <c r="BH397" s="89"/>
      <c r="BI397" s="89"/>
      <c r="BJ397" s="89"/>
      <c r="BK397" s="89"/>
      <c r="BL397" s="89"/>
      <c r="BM397" s="89"/>
      <c r="BN397" s="89"/>
      <c r="BO397" s="89"/>
      <c r="BP397" s="89"/>
      <c r="BQ397" s="89"/>
      <c r="BR397" s="89"/>
      <c r="BS397" s="89"/>
      <c r="BT397" s="89"/>
      <c r="BU397" s="89"/>
      <c r="BV397" s="89"/>
    </row>
    <row r="398" spans="1:74" ht="12.75" customHeight="1" x14ac:dyDescent="0.2">
      <c r="A398" s="102"/>
      <c r="B398" s="102"/>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89"/>
      <c r="AY398" s="89"/>
      <c r="AZ398" s="89"/>
      <c r="BA398" s="89"/>
      <c r="BB398" s="89"/>
      <c r="BC398" s="89"/>
      <c r="BD398" s="89"/>
      <c r="BE398" s="89"/>
      <c r="BF398" s="89"/>
      <c r="BG398" s="89"/>
      <c r="BH398" s="89"/>
      <c r="BI398" s="89"/>
      <c r="BJ398" s="89"/>
      <c r="BK398" s="89"/>
      <c r="BL398" s="89"/>
      <c r="BM398" s="89"/>
      <c r="BN398" s="89"/>
      <c r="BO398" s="89"/>
      <c r="BP398" s="89"/>
      <c r="BQ398" s="89"/>
      <c r="BR398" s="89"/>
      <c r="BS398" s="89"/>
      <c r="BT398" s="89"/>
      <c r="BU398" s="89"/>
      <c r="BV398" s="89"/>
    </row>
    <row r="399" spans="1:74" ht="12.75" customHeight="1" x14ac:dyDescent="0.2">
      <c r="A399" s="102"/>
      <c r="B399" s="102"/>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89"/>
      <c r="AY399" s="89"/>
      <c r="AZ399" s="89"/>
      <c r="BA399" s="89"/>
      <c r="BB399" s="89"/>
      <c r="BC399" s="89"/>
      <c r="BD399" s="89"/>
      <c r="BE399" s="89"/>
      <c r="BF399" s="89"/>
      <c r="BG399" s="89"/>
      <c r="BH399" s="89"/>
      <c r="BI399" s="89"/>
      <c r="BJ399" s="89"/>
      <c r="BK399" s="89"/>
      <c r="BL399" s="89"/>
      <c r="BM399" s="89"/>
      <c r="BN399" s="89"/>
      <c r="BO399" s="89"/>
      <c r="BP399" s="89"/>
      <c r="BQ399" s="89"/>
      <c r="BR399" s="89"/>
      <c r="BS399" s="89"/>
      <c r="BT399" s="89"/>
      <c r="BU399" s="89"/>
      <c r="BV399" s="89"/>
    </row>
    <row r="400" spans="1:74" ht="12.75" customHeight="1" x14ac:dyDescent="0.2">
      <c r="A400" s="102"/>
      <c r="B400" s="102"/>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89"/>
      <c r="AY400" s="89"/>
      <c r="AZ400" s="89"/>
      <c r="BA400" s="89"/>
      <c r="BB400" s="89"/>
      <c r="BC400" s="89"/>
      <c r="BD400" s="89"/>
      <c r="BE400" s="89"/>
      <c r="BF400" s="89"/>
      <c r="BG400" s="89"/>
      <c r="BH400" s="89"/>
      <c r="BI400" s="89"/>
      <c r="BJ400" s="89"/>
      <c r="BK400" s="89"/>
      <c r="BL400" s="89"/>
      <c r="BM400" s="89"/>
      <c r="BN400" s="89"/>
      <c r="BO400" s="89"/>
      <c r="BP400" s="89"/>
      <c r="BQ400" s="89"/>
      <c r="BR400" s="89"/>
      <c r="BS400" s="89"/>
      <c r="BT400" s="89"/>
      <c r="BU400" s="89"/>
      <c r="BV400" s="89"/>
    </row>
    <row r="401" spans="1:74" ht="12.75" customHeight="1" x14ac:dyDescent="0.2">
      <c r="A401" s="102"/>
      <c r="B401" s="102"/>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89"/>
      <c r="AY401" s="89"/>
      <c r="AZ401" s="89"/>
      <c r="BA401" s="89"/>
      <c r="BB401" s="89"/>
      <c r="BC401" s="89"/>
      <c r="BD401" s="89"/>
      <c r="BE401" s="89"/>
      <c r="BF401" s="89"/>
      <c r="BG401" s="89"/>
      <c r="BH401" s="89"/>
      <c r="BI401" s="89"/>
      <c r="BJ401" s="89"/>
      <c r="BK401" s="89"/>
      <c r="BL401" s="89"/>
      <c r="BM401" s="89"/>
      <c r="BN401" s="89"/>
      <c r="BO401" s="89"/>
      <c r="BP401" s="89"/>
      <c r="BQ401" s="89"/>
      <c r="BR401" s="89"/>
      <c r="BS401" s="89"/>
      <c r="BT401" s="89"/>
      <c r="BU401" s="89"/>
      <c r="BV401" s="89"/>
    </row>
    <row r="402" spans="1:74" ht="12.75" customHeight="1" x14ac:dyDescent="0.2">
      <c r="A402" s="102"/>
      <c r="B402" s="102"/>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89"/>
      <c r="AY402" s="89"/>
      <c r="AZ402" s="89"/>
      <c r="BA402" s="89"/>
      <c r="BB402" s="89"/>
      <c r="BC402" s="89"/>
      <c r="BD402" s="89"/>
      <c r="BE402" s="89"/>
      <c r="BF402" s="89"/>
      <c r="BG402" s="89"/>
      <c r="BH402" s="89"/>
      <c r="BI402" s="89"/>
      <c r="BJ402" s="89"/>
      <c r="BK402" s="89"/>
      <c r="BL402" s="89"/>
      <c r="BM402" s="89"/>
      <c r="BN402" s="89"/>
      <c r="BO402" s="89"/>
      <c r="BP402" s="89"/>
      <c r="BQ402" s="89"/>
      <c r="BR402" s="89"/>
      <c r="BS402" s="89"/>
      <c r="BT402" s="89"/>
      <c r="BU402" s="89"/>
      <c r="BV402" s="89"/>
    </row>
    <row r="403" spans="1:74" ht="12.75" customHeight="1" x14ac:dyDescent="0.2">
      <c r="A403" s="102"/>
      <c r="B403" s="102"/>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89"/>
      <c r="AY403" s="89"/>
      <c r="AZ403" s="89"/>
      <c r="BA403" s="89"/>
      <c r="BB403" s="89"/>
      <c r="BC403" s="89"/>
      <c r="BD403" s="89"/>
      <c r="BE403" s="89"/>
      <c r="BF403" s="89"/>
      <c r="BG403" s="89"/>
      <c r="BH403" s="89"/>
      <c r="BI403" s="89"/>
      <c r="BJ403" s="89"/>
      <c r="BK403" s="89"/>
      <c r="BL403" s="89"/>
      <c r="BM403" s="89"/>
      <c r="BN403" s="89"/>
      <c r="BO403" s="89"/>
      <c r="BP403" s="89"/>
      <c r="BQ403" s="89"/>
      <c r="BR403" s="89"/>
      <c r="BS403" s="89"/>
      <c r="BT403" s="89"/>
      <c r="BU403" s="89"/>
      <c r="BV403" s="89"/>
    </row>
    <row r="404" spans="1:74" ht="12.75" customHeight="1" x14ac:dyDescent="0.2">
      <c r="A404" s="102"/>
      <c r="B404" s="102"/>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89"/>
      <c r="AY404" s="89"/>
      <c r="AZ404" s="89"/>
      <c r="BA404" s="89"/>
      <c r="BB404" s="89"/>
      <c r="BC404" s="89"/>
      <c r="BD404" s="89"/>
      <c r="BE404" s="89"/>
      <c r="BF404" s="89"/>
      <c r="BG404" s="89"/>
      <c r="BH404" s="89"/>
      <c r="BI404" s="89"/>
      <c r="BJ404" s="89"/>
      <c r="BK404" s="89"/>
      <c r="BL404" s="89"/>
      <c r="BM404" s="89"/>
      <c r="BN404" s="89"/>
      <c r="BO404" s="89"/>
      <c r="BP404" s="89"/>
      <c r="BQ404" s="89"/>
      <c r="BR404" s="89"/>
      <c r="BS404" s="89"/>
      <c r="BT404" s="89"/>
      <c r="BU404" s="89"/>
      <c r="BV404" s="89"/>
    </row>
    <row r="405" spans="1:74" ht="12.75" customHeight="1" x14ac:dyDescent="0.2">
      <c r="A405" s="102"/>
      <c r="B405" s="102"/>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89"/>
      <c r="AY405" s="89"/>
      <c r="AZ405" s="89"/>
      <c r="BA405" s="89"/>
      <c r="BB405" s="89"/>
      <c r="BC405" s="89"/>
      <c r="BD405" s="89"/>
      <c r="BE405" s="89"/>
      <c r="BF405" s="89"/>
      <c r="BG405" s="89"/>
      <c r="BH405" s="89"/>
      <c r="BI405" s="89"/>
      <c r="BJ405" s="89"/>
      <c r="BK405" s="89"/>
      <c r="BL405" s="89"/>
      <c r="BM405" s="89"/>
      <c r="BN405" s="89"/>
      <c r="BO405" s="89"/>
      <c r="BP405" s="89"/>
      <c r="BQ405" s="89"/>
      <c r="BR405" s="89"/>
      <c r="BS405" s="89"/>
      <c r="BT405" s="89"/>
      <c r="BU405" s="89"/>
      <c r="BV405" s="89"/>
    </row>
    <row r="406" spans="1:74" ht="12.75" customHeight="1" x14ac:dyDescent="0.2">
      <c r="A406" s="102"/>
      <c r="B406" s="102"/>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89"/>
      <c r="AY406" s="89"/>
      <c r="AZ406" s="89"/>
      <c r="BA406" s="89"/>
      <c r="BB406" s="89"/>
      <c r="BC406" s="89"/>
      <c r="BD406" s="89"/>
      <c r="BE406" s="89"/>
      <c r="BF406" s="89"/>
      <c r="BG406" s="89"/>
      <c r="BH406" s="89"/>
      <c r="BI406" s="89"/>
      <c r="BJ406" s="89"/>
      <c r="BK406" s="89"/>
      <c r="BL406" s="89"/>
      <c r="BM406" s="89"/>
      <c r="BN406" s="89"/>
      <c r="BO406" s="89"/>
      <c r="BP406" s="89"/>
      <c r="BQ406" s="89"/>
      <c r="BR406" s="89"/>
      <c r="BS406" s="89"/>
      <c r="BT406" s="89"/>
      <c r="BU406" s="89"/>
      <c r="BV406" s="89"/>
    </row>
    <row r="407" spans="1:74" ht="12.75" customHeight="1" x14ac:dyDescent="0.2">
      <c r="A407" s="102"/>
      <c r="B407" s="102"/>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89"/>
      <c r="AY407" s="89"/>
      <c r="AZ407" s="89"/>
      <c r="BA407" s="89"/>
      <c r="BB407" s="89"/>
      <c r="BC407" s="89"/>
      <c r="BD407" s="89"/>
      <c r="BE407" s="89"/>
      <c r="BF407" s="89"/>
      <c r="BG407" s="89"/>
      <c r="BH407" s="89"/>
      <c r="BI407" s="89"/>
      <c r="BJ407" s="89"/>
      <c r="BK407" s="89"/>
      <c r="BL407" s="89"/>
      <c r="BM407" s="89"/>
      <c r="BN407" s="89"/>
      <c r="BO407" s="89"/>
      <c r="BP407" s="89"/>
      <c r="BQ407" s="89"/>
      <c r="BR407" s="89"/>
      <c r="BS407" s="89"/>
      <c r="BT407" s="89"/>
      <c r="BU407" s="89"/>
      <c r="BV407" s="89"/>
    </row>
    <row r="408" spans="1:74" ht="12.75" customHeight="1" x14ac:dyDescent="0.2">
      <c r="A408" s="102"/>
      <c r="B408" s="102"/>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89"/>
      <c r="AY408" s="89"/>
      <c r="AZ408" s="89"/>
      <c r="BA408" s="89"/>
      <c r="BB408" s="89"/>
      <c r="BC408" s="89"/>
      <c r="BD408" s="89"/>
      <c r="BE408" s="89"/>
      <c r="BF408" s="89"/>
      <c r="BG408" s="89"/>
      <c r="BH408" s="89"/>
      <c r="BI408" s="89"/>
      <c r="BJ408" s="89"/>
      <c r="BK408" s="89"/>
      <c r="BL408" s="89"/>
      <c r="BM408" s="89"/>
      <c r="BN408" s="89"/>
      <c r="BO408" s="89"/>
      <c r="BP408" s="89"/>
      <c r="BQ408" s="89"/>
      <c r="BR408" s="89"/>
      <c r="BS408" s="89"/>
      <c r="BT408" s="89"/>
      <c r="BU408" s="89"/>
      <c r="BV408" s="89"/>
    </row>
    <row r="409" spans="1:74" ht="12.75" customHeight="1" x14ac:dyDescent="0.2">
      <c r="A409" s="102"/>
      <c r="B409" s="102"/>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89"/>
      <c r="AY409" s="89"/>
      <c r="AZ409" s="89"/>
      <c r="BA409" s="89"/>
      <c r="BB409" s="89"/>
      <c r="BC409" s="89"/>
      <c r="BD409" s="89"/>
      <c r="BE409" s="89"/>
      <c r="BF409" s="89"/>
      <c r="BG409" s="89"/>
      <c r="BH409" s="89"/>
      <c r="BI409" s="89"/>
      <c r="BJ409" s="89"/>
      <c r="BK409" s="89"/>
      <c r="BL409" s="89"/>
      <c r="BM409" s="89"/>
      <c r="BN409" s="89"/>
      <c r="BO409" s="89"/>
      <c r="BP409" s="89"/>
      <c r="BQ409" s="89"/>
      <c r="BR409" s="89"/>
      <c r="BS409" s="89"/>
      <c r="BT409" s="89"/>
      <c r="BU409" s="89"/>
      <c r="BV409" s="89"/>
    </row>
    <row r="410" spans="1:74" ht="12.75" customHeight="1" x14ac:dyDescent="0.2">
      <c r="A410" s="102"/>
      <c r="B410" s="102"/>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row>
    <row r="411" spans="1:74" ht="12.75" customHeight="1" x14ac:dyDescent="0.2">
      <c r="A411" s="102"/>
      <c r="B411" s="102"/>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89"/>
      <c r="AY411" s="89"/>
      <c r="AZ411" s="89"/>
      <c r="BA411" s="89"/>
      <c r="BB411" s="89"/>
      <c r="BC411" s="89"/>
      <c r="BD411" s="89"/>
      <c r="BE411" s="89"/>
      <c r="BF411" s="89"/>
      <c r="BG411" s="89"/>
      <c r="BH411" s="89"/>
      <c r="BI411" s="89"/>
      <c r="BJ411" s="89"/>
      <c r="BK411" s="89"/>
      <c r="BL411" s="89"/>
      <c r="BM411" s="89"/>
      <c r="BN411" s="89"/>
      <c r="BO411" s="89"/>
      <c r="BP411" s="89"/>
      <c r="BQ411" s="89"/>
      <c r="BR411" s="89"/>
      <c r="BS411" s="89"/>
      <c r="BT411" s="89"/>
      <c r="BU411" s="89"/>
      <c r="BV411" s="89"/>
    </row>
    <row r="412" spans="1:74" ht="12.75" customHeight="1" x14ac:dyDescent="0.2">
      <c r="A412" s="102"/>
      <c r="B412" s="102"/>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89"/>
      <c r="AY412" s="89"/>
      <c r="AZ412" s="89"/>
      <c r="BA412" s="89"/>
      <c r="BB412" s="89"/>
      <c r="BC412" s="89"/>
      <c r="BD412" s="89"/>
      <c r="BE412" s="89"/>
      <c r="BF412" s="89"/>
      <c r="BG412" s="89"/>
      <c r="BH412" s="89"/>
      <c r="BI412" s="89"/>
      <c r="BJ412" s="89"/>
      <c r="BK412" s="89"/>
      <c r="BL412" s="89"/>
      <c r="BM412" s="89"/>
      <c r="BN412" s="89"/>
      <c r="BO412" s="89"/>
      <c r="BP412" s="89"/>
      <c r="BQ412" s="89"/>
      <c r="BR412" s="89"/>
      <c r="BS412" s="89"/>
      <c r="BT412" s="89"/>
      <c r="BU412" s="89"/>
      <c r="BV412" s="89"/>
    </row>
    <row r="413" spans="1:74" ht="12.75" customHeight="1" x14ac:dyDescent="0.2">
      <c r="A413" s="102"/>
      <c r="B413" s="102"/>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89"/>
      <c r="AY413" s="89"/>
      <c r="AZ413" s="89"/>
      <c r="BA413" s="89"/>
      <c r="BB413" s="89"/>
      <c r="BC413" s="89"/>
      <c r="BD413" s="89"/>
      <c r="BE413" s="89"/>
      <c r="BF413" s="89"/>
      <c r="BG413" s="89"/>
      <c r="BH413" s="89"/>
      <c r="BI413" s="89"/>
      <c r="BJ413" s="89"/>
      <c r="BK413" s="89"/>
      <c r="BL413" s="89"/>
      <c r="BM413" s="89"/>
      <c r="BN413" s="89"/>
      <c r="BO413" s="89"/>
      <c r="BP413" s="89"/>
      <c r="BQ413" s="89"/>
      <c r="BR413" s="89"/>
      <c r="BS413" s="89"/>
      <c r="BT413" s="89"/>
      <c r="BU413" s="89"/>
      <c r="BV413" s="89"/>
    </row>
    <row r="414" spans="1:74" ht="12.75" customHeight="1" x14ac:dyDescent="0.2">
      <c r="A414" s="102"/>
      <c r="B414" s="102"/>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89"/>
      <c r="AY414" s="89"/>
      <c r="AZ414" s="89"/>
      <c r="BA414" s="89"/>
      <c r="BB414" s="89"/>
      <c r="BC414" s="89"/>
      <c r="BD414" s="89"/>
      <c r="BE414" s="89"/>
      <c r="BF414" s="89"/>
      <c r="BG414" s="89"/>
      <c r="BH414" s="89"/>
      <c r="BI414" s="89"/>
      <c r="BJ414" s="89"/>
      <c r="BK414" s="89"/>
      <c r="BL414" s="89"/>
      <c r="BM414" s="89"/>
      <c r="BN414" s="89"/>
      <c r="BO414" s="89"/>
      <c r="BP414" s="89"/>
      <c r="BQ414" s="89"/>
      <c r="BR414" s="89"/>
      <c r="BS414" s="89"/>
      <c r="BT414" s="89"/>
      <c r="BU414" s="89"/>
      <c r="BV414" s="89"/>
    </row>
    <row r="415" spans="1:74" ht="12.75" customHeight="1" x14ac:dyDescent="0.2">
      <c r="A415" s="102"/>
      <c r="B415" s="102"/>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89"/>
      <c r="AY415" s="89"/>
      <c r="AZ415" s="89"/>
      <c r="BA415" s="89"/>
      <c r="BB415" s="89"/>
      <c r="BC415" s="89"/>
      <c r="BD415" s="89"/>
      <c r="BE415" s="89"/>
      <c r="BF415" s="89"/>
      <c r="BG415" s="89"/>
      <c r="BH415" s="89"/>
      <c r="BI415" s="89"/>
      <c r="BJ415" s="89"/>
      <c r="BK415" s="89"/>
      <c r="BL415" s="89"/>
      <c r="BM415" s="89"/>
      <c r="BN415" s="89"/>
      <c r="BO415" s="89"/>
      <c r="BP415" s="89"/>
      <c r="BQ415" s="89"/>
      <c r="BR415" s="89"/>
      <c r="BS415" s="89"/>
      <c r="BT415" s="89"/>
      <c r="BU415" s="89"/>
      <c r="BV415" s="89"/>
    </row>
    <row r="416" spans="1:74" ht="12.75" customHeight="1" x14ac:dyDescent="0.2">
      <c r="A416" s="102"/>
      <c r="B416" s="102"/>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89"/>
      <c r="AY416" s="89"/>
      <c r="AZ416" s="89"/>
      <c r="BA416" s="89"/>
      <c r="BB416" s="89"/>
      <c r="BC416" s="89"/>
      <c r="BD416" s="89"/>
      <c r="BE416" s="89"/>
      <c r="BF416" s="89"/>
      <c r="BG416" s="89"/>
      <c r="BH416" s="89"/>
      <c r="BI416" s="89"/>
      <c r="BJ416" s="89"/>
      <c r="BK416" s="89"/>
      <c r="BL416" s="89"/>
      <c r="BM416" s="89"/>
      <c r="BN416" s="89"/>
      <c r="BO416" s="89"/>
      <c r="BP416" s="89"/>
      <c r="BQ416" s="89"/>
      <c r="BR416" s="89"/>
      <c r="BS416" s="89"/>
      <c r="BT416" s="89"/>
      <c r="BU416" s="89"/>
      <c r="BV416" s="89"/>
    </row>
    <row r="417" spans="1:74" ht="12.75" customHeight="1" x14ac:dyDescent="0.2">
      <c r="A417" s="102"/>
      <c r="B417" s="102"/>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89"/>
      <c r="AY417" s="89"/>
      <c r="AZ417" s="89"/>
      <c r="BA417" s="89"/>
      <c r="BB417" s="89"/>
      <c r="BC417" s="89"/>
      <c r="BD417" s="89"/>
      <c r="BE417" s="89"/>
      <c r="BF417" s="89"/>
      <c r="BG417" s="89"/>
      <c r="BH417" s="89"/>
      <c r="BI417" s="89"/>
      <c r="BJ417" s="89"/>
      <c r="BK417" s="89"/>
      <c r="BL417" s="89"/>
      <c r="BM417" s="89"/>
      <c r="BN417" s="89"/>
      <c r="BO417" s="89"/>
      <c r="BP417" s="89"/>
      <c r="BQ417" s="89"/>
      <c r="BR417" s="89"/>
      <c r="BS417" s="89"/>
      <c r="BT417" s="89"/>
      <c r="BU417" s="89"/>
      <c r="BV417" s="89"/>
    </row>
    <row r="418" spans="1:74" ht="12.75" customHeight="1" x14ac:dyDescent="0.2">
      <c r="A418" s="102"/>
      <c r="B418" s="102"/>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89"/>
      <c r="AY418" s="89"/>
      <c r="AZ418" s="89"/>
      <c r="BA418" s="89"/>
      <c r="BB418" s="89"/>
      <c r="BC418" s="89"/>
      <c r="BD418" s="89"/>
      <c r="BE418" s="89"/>
      <c r="BF418" s="89"/>
      <c r="BG418" s="89"/>
      <c r="BH418" s="89"/>
      <c r="BI418" s="89"/>
      <c r="BJ418" s="89"/>
      <c r="BK418" s="89"/>
      <c r="BL418" s="89"/>
      <c r="BM418" s="89"/>
      <c r="BN418" s="89"/>
      <c r="BO418" s="89"/>
      <c r="BP418" s="89"/>
      <c r="BQ418" s="89"/>
      <c r="BR418" s="89"/>
      <c r="BS418" s="89"/>
      <c r="BT418" s="89"/>
      <c r="BU418" s="89"/>
      <c r="BV418" s="89"/>
    </row>
    <row r="419" spans="1:74" ht="12.75" customHeight="1" x14ac:dyDescent="0.2">
      <c r="A419" s="102"/>
      <c r="B419" s="102"/>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89"/>
      <c r="AY419" s="89"/>
      <c r="AZ419" s="89"/>
      <c r="BA419" s="89"/>
      <c r="BB419" s="89"/>
      <c r="BC419" s="89"/>
      <c r="BD419" s="89"/>
      <c r="BE419" s="89"/>
      <c r="BF419" s="89"/>
      <c r="BG419" s="89"/>
      <c r="BH419" s="89"/>
      <c r="BI419" s="89"/>
      <c r="BJ419" s="89"/>
      <c r="BK419" s="89"/>
      <c r="BL419" s="89"/>
      <c r="BM419" s="89"/>
      <c r="BN419" s="89"/>
      <c r="BO419" s="89"/>
      <c r="BP419" s="89"/>
      <c r="BQ419" s="89"/>
      <c r="BR419" s="89"/>
      <c r="BS419" s="89"/>
      <c r="BT419" s="89"/>
      <c r="BU419" s="89"/>
      <c r="BV419" s="89"/>
    </row>
    <row r="420" spans="1:74" ht="12.75" customHeight="1" x14ac:dyDescent="0.2">
      <c r="A420" s="102"/>
      <c r="B420" s="102"/>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89"/>
      <c r="AY420" s="89"/>
      <c r="AZ420" s="89"/>
      <c r="BA420" s="89"/>
      <c r="BB420" s="89"/>
      <c r="BC420" s="89"/>
      <c r="BD420" s="89"/>
      <c r="BE420" s="89"/>
      <c r="BF420" s="89"/>
      <c r="BG420" s="89"/>
      <c r="BH420" s="89"/>
      <c r="BI420" s="89"/>
      <c r="BJ420" s="89"/>
      <c r="BK420" s="89"/>
      <c r="BL420" s="89"/>
      <c r="BM420" s="89"/>
      <c r="BN420" s="89"/>
      <c r="BO420" s="89"/>
      <c r="BP420" s="89"/>
      <c r="BQ420" s="89"/>
      <c r="BR420" s="89"/>
      <c r="BS420" s="89"/>
      <c r="BT420" s="89"/>
      <c r="BU420" s="89"/>
      <c r="BV420" s="89"/>
    </row>
    <row r="421" spans="1:74" ht="12.75" customHeight="1" x14ac:dyDescent="0.2">
      <c r="A421" s="102"/>
      <c r="B421" s="102"/>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89"/>
      <c r="AY421" s="89"/>
      <c r="AZ421" s="89"/>
      <c r="BA421" s="89"/>
      <c r="BB421" s="89"/>
      <c r="BC421" s="89"/>
      <c r="BD421" s="89"/>
      <c r="BE421" s="89"/>
      <c r="BF421" s="89"/>
      <c r="BG421" s="89"/>
      <c r="BH421" s="89"/>
      <c r="BI421" s="89"/>
      <c r="BJ421" s="89"/>
      <c r="BK421" s="89"/>
      <c r="BL421" s="89"/>
      <c r="BM421" s="89"/>
      <c r="BN421" s="89"/>
      <c r="BO421" s="89"/>
      <c r="BP421" s="89"/>
      <c r="BQ421" s="89"/>
      <c r="BR421" s="89"/>
      <c r="BS421" s="89"/>
      <c r="BT421" s="89"/>
      <c r="BU421" s="89"/>
      <c r="BV421" s="89"/>
    </row>
    <row r="422" spans="1:74" ht="12.75" customHeight="1" x14ac:dyDescent="0.2">
      <c r="A422" s="102"/>
      <c r="B422" s="102"/>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89"/>
      <c r="AY422" s="89"/>
      <c r="AZ422" s="89"/>
      <c r="BA422" s="89"/>
      <c r="BB422" s="89"/>
      <c r="BC422" s="89"/>
      <c r="BD422" s="89"/>
      <c r="BE422" s="89"/>
      <c r="BF422" s="89"/>
      <c r="BG422" s="89"/>
      <c r="BH422" s="89"/>
      <c r="BI422" s="89"/>
      <c r="BJ422" s="89"/>
      <c r="BK422" s="89"/>
      <c r="BL422" s="89"/>
      <c r="BM422" s="89"/>
      <c r="BN422" s="89"/>
      <c r="BO422" s="89"/>
      <c r="BP422" s="89"/>
      <c r="BQ422" s="89"/>
      <c r="BR422" s="89"/>
      <c r="BS422" s="89"/>
      <c r="BT422" s="89"/>
      <c r="BU422" s="89"/>
      <c r="BV422" s="89"/>
    </row>
    <row r="423" spans="1:74" ht="12.75" customHeight="1" x14ac:dyDescent="0.2">
      <c r="A423" s="102"/>
      <c r="B423" s="102"/>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89"/>
      <c r="AY423" s="89"/>
      <c r="AZ423" s="89"/>
      <c r="BA423" s="89"/>
      <c r="BB423" s="89"/>
      <c r="BC423" s="89"/>
      <c r="BD423" s="89"/>
      <c r="BE423" s="89"/>
      <c r="BF423" s="89"/>
      <c r="BG423" s="89"/>
      <c r="BH423" s="89"/>
      <c r="BI423" s="89"/>
      <c r="BJ423" s="89"/>
      <c r="BK423" s="89"/>
      <c r="BL423" s="89"/>
      <c r="BM423" s="89"/>
      <c r="BN423" s="89"/>
      <c r="BO423" s="89"/>
      <c r="BP423" s="89"/>
      <c r="BQ423" s="89"/>
      <c r="BR423" s="89"/>
      <c r="BS423" s="89"/>
      <c r="BT423" s="89"/>
      <c r="BU423" s="89"/>
      <c r="BV423" s="89"/>
    </row>
    <row r="424" spans="1:74" ht="12.75" customHeight="1" x14ac:dyDescent="0.2">
      <c r="A424" s="102"/>
      <c r="B424" s="102"/>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89"/>
      <c r="AY424" s="89"/>
      <c r="AZ424" s="89"/>
      <c r="BA424" s="89"/>
      <c r="BB424" s="89"/>
      <c r="BC424" s="89"/>
      <c r="BD424" s="89"/>
      <c r="BE424" s="89"/>
      <c r="BF424" s="89"/>
      <c r="BG424" s="89"/>
      <c r="BH424" s="89"/>
      <c r="BI424" s="89"/>
      <c r="BJ424" s="89"/>
      <c r="BK424" s="89"/>
      <c r="BL424" s="89"/>
      <c r="BM424" s="89"/>
      <c r="BN424" s="89"/>
      <c r="BO424" s="89"/>
      <c r="BP424" s="89"/>
      <c r="BQ424" s="89"/>
      <c r="BR424" s="89"/>
      <c r="BS424" s="89"/>
      <c r="BT424" s="89"/>
      <c r="BU424" s="89"/>
      <c r="BV424" s="89"/>
    </row>
    <row r="425" spans="1:74" ht="12.75" customHeight="1" x14ac:dyDescent="0.2">
      <c r="A425" s="102"/>
      <c r="B425" s="102"/>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89"/>
      <c r="AY425" s="89"/>
      <c r="AZ425" s="89"/>
      <c r="BA425" s="89"/>
      <c r="BB425" s="89"/>
      <c r="BC425" s="89"/>
      <c r="BD425" s="89"/>
      <c r="BE425" s="89"/>
      <c r="BF425" s="89"/>
      <c r="BG425" s="89"/>
      <c r="BH425" s="89"/>
      <c r="BI425" s="89"/>
      <c r="BJ425" s="89"/>
      <c r="BK425" s="89"/>
      <c r="BL425" s="89"/>
      <c r="BM425" s="89"/>
      <c r="BN425" s="89"/>
      <c r="BO425" s="89"/>
      <c r="BP425" s="89"/>
      <c r="BQ425" s="89"/>
      <c r="BR425" s="89"/>
      <c r="BS425" s="89"/>
      <c r="BT425" s="89"/>
      <c r="BU425" s="89"/>
      <c r="BV425" s="89"/>
    </row>
    <row r="426" spans="1:74" ht="12.75" customHeight="1" x14ac:dyDescent="0.2">
      <c r="A426" s="102"/>
      <c r="B426" s="102"/>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89"/>
      <c r="AY426" s="89"/>
      <c r="AZ426" s="89"/>
      <c r="BA426" s="89"/>
      <c r="BB426" s="89"/>
      <c r="BC426" s="89"/>
      <c r="BD426" s="89"/>
      <c r="BE426" s="89"/>
      <c r="BF426" s="89"/>
      <c r="BG426" s="89"/>
      <c r="BH426" s="89"/>
      <c r="BI426" s="89"/>
      <c r="BJ426" s="89"/>
      <c r="BK426" s="89"/>
      <c r="BL426" s="89"/>
      <c r="BM426" s="89"/>
      <c r="BN426" s="89"/>
      <c r="BO426" s="89"/>
      <c r="BP426" s="89"/>
      <c r="BQ426" s="89"/>
      <c r="BR426" s="89"/>
      <c r="BS426" s="89"/>
      <c r="BT426" s="89"/>
      <c r="BU426" s="89"/>
      <c r="BV426" s="89"/>
    </row>
    <row r="427" spans="1:74" ht="12.75" customHeight="1" x14ac:dyDescent="0.2">
      <c r="A427" s="102"/>
      <c r="B427" s="102"/>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89"/>
      <c r="AY427" s="89"/>
      <c r="AZ427" s="89"/>
      <c r="BA427" s="89"/>
      <c r="BB427" s="89"/>
      <c r="BC427" s="89"/>
      <c r="BD427" s="89"/>
      <c r="BE427" s="89"/>
      <c r="BF427" s="89"/>
      <c r="BG427" s="89"/>
      <c r="BH427" s="89"/>
      <c r="BI427" s="89"/>
      <c r="BJ427" s="89"/>
      <c r="BK427" s="89"/>
      <c r="BL427" s="89"/>
      <c r="BM427" s="89"/>
      <c r="BN427" s="89"/>
      <c r="BO427" s="89"/>
      <c r="BP427" s="89"/>
      <c r="BQ427" s="89"/>
      <c r="BR427" s="89"/>
      <c r="BS427" s="89"/>
      <c r="BT427" s="89"/>
      <c r="BU427" s="89"/>
      <c r="BV427" s="89"/>
    </row>
    <row r="428" spans="1:74" ht="12.75" customHeight="1" x14ac:dyDescent="0.2">
      <c r="A428" s="102"/>
      <c r="B428" s="102"/>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89"/>
      <c r="AY428" s="89"/>
      <c r="AZ428" s="89"/>
      <c r="BA428" s="89"/>
      <c r="BB428" s="89"/>
      <c r="BC428" s="89"/>
      <c r="BD428" s="89"/>
      <c r="BE428" s="89"/>
      <c r="BF428" s="89"/>
      <c r="BG428" s="89"/>
      <c r="BH428" s="89"/>
      <c r="BI428" s="89"/>
      <c r="BJ428" s="89"/>
      <c r="BK428" s="89"/>
      <c r="BL428" s="89"/>
      <c r="BM428" s="89"/>
      <c r="BN428" s="89"/>
      <c r="BO428" s="89"/>
      <c r="BP428" s="89"/>
      <c r="BQ428" s="89"/>
      <c r="BR428" s="89"/>
      <c r="BS428" s="89"/>
      <c r="BT428" s="89"/>
      <c r="BU428" s="89"/>
      <c r="BV428" s="89"/>
    </row>
    <row r="429" spans="1:74" ht="12.75" customHeight="1" x14ac:dyDescent="0.2">
      <c r="A429" s="102"/>
      <c r="B429" s="102"/>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89"/>
      <c r="AY429" s="89"/>
      <c r="AZ429" s="89"/>
      <c r="BA429" s="89"/>
      <c r="BB429" s="89"/>
      <c r="BC429" s="89"/>
      <c r="BD429" s="89"/>
      <c r="BE429" s="89"/>
      <c r="BF429" s="89"/>
      <c r="BG429" s="89"/>
      <c r="BH429" s="89"/>
      <c r="BI429" s="89"/>
      <c r="BJ429" s="89"/>
      <c r="BK429" s="89"/>
      <c r="BL429" s="89"/>
      <c r="BM429" s="89"/>
      <c r="BN429" s="89"/>
      <c r="BO429" s="89"/>
      <c r="BP429" s="89"/>
      <c r="BQ429" s="89"/>
      <c r="BR429" s="89"/>
      <c r="BS429" s="89"/>
      <c r="BT429" s="89"/>
      <c r="BU429" s="89"/>
      <c r="BV429" s="89"/>
    </row>
    <row r="430" spans="1:74" ht="12.75" customHeight="1" x14ac:dyDescent="0.2">
      <c r="A430" s="102"/>
      <c r="B430" s="102"/>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89"/>
      <c r="AY430" s="89"/>
      <c r="AZ430" s="89"/>
      <c r="BA430" s="89"/>
      <c r="BB430" s="89"/>
      <c r="BC430" s="89"/>
      <c r="BD430" s="89"/>
      <c r="BE430" s="89"/>
      <c r="BF430" s="89"/>
      <c r="BG430" s="89"/>
      <c r="BH430" s="89"/>
      <c r="BI430" s="89"/>
      <c r="BJ430" s="89"/>
      <c r="BK430" s="89"/>
      <c r="BL430" s="89"/>
      <c r="BM430" s="89"/>
      <c r="BN430" s="89"/>
      <c r="BO430" s="89"/>
      <c r="BP430" s="89"/>
      <c r="BQ430" s="89"/>
      <c r="BR430" s="89"/>
      <c r="BS430" s="89"/>
      <c r="BT430" s="89"/>
      <c r="BU430" s="89"/>
      <c r="BV430" s="89"/>
    </row>
    <row r="431" spans="1:74" ht="12.75" customHeight="1" x14ac:dyDescent="0.2">
      <c r="A431" s="102"/>
      <c r="B431" s="102"/>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c r="AB431" s="89"/>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89"/>
      <c r="AY431" s="89"/>
      <c r="AZ431" s="89"/>
      <c r="BA431" s="89"/>
      <c r="BB431" s="89"/>
      <c r="BC431" s="89"/>
      <c r="BD431" s="89"/>
      <c r="BE431" s="89"/>
      <c r="BF431" s="89"/>
      <c r="BG431" s="89"/>
      <c r="BH431" s="89"/>
      <c r="BI431" s="89"/>
      <c r="BJ431" s="89"/>
      <c r="BK431" s="89"/>
      <c r="BL431" s="89"/>
      <c r="BM431" s="89"/>
      <c r="BN431" s="89"/>
      <c r="BO431" s="89"/>
      <c r="BP431" s="89"/>
      <c r="BQ431" s="89"/>
      <c r="BR431" s="89"/>
      <c r="BS431" s="89"/>
      <c r="BT431" s="89"/>
      <c r="BU431" s="89"/>
      <c r="BV431" s="89"/>
    </row>
    <row r="432" spans="1:74" ht="12.75" customHeight="1" x14ac:dyDescent="0.2">
      <c r="A432" s="102"/>
      <c r="B432" s="102"/>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89"/>
      <c r="AY432" s="89"/>
      <c r="AZ432" s="89"/>
      <c r="BA432" s="89"/>
      <c r="BB432" s="89"/>
      <c r="BC432" s="89"/>
      <c r="BD432" s="89"/>
      <c r="BE432" s="89"/>
      <c r="BF432" s="89"/>
      <c r="BG432" s="89"/>
      <c r="BH432" s="89"/>
      <c r="BI432" s="89"/>
      <c r="BJ432" s="89"/>
      <c r="BK432" s="89"/>
      <c r="BL432" s="89"/>
      <c r="BM432" s="89"/>
      <c r="BN432" s="89"/>
      <c r="BO432" s="89"/>
      <c r="BP432" s="89"/>
      <c r="BQ432" s="89"/>
      <c r="BR432" s="89"/>
      <c r="BS432" s="89"/>
      <c r="BT432" s="89"/>
      <c r="BU432" s="89"/>
      <c r="BV432" s="89"/>
    </row>
    <row r="433" spans="1:74" ht="12.75" customHeight="1" x14ac:dyDescent="0.2">
      <c r="A433" s="102"/>
      <c r="B433" s="102"/>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89"/>
      <c r="AY433" s="89"/>
      <c r="AZ433" s="89"/>
      <c r="BA433" s="89"/>
      <c r="BB433" s="89"/>
      <c r="BC433" s="89"/>
      <c r="BD433" s="89"/>
      <c r="BE433" s="89"/>
      <c r="BF433" s="89"/>
      <c r="BG433" s="89"/>
      <c r="BH433" s="89"/>
      <c r="BI433" s="89"/>
      <c r="BJ433" s="89"/>
      <c r="BK433" s="89"/>
      <c r="BL433" s="89"/>
      <c r="BM433" s="89"/>
      <c r="BN433" s="89"/>
      <c r="BO433" s="89"/>
      <c r="BP433" s="89"/>
      <c r="BQ433" s="89"/>
      <c r="BR433" s="89"/>
      <c r="BS433" s="89"/>
      <c r="BT433" s="89"/>
      <c r="BU433" s="89"/>
      <c r="BV433" s="89"/>
    </row>
    <row r="434" spans="1:74" ht="12.75" customHeight="1" x14ac:dyDescent="0.2">
      <c r="A434" s="102"/>
      <c r="B434" s="102"/>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89"/>
      <c r="AY434" s="89"/>
      <c r="AZ434" s="89"/>
      <c r="BA434" s="89"/>
      <c r="BB434" s="89"/>
      <c r="BC434" s="89"/>
      <c r="BD434" s="89"/>
      <c r="BE434" s="89"/>
      <c r="BF434" s="89"/>
      <c r="BG434" s="89"/>
      <c r="BH434" s="89"/>
      <c r="BI434" s="89"/>
      <c r="BJ434" s="89"/>
      <c r="BK434" s="89"/>
      <c r="BL434" s="89"/>
      <c r="BM434" s="89"/>
      <c r="BN434" s="89"/>
      <c r="BO434" s="89"/>
      <c r="BP434" s="89"/>
      <c r="BQ434" s="89"/>
      <c r="BR434" s="89"/>
      <c r="BS434" s="89"/>
      <c r="BT434" s="89"/>
      <c r="BU434" s="89"/>
      <c r="BV434" s="89"/>
    </row>
    <row r="435" spans="1:74" ht="12.75" customHeight="1" x14ac:dyDescent="0.2">
      <c r="A435" s="102"/>
      <c r="B435" s="102"/>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89"/>
      <c r="AY435" s="89"/>
      <c r="AZ435" s="89"/>
      <c r="BA435" s="89"/>
      <c r="BB435" s="89"/>
      <c r="BC435" s="89"/>
      <c r="BD435" s="89"/>
      <c r="BE435" s="89"/>
      <c r="BF435" s="89"/>
      <c r="BG435" s="89"/>
      <c r="BH435" s="89"/>
      <c r="BI435" s="89"/>
      <c r="BJ435" s="89"/>
      <c r="BK435" s="89"/>
      <c r="BL435" s="89"/>
      <c r="BM435" s="89"/>
      <c r="BN435" s="89"/>
      <c r="BO435" s="89"/>
      <c r="BP435" s="89"/>
      <c r="BQ435" s="89"/>
      <c r="BR435" s="89"/>
      <c r="BS435" s="89"/>
      <c r="BT435" s="89"/>
      <c r="BU435" s="89"/>
      <c r="BV435" s="89"/>
    </row>
    <row r="436" spans="1:74" ht="12.75" customHeight="1" x14ac:dyDescent="0.2">
      <c r="A436" s="102"/>
      <c r="B436" s="102"/>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89"/>
      <c r="AY436" s="89"/>
      <c r="AZ436" s="89"/>
      <c r="BA436" s="89"/>
      <c r="BB436" s="89"/>
      <c r="BC436" s="89"/>
      <c r="BD436" s="89"/>
      <c r="BE436" s="89"/>
      <c r="BF436" s="89"/>
      <c r="BG436" s="89"/>
      <c r="BH436" s="89"/>
      <c r="BI436" s="89"/>
      <c r="BJ436" s="89"/>
      <c r="BK436" s="89"/>
      <c r="BL436" s="89"/>
      <c r="BM436" s="89"/>
      <c r="BN436" s="89"/>
      <c r="BO436" s="89"/>
      <c r="BP436" s="89"/>
      <c r="BQ436" s="89"/>
      <c r="BR436" s="89"/>
      <c r="BS436" s="89"/>
      <c r="BT436" s="89"/>
      <c r="BU436" s="89"/>
      <c r="BV436" s="89"/>
    </row>
    <row r="437" spans="1:74" ht="12.75" customHeight="1" x14ac:dyDescent="0.2">
      <c r="A437" s="102"/>
      <c r="B437" s="102"/>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89"/>
      <c r="AY437" s="89"/>
      <c r="AZ437" s="89"/>
      <c r="BA437" s="89"/>
      <c r="BB437" s="89"/>
      <c r="BC437" s="89"/>
      <c r="BD437" s="89"/>
      <c r="BE437" s="89"/>
      <c r="BF437" s="89"/>
      <c r="BG437" s="89"/>
      <c r="BH437" s="89"/>
      <c r="BI437" s="89"/>
      <c r="BJ437" s="89"/>
      <c r="BK437" s="89"/>
      <c r="BL437" s="89"/>
      <c r="BM437" s="89"/>
      <c r="BN437" s="89"/>
      <c r="BO437" s="89"/>
      <c r="BP437" s="89"/>
      <c r="BQ437" s="89"/>
      <c r="BR437" s="89"/>
      <c r="BS437" s="89"/>
      <c r="BT437" s="89"/>
      <c r="BU437" s="89"/>
      <c r="BV437" s="89"/>
    </row>
    <row r="438" spans="1:74" ht="12.75" customHeight="1" x14ac:dyDescent="0.2">
      <c r="A438" s="102"/>
      <c r="B438" s="102"/>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89"/>
      <c r="AY438" s="89"/>
      <c r="AZ438" s="89"/>
      <c r="BA438" s="89"/>
      <c r="BB438" s="89"/>
      <c r="BC438" s="89"/>
      <c r="BD438" s="89"/>
      <c r="BE438" s="89"/>
      <c r="BF438" s="89"/>
      <c r="BG438" s="89"/>
      <c r="BH438" s="89"/>
      <c r="BI438" s="89"/>
      <c r="BJ438" s="89"/>
      <c r="BK438" s="89"/>
      <c r="BL438" s="89"/>
      <c r="BM438" s="89"/>
      <c r="BN438" s="89"/>
      <c r="BO438" s="89"/>
      <c r="BP438" s="89"/>
      <c r="BQ438" s="89"/>
      <c r="BR438" s="89"/>
      <c r="BS438" s="89"/>
      <c r="BT438" s="89"/>
      <c r="BU438" s="89"/>
      <c r="BV438" s="89"/>
    </row>
    <row r="439" spans="1:74" ht="12.75" customHeight="1" x14ac:dyDescent="0.2">
      <c r="A439" s="102"/>
      <c r="B439" s="102"/>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89"/>
      <c r="AY439" s="89"/>
      <c r="AZ439" s="89"/>
      <c r="BA439" s="89"/>
      <c r="BB439" s="89"/>
      <c r="BC439" s="89"/>
      <c r="BD439" s="89"/>
      <c r="BE439" s="89"/>
      <c r="BF439" s="89"/>
      <c r="BG439" s="89"/>
      <c r="BH439" s="89"/>
      <c r="BI439" s="89"/>
      <c r="BJ439" s="89"/>
      <c r="BK439" s="89"/>
      <c r="BL439" s="89"/>
      <c r="BM439" s="89"/>
      <c r="BN439" s="89"/>
      <c r="BO439" s="89"/>
      <c r="BP439" s="89"/>
      <c r="BQ439" s="89"/>
      <c r="BR439" s="89"/>
      <c r="BS439" s="89"/>
      <c r="BT439" s="89"/>
      <c r="BU439" s="89"/>
      <c r="BV439" s="89"/>
    </row>
    <row r="440" spans="1:74" ht="12.75" customHeight="1" x14ac:dyDescent="0.2">
      <c r="A440" s="102"/>
      <c r="B440" s="102"/>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89"/>
      <c r="AY440" s="89"/>
      <c r="AZ440" s="89"/>
      <c r="BA440" s="89"/>
      <c r="BB440" s="89"/>
      <c r="BC440" s="89"/>
      <c r="BD440" s="89"/>
      <c r="BE440" s="89"/>
      <c r="BF440" s="89"/>
      <c r="BG440" s="89"/>
      <c r="BH440" s="89"/>
      <c r="BI440" s="89"/>
      <c r="BJ440" s="89"/>
      <c r="BK440" s="89"/>
      <c r="BL440" s="89"/>
      <c r="BM440" s="89"/>
      <c r="BN440" s="89"/>
      <c r="BO440" s="89"/>
      <c r="BP440" s="89"/>
      <c r="BQ440" s="89"/>
      <c r="BR440" s="89"/>
      <c r="BS440" s="89"/>
      <c r="BT440" s="89"/>
      <c r="BU440" s="89"/>
      <c r="BV440" s="89"/>
    </row>
    <row r="441" spans="1:74" ht="12.75" customHeight="1" x14ac:dyDescent="0.2">
      <c r="A441" s="102"/>
      <c r="B441" s="102"/>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89"/>
      <c r="AY441" s="89"/>
      <c r="AZ441" s="89"/>
      <c r="BA441" s="89"/>
      <c r="BB441" s="89"/>
      <c r="BC441" s="89"/>
      <c r="BD441" s="89"/>
      <c r="BE441" s="89"/>
      <c r="BF441" s="89"/>
      <c r="BG441" s="89"/>
      <c r="BH441" s="89"/>
      <c r="BI441" s="89"/>
      <c r="BJ441" s="89"/>
      <c r="BK441" s="89"/>
      <c r="BL441" s="89"/>
      <c r="BM441" s="89"/>
      <c r="BN441" s="89"/>
      <c r="BO441" s="89"/>
      <c r="BP441" s="89"/>
      <c r="BQ441" s="89"/>
      <c r="BR441" s="89"/>
      <c r="BS441" s="89"/>
      <c r="BT441" s="89"/>
      <c r="BU441" s="89"/>
      <c r="BV441" s="89"/>
    </row>
    <row r="442" spans="1:74" ht="12.75" customHeight="1" x14ac:dyDescent="0.2">
      <c r="A442" s="102"/>
      <c r="B442" s="102"/>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89"/>
      <c r="AY442" s="89"/>
      <c r="AZ442" s="89"/>
      <c r="BA442" s="89"/>
      <c r="BB442" s="89"/>
      <c r="BC442" s="89"/>
      <c r="BD442" s="89"/>
      <c r="BE442" s="89"/>
      <c r="BF442" s="89"/>
      <c r="BG442" s="89"/>
      <c r="BH442" s="89"/>
      <c r="BI442" s="89"/>
      <c r="BJ442" s="89"/>
      <c r="BK442" s="89"/>
      <c r="BL442" s="89"/>
      <c r="BM442" s="89"/>
      <c r="BN442" s="89"/>
      <c r="BO442" s="89"/>
      <c r="BP442" s="89"/>
      <c r="BQ442" s="89"/>
      <c r="BR442" s="89"/>
      <c r="BS442" s="89"/>
      <c r="BT442" s="89"/>
      <c r="BU442" s="89"/>
      <c r="BV442" s="89"/>
    </row>
    <row r="443" spans="1:74" ht="12.75" customHeight="1" x14ac:dyDescent="0.2">
      <c r="A443" s="102"/>
      <c r="B443" s="102"/>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89"/>
      <c r="AY443" s="89"/>
      <c r="AZ443" s="89"/>
      <c r="BA443" s="89"/>
      <c r="BB443" s="89"/>
      <c r="BC443" s="89"/>
      <c r="BD443" s="89"/>
      <c r="BE443" s="89"/>
      <c r="BF443" s="89"/>
      <c r="BG443" s="89"/>
      <c r="BH443" s="89"/>
      <c r="BI443" s="89"/>
      <c r="BJ443" s="89"/>
      <c r="BK443" s="89"/>
      <c r="BL443" s="89"/>
      <c r="BM443" s="89"/>
      <c r="BN443" s="89"/>
      <c r="BO443" s="89"/>
      <c r="BP443" s="89"/>
      <c r="BQ443" s="89"/>
      <c r="BR443" s="89"/>
      <c r="BS443" s="89"/>
      <c r="BT443" s="89"/>
      <c r="BU443" s="89"/>
      <c r="BV443" s="89"/>
    </row>
    <row r="444" spans="1:74" ht="12.75" customHeight="1" x14ac:dyDescent="0.2">
      <c r="A444" s="102"/>
      <c r="B444" s="102"/>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89"/>
      <c r="AY444" s="89"/>
      <c r="AZ444" s="89"/>
      <c r="BA444" s="89"/>
      <c r="BB444" s="89"/>
      <c r="BC444" s="89"/>
      <c r="BD444" s="89"/>
      <c r="BE444" s="89"/>
      <c r="BF444" s="89"/>
      <c r="BG444" s="89"/>
      <c r="BH444" s="89"/>
      <c r="BI444" s="89"/>
      <c r="BJ444" s="89"/>
      <c r="BK444" s="89"/>
      <c r="BL444" s="89"/>
      <c r="BM444" s="89"/>
      <c r="BN444" s="89"/>
      <c r="BO444" s="89"/>
      <c r="BP444" s="89"/>
      <c r="BQ444" s="89"/>
      <c r="BR444" s="89"/>
      <c r="BS444" s="89"/>
      <c r="BT444" s="89"/>
      <c r="BU444" s="89"/>
      <c r="BV444" s="89"/>
    </row>
    <row r="445" spans="1:74" ht="12.75" customHeight="1" x14ac:dyDescent="0.2">
      <c r="A445" s="102"/>
      <c r="B445" s="102"/>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89"/>
      <c r="AY445" s="89"/>
      <c r="AZ445" s="89"/>
      <c r="BA445" s="89"/>
      <c r="BB445" s="89"/>
      <c r="BC445" s="89"/>
      <c r="BD445" s="89"/>
      <c r="BE445" s="89"/>
      <c r="BF445" s="89"/>
      <c r="BG445" s="89"/>
      <c r="BH445" s="89"/>
      <c r="BI445" s="89"/>
      <c r="BJ445" s="89"/>
      <c r="BK445" s="89"/>
      <c r="BL445" s="89"/>
      <c r="BM445" s="89"/>
      <c r="BN445" s="89"/>
      <c r="BO445" s="89"/>
      <c r="BP445" s="89"/>
      <c r="BQ445" s="89"/>
      <c r="BR445" s="89"/>
      <c r="BS445" s="89"/>
      <c r="BT445" s="89"/>
      <c r="BU445" s="89"/>
      <c r="BV445" s="89"/>
    </row>
    <row r="446" spans="1:74" ht="12.75" customHeight="1" x14ac:dyDescent="0.2">
      <c r="A446" s="102"/>
      <c r="B446" s="102"/>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89"/>
      <c r="AY446" s="89"/>
      <c r="AZ446" s="89"/>
      <c r="BA446" s="89"/>
      <c r="BB446" s="89"/>
      <c r="BC446" s="89"/>
      <c r="BD446" s="89"/>
      <c r="BE446" s="89"/>
      <c r="BF446" s="89"/>
      <c r="BG446" s="89"/>
      <c r="BH446" s="89"/>
      <c r="BI446" s="89"/>
      <c r="BJ446" s="89"/>
      <c r="BK446" s="89"/>
      <c r="BL446" s="89"/>
      <c r="BM446" s="89"/>
      <c r="BN446" s="89"/>
      <c r="BO446" s="89"/>
      <c r="BP446" s="89"/>
      <c r="BQ446" s="89"/>
      <c r="BR446" s="89"/>
      <c r="BS446" s="89"/>
      <c r="BT446" s="89"/>
      <c r="BU446" s="89"/>
      <c r="BV446" s="89"/>
    </row>
    <row r="447" spans="1:74" ht="12.75" customHeight="1" x14ac:dyDescent="0.2">
      <c r="A447" s="102"/>
      <c r="B447" s="102"/>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89"/>
      <c r="AY447" s="89"/>
      <c r="AZ447" s="89"/>
      <c r="BA447" s="89"/>
      <c r="BB447" s="89"/>
      <c r="BC447" s="89"/>
      <c r="BD447" s="89"/>
      <c r="BE447" s="89"/>
      <c r="BF447" s="89"/>
      <c r="BG447" s="89"/>
      <c r="BH447" s="89"/>
      <c r="BI447" s="89"/>
      <c r="BJ447" s="89"/>
      <c r="BK447" s="89"/>
      <c r="BL447" s="89"/>
      <c r="BM447" s="89"/>
      <c r="BN447" s="89"/>
      <c r="BO447" s="89"/>
      <c r="BP447" s="89"/>
      <c r="BQ447" s="89"/>
      <c r="BR447" s="89"/>
      <c r="BS447" s="89"/>
      <c r="BT447" s="89"/>
      <c r="BU447" s="89"/>
      <c r="BV447" s="89"/>
    </row>
    <row r="448" spans="1:74" ht="12.75" customHeight="1" x14ac:dyDescent="0.2">
      <c r="A448" s="102"/>
      <c r="B448" s="102"/>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89"/>
      <c r="AY448" s="89"/>
      <c r="AZ448" s="89"/>
      <c r="BA448" s="89"/>
      <c r="BB448" s="89"/>
      <c r="BC448" s="89"/>
      <c r="BD448" s="89"/>
      <c r="BE448" s="89"/>
      <c r="BF448" s="89"/>
      <c r="BG448" s="89"/>
      <c r="BH448" s="89"/>
      <c r="BI448" s="89"/>
      <c r="BJ448" s="89"/>
      <c r="BK448" s="89"/>
      <c r="BL448" s="89"/>
      <c r="BM448" s="89"/>
      <c r="BN448" s="89"/>
      <c r="BO448" s="89"/>
      <c r="BP448" s="89"/>
      <c r="BQ448" s="89"/>
      <c r="BR448" s="89"/>
      <c r="BS448" s="89"/>
      <c r="BT448" s="89"/>
      <c r="BU448" s="89"/>
      <c r="BV448" s="89"/>
    </row>
    <row r="449" spans="1:74" ht="12.75" customHeight="1" x14ac:dyDescent="0.2">
      <c r="A449" s="102"/>
      <c r="B449" s="102"/>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89"/>
      <c r="AY449" s="89"/>
      <c r="AZ449" s="89"/>
      <c r="BA449" s="89"/>
      <c r="BB449" s="89"/>
      <c r="BC449" s="89"/>
      <c r="BD449" s="89"/>
      <c r="BE449" s="89"/>
      <c r="BF449" s="89"/>
      <c r="BG449" s="89"/>
      <c r="BH449" s="89"/>
      <c r="BI449" s="89"/>
      <c r="BJ449" s="89"/>
      <c r="BK449" s="89"/>
      <c r="BL449" s="89"/>
      <c r="BM449" s="89"/>
      <c r="BN449" s="89"/>
      <c r="BO449" s="89"/>
      <c r="BP449" s="89"/>
      <c r="BQ449" s="89"/>
      <c r="BR449" s="89"/>
      <c r="BS449" s="89"/>
      <c r="BT449" s="89"/>
      <c r="BU449" s="89"/>
      <c r="BV449" s="89"/>
    </row>
    <row r="450" spans="1:74" ht="12.75" customHeight="1" x14ac:dyDescent="0.2">
      <c r="A450" s="102"/>
      <c r="B450" s="102"/>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89"/>
      <c r="AY450" s="89"/>
      <c r="AZ450" s="89"/>
      <c r="BA450" s="89"/>
      <c r="BB450" s="89"/>
      <c r="BC450" s="89"/>
      <c r="BD450" s="89"/>
      <c r="BE450" s="89"/>
      <c r="BF450" s="89"/>
      <c r="BG450" s="89"/>
      <c r="BH450" s="89"/>
      <c r="BI450" s="89"/>
      <c r="BJ450" s="89"/>
      <c r="BK450" s="89"/>
      <c r="BL450" s="89"/>
      <c r="BM450" s="89"/>
      <c r="BN450" s="89"/>
      <c r="BO450" s="89"/>
      <c r="BP450" s="89"/>
      <c r="BQ450" s="89"/>
      <c r="BR450" s="89"/>
      <c r="BS450" s="89"/>
      <c r="BT450" s="89"/>
      <c r="BU450" s="89"/>
      <c r="BV450" s="89"/>
    </row>
    <row r="451" spans="1:74" ht="12.75" customHeight="1" x14ac:dyDescent="0.2">
      <c r="A451" s="102"/>
      <c r="B451" s="102"/>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89"/>
      <c r="AY451" s="89"/>
      <c r="AZ451" s="89"/>
      <c r="BA451" s="89"/>
      <c r="BB451" s="89"/>
      <c r="BC451" s="89"/>
      <c r="BD451" s="89"/>
      <c r="BE451" s="89"/>
      <c r="BF451" s="89"/>
      <c r="BG451" s="89"/>
      <c r="BH451" s="89"/>
      <c r="BI451" s="89"/>
      <c r="BJ451" s="89"/>
      <c r="BK451" s="89"/>
      <c r="BL451" s="89"/>
      <c r="BM451" s="89"/>
      <c r="BN451" s="89"/>
      <c r="BO451" s="89"/>
      <c r="BP451" s="89"/>
      <c r="BQ451" s="89"/>
      <c r="BR451" s="89"/>
      <c r="BS451" s="89"/>
      <c r="BT451" s="89"/>
      <c r="BU451" s="89"/>
      <c r="BV451" s="89"/>
    </row>
    <row r="452" spans="1:74" ht="12.75" customHeight="1" x14ac:dyDescent="0.2">
      <c r="A452" s="102"/>
      <c r="B452" s="102"/>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89"/>
      <c r="AY452" s="89"/>
      <c r="AZ452" s="89"/>
      <c r="BA452" s="89"/>
      <c r="BB452" s="89"/>
      <c r="BC452" s="89"/>
      <c r="BD452" s="89"/>
      <c r="BE452" s="89"/>
      <c r="BF452" s="89"/>
      <c r="BG452" s="89"/>
      <c r="BH452" s="89"/>
      <c r="BI452" s="89"/>
      <c r="BJ452" s="89"/>
      <c r="BK452" s="89"/>
      <c r="BL452" s="89"/>
      <c r="BM452" s="89"/>
      <c r="BN452" s="89"/>
      <c r="BO452" s="89"/>
      <c r="BP452" s="89"/>
      <c r="BQ452" s="89"/>
      <c r="BR452" s="89"/>
      <c r="BS452" s="89"/>
      <c r="BT452" s="89"/>
      <c r="BU452" s="89"/>
      <c r="BV452" s="89"/>
    </row>
    <row r="453" spans="1:74" ht="12.75" customHeight="1" x14ac:dyDescent="0.2">
      <c r="A453" s="102"/>
      <c r="B453" s="102"/>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89"/>
      <c r="AY453" s="89"/>
      <c r="AZ453" s="89"/>
      <c r="BA453" s="89"/>
      <c r="BB453" s="89"/>
      <c r="BC453" s="89"/>
      <c r="BD453" s="89"/>
      <c r="BE453" s="89"/>
      <c r="BF453" s="89"/>
      <c r="BG453" s="89"/>
      <c r="BH453" s="89"/>
      <c r="BI453" s="89"/>
      <c r="BJ453" s="89"/>
      <c r="BK453" s="89"/>
      <c r="BL453" s="89"/>
      <c r="BM453" s="89"/>
      <c r="BN453" s="89"/>
      <c r="BO453" s="89"/>
      <c r="BP453" s="89"/>
      <c r="BQ453" s="89"/>
      <c r="BR453" s="89"/>
      <c r="BS453" s="89"/>
      <c r="BT453" s="89"/>
      <c r="BU453" s="89"/>
      <c r="BV453" s="89"/>
    </row>
    <row r="454" spans="1:74" ht="12.75" customHeight="1" x14ac:dyDescent="0.2">
      <c r="A454" s="102"/>
      <c r="B454" s="102"/>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89"/>
      <c r="AY454" s="89"/>
      <c r="AZ454" s="89"/>
      <c r="BA454" s="89"/>
      <c r="BB454" s="89"/>
      <c r="BC454" s="89"/>
      <c r="BD454" s="89"/>
      <c r="BE454" s="89"/>
      <c r="BF454" s="89"/>
      <c r="BG454" s="89"/>
      <c r="BH454" s="89"/>
      <c r="BI454" s="89"/>
      <c r="BJ454" s="89"/>
      <c r="BK454" s="89"/>
      <c r="BL454" s="89"/>
      <c r="BM454" s="89"/>
      <c r="BN454" s="89"/>
      <c r="BO454" s="89"/>
      <c r="BP454" s="89"/>
      <c r="BQ454" s="89"/>
      <c r="BR454" s="89"/>
      <c r="BS454" s="89"/>
      <c r="BT454" s="89"/>
      <c r="BU454" s="89"/>
      <c r="BV454" s="89"/>
    </row>
    <row r="455" spans="1:74" ht="12.75" customHeight="1" x14ac:dyDescent="0.2">
      <c r="A455" s="102"/>
      <c r="B455" s="102"/>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89"/>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row>
    <row r="456" spans="1:74" ht="12.75" customHeight="1" x14ac:dyDescent="0.2">
      <c r="A456" s="102"/>
      <c r="B456" s="102"/>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89"/>
      <c r="AY456" s="89"/>
      <c r="AZ456" s="89"/>
      <c r="BA456" s="89"/>
      <c r="BB456" s="89"/>
      <c r="BC456" s="89"/>
      <c r="BD456" s="89"/>
      <c r="BE456" s="89"/>
      <c r="BF456" s="89"/>
      <c r="BG456" s="89"/>
      <c r="BH456" s="89"/>
      <c r="BI456" s="89"/>
      <c r="BJ456" s="89"/>
      <c r="BK456" s="89"/>
      <c r="BL456" s="89"/>
      <c r="BM456" s="89"/>
      <c r="BN456" s="89"/>
      <c r="BO456" s="89"/>
      <c r="BP456" s="89"/>
      <c r="BQ456" s="89"/>
      <c r="BR456" s="89"/>
      <c r="BS456" s="89"/>
      <c r="BT456" s="89"/>
      <c r="BU456" s="89"/>
      <c r="BV456" s="89"/>
    </row>
    <row r="457" spans="1:74" ht="12.75" customHeight="1" x14ac:dyDescent="0.2">
      <c r="A457" s="102"/>
      <c r="B457" s="102"/>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89"/>
      <c r="AY457" s="89"/>
      <c r="AZ457" s="89"/>
      <c r="BA457" s="89"/>
      <c r="BB457" s="89"/>
      <c r="BC457" s="89"/>
      <c r="BD457" s="89"/>
      <c r="BE457" s="89"/>
      <c r="BF457" s="89"/>
      <c r="BG457" s="89"/>
      <c r="BH457" s="89"/>
      <c r="BI457" s="89"/>
      <c r="BJ457" s="89"/>
      <c r="BK457" s="89"/>
      <c r="BL457" s="89"/>
      <c r="BM457" s="89"/>
      <c r="BN457" s="89"/>
      <c r="BO457" s="89"/>
      <c r="BP457" s="89"/>
      <c r="BQ457" s="89"/>
      <c r="BR457" s="89"/>
      <c r="BS457" s="89"/>
      <c r="BT457" s="89"/>
      <c r="BU457" s="89"/>
      <c r="BV457" s="89"/>
    </row>
    <row r="458" spans="1:74" ht="12.75" customHeight="1" x14ac:dyDescent="0.2">
      <c r="A458" s="102"/>
      <c r="B458" s="102"/>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89"/>
      <c r="AY458" s="89"/>
      <c r="AZ458" s="89"/>
      <c r="BA458" s="89"/>
      <c r="BB458" s="89"/>
      <c r="BC458" s="89"/>
      <c r="BD458" s="89"/>
      <c r="BE458" s="89"/>
      <c r="BF458" s="89"/>
      <c r="BG458" s="89"/>
      <c r="BH458" s="89"/>
      <c r="BI458" s="89"/>
      <c r="BJ458" s="89"/>
      <c r="BK458" s="89"/>
      <c r="BL458" s="89"/>
      <c r="BM458" s="89"/>
      <c r="BN458" s="89"/>
      <c r="BO458" s="89"/>
      <c r="BP458" s="89"/>
      <c r="BQ458" s="89"/>
      <c r="BR458" s="89"/>
      <c r="BS458" s="89"/>
      <c r="BT458" s="89"/>
      <c r="BU458" s="89"/>
      <c r="BV458" s="89"/>
    </row>
    <row r="459" spans="1:74" ht="12.75" customHeight="1" x14ac:dyDescent="0.2">
      <c r="A459" s="102"/>
      <c r="B459" s="102"/>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89"/>
      <c r="AY459" s="89"/>
      <c r="AZ459" s="89"/>
      <c r="BA459" s="89"/>
      <c r="BB459" s="89"/>
      <c r="BC459" s="89"/>
      <c r="BD459" s="89"/>
      <c r="BE459" s="89"/>
      <c r="BF459" s="89"/>
      <c r="BG459" s="89"/>
      <c r="BH459" s="89"/>
      <c r="BI459" s="89"/>
      <c r="BJ459" s="89"/>
      <c r="BK459" s="89"/>
      <c r="BL459" s="89"/>
      <c r="BM459" s="89"/>
      <c r="BN459" s="89"/>
      <c r="BO459" s="89"/>
      <c r="BP459" s="89"/>
      <c r="BQ459" s="89"/>
      <c r="BR459" s="89"/>
      <c r="BS459" s="89"/>
      <c r="BT459" s="89"/>
      <c r="BU459" s="89"/>
      <c r="BV459" s="89"/>
    </row>
    <row r="460" spans="1:74" ht="12.75" customHeight="1" x14ac:dyDescent="0.2">
      <c r="A460" s="102"/>
      <c r="B460" s="102"/>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89"/>
      <c r="AY460" s="89"/>
      <c r="AZ460" s="89"/>
      <c r="BA460" s="89"/>
      <c r="BB460" s="89"/>
      <c r="BC460" s="89"/>
      <c r="BD460" s="89"/>
      <c r="BE460" s="89"/>
      <c r="BF460" s="89"/>
      <c r="BG460" s="89"/>
      <c r="BH460" s="89"/>
      <c r="BI460" s="89"/>
      <c r="BJ460" s="89"/>
      <c r="BK460" s="89"/>
      <c r="BL460" s="89"/>
      <c r="BM460" s="89"/>
      <c r="BN460" s="89"/>
      <c r="BO460" s="89"/>
      <c r="BP460" s="89"/>
      <c r="BQ460" s="89"/>
      <c r="BR460" s="89"/>
      <c r="BS460" s="89"/>
      <c r="BT460" s="89"/>
      <c r="BU460" s="89"/>
      <c r="BV460" s="89"/>
    </row>
    <row r="461" spans="1:74" ht="12.75" customHeight="1" x14ac:dyDescent="0.2">
      <c r="A461" s="102"/>
      <c r="B461" s="102"/>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89"/>
      <c r="AY461" s="89"/>
      <c r="AZ461" s="89"/>
      <c r="BA461" s="89"/>
      <c r="BB461" s="89"/>
      <c r="BC461" s="89"/>
      <c r="BD461" s="89"/>
      <c r="BE461" s="89"/>
      <c r="BF461" s="89"/>
      <c r="BG461" s="89"/>
      <c r="BH461" s="89"/>
      <c r="BI461" s="89"/>
      <c r="BJ461" s="89"/>
      <c r="BK461" s="89"/>
      <c r="BL461" s="89"/>
      <c r="BM461" s="89"/>
      <c r="BN461" s="89"/>
      <c r="BO461" s="89"/>
      <c r="BP461" s="89"/>
      <c r="BQ461" s="89"/>
      <c r="BR461" s="89"/>
      <c r="BS461" s="89"/>
      <c r="BT461" s="89"/>
      <c r="BU461" s="89"/>
      <c r="BV461" s="89"/>
    </row>
    <row r="462" spans="1:74" ht="12.75" customHeight="1" x14ac:dyDescent="0.2">
      <c r="A462" s="102"/>
      <c r="B462" s="102"/>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89"/>
      <c r="AY462" s="89"/>
      <c r="AZ462" s="89"/>
      <c r="BA462" s="89"/>
      <c r="BB462" s="89"/>
      <c r="BC462" s="89"/>
      <c r="BD462" s="89"/>
      <c r="BE462" s="89"/>
      <c r="BF462" s="89"/>
      <c r="BG462" s="89"/>
      <c r="BH462" s="89"/>
      <c r="BI462" s="89"/>
      <c r="BJ462" s="89"/>
      <c r="BK462" s="89"/>
      <c r="BL462" s="89"/>
      <c r="BM462" s="89"/>
      <c r="BN462" s="89"/>
      <c r="BO462" s="89"/>
      <c r="BP462" s="89"/>
      <c r="BQ462" s="89"/>
      <c r="BR462" s="89"/>
      <c r="BS462" s="89"/>
      <c r="BT462" s="89"/>
      <c r="BU462" s="89"/>
      <c r="BV462" s="89"/>
    </row>
    <row r="463" spans="1:74" ht="12.75" customHeight="1" x14ac:dyDescent="0.2">
      <c r="A463" s="102"/>
      <c r="B463" s="102"/>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89"/>
      <c r="AY463" s="89"/>
      <c r="AZ463" s="89"/>
      <c r="BA463" s="89"/>
      <c r="BB463" s="89"/>
      <c r="BC463" s="89"/>
      <c r="BD463" s="89"/>
      <c r="BE463" s="89"/>
      <c r="BF463" s="89"/>
      <c r="BG463" s="89"/>
      <c r="BH463" s="89"/>
      <c r="BI463" s="89"/>
      <c r="BJ463" s="89"/>
      <c r="BK463" s="89"/>
      <c r="BL463" s="89"/>
      <c r="BM463" s="89"/>
      <c r="BN463" s="89"/>
      <c r="BO463" s="89"/>
      <c r="BP463" s="89"/>
      <c r="BQ463" s="89"/>
      <c r="BR463" s="89"/>
      <c r="BS463" s="89"/>
      <c r="BT463" s="89"/>
      <c r="BU463" s="89"/>
      <c r="BV463" s="89"/>
    </row>
    <row r="464" spans="1:74" ht="12.75" customHeight="1" x14ac:dyDescent="0.2">
      <c r="A464" s="102"/>
      <c r="B464" s="102"/>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89"/>
      <c r="AY464" s="89"/>
      <c r="AZ464" s="89"/>
      <c r="BA464" s="89"/>
      <c r="BB464" s="89"/>
      <c r="BC464" s="89"/>
      <c r="BD464" s="89"/>
      <c r="BE464" s="89"/>
      <c r="BF464" s="89"/>
      <c r="BG464" s="89"/>
      <c r="BH464" s="89"/>
      <c r="BI464" s="89"/>
      <c r="BJ464" s="89"/>
      <c r="BK464" s="89"/>
      <c r="BL464" s="89"/>
      <c r="BM464" s="89"/>
      <c r="BN464" s="89"/>
      <c r="BO464" s="89"/>
      <c r="BP464" s="89"/>
      <c r="BQ464" s="89"/>
      <c r="BR464" s="89"/>
      <c r="BS464" s="89"/>
      <c r="BT464" s="89"/>
      <c r="BU464" s="89"/>
      <c r="BV464" s="89"/>
    </row>
    <row r="465" spans="1:74" ht="12.75" customHeight="1" x14ac:dyDescent="0.2">
      <c r="A465" s="102"/>
      <c r="B465" s="102"/>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89"/>
      <c r="AY465" s="89"/>
      <c r="AZ465" s="89"/>
      <c r="BA465" s="89"/>
      <c r="BB465" s="89"/>
      <c r="BC465" s="89"/>
      <c r="BD465" s="89"/>
      <c r="BE465" s="89"/>
      <c r="BF465" s="89"/>
      <c r="BG465" s="89"/>
      <c r="BH465" s="89"/>
      <c r="BI465" s="89"/>
      <c r="BJ465" s="89"/>
      <c r="BK465" s="89"/>
      <c r="BL465" s="89"/>
      <c r="BM465" s="89"/>
      <c r="BN465" s="89"/>
      <c r="BO465" s="89"/>
      <c r="BP465" s="89"/>
      <c r="BQ465" s="89"/>
      <c r="BR465" s="89"/>
      <c r="BS465" s="89"/>
      <c r="BT465" s="89"/>
      <c r="BU465" s="89"/>
      <c r="BV465" s="89"/>
    </row>
    <row r="466" spans="1:74" ht="12.75" customHeight="1" x14ac:dyDescent="0.2">
      <c r="A466" s="102"/>
      <c r="B466" s="102"/>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89"/>
      <c r="AY466" s="89"/>
      <c r="AZ466" s="89"/>
      <c r="BA466" s="89"/>
      <c r="BB466" s="89"/>
      <c r="BC466" s="89"/>
      <c r="BD466" s="89"/>
      <c r="BE466" s="89"/>
      <c r="BF466" s="89"/>
      <c r="BG466" s="89"/>
      <c r="BH466" s="89"/>
      <c r="BI466" s="89"/>
      <c r="BJ466" s="89"/>
      <c r="BK466" s="89"/>
      <c r="BL466" s="89"/>
      <c r="BM466" s="89"/>
      <c r="BN466" s="89"/>
      <c r="BO466" s="89"/>
      <c r="BP466" s="89"/>
      <c r="BQ466" s="89"/>
      <c r="BR466" s="89"/>
      <c r="BS466" s="89"/>
      <c r="BT466" s="89"/>
      <c r="BU466" s="89"/>
      <c r="BV466" s="89"/>
    </row>
    <row r="467" spans="1:74" ht="12.75" customHeight="1" x14ac:dyDescent="0.2">
      <c r="A467" s="102"/>
      <c r="B467" s="102"/>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89"/>
      <c r="AY467" s="89"/>
      <c r="AZ467" s="89"/>
      <c r="BA467" s="89"/>
      <c r="BB467" s="89"/>
      <c r="BC467" s="89"/>
      <c r="BD467" s="89"/>
      <c r="BE467" s="89"/>
      <c r="BF467" s="89"/>
      <c r="BG467" s="89"/>
      <c r="BH467" s="89"/>
      <c r="BI467" s="89"/>
      <c r="BJ467" s="89"/>
      <c r="BK467" s="89"/>
      <c r="BL467" s="89"/>
      <c r="BM467" s="89"/>
      <c r="BN467" s="89"/>
      <c r="BO467" s="89"/>
      <c r="BP467" s="89"/>
      <c r="BQ467" s="89"/>
      <c r="BR467" s="89"/>
      <c r="BS467" s="89"/>
      <c r="BT467" s="89"/>
      <c r="BU467" s="89"/>
      <c r="BV467" s="89"/>
    </row>
    <row r="468" spans="1:74" ht="12.75" customHeight="1" x14ac:dyDescent="0.2">
      <c r="A468" s="102"/>
      <c r="B468" s="102"/>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89"/>
      <c r="AY468" s="89"/>
      <c r="AZ468" s="89"/>
      <c r="BA468" s="89"/>
      <c r="BB468" s="89"/>
      <c r="BC468" s="89"/>
      <c r="BD468" s="89"/>
      <c r="BE468" s="89"/>
      <c r="BF468" s="89"/>
      <c r="BG468" s="89"/>
      <c r="BH468" s="89"/>
      <c r="BI468" s="89"/>
      <c r="BJ468" s="89"/>
      <c r="BK468" s="89"/>
      <c r="BL468" s="89"/>
      <c r="BM468" s="89"/>
      <c r="BN468" s="89"/>
      <c r="BO468" s="89"/>
      <c r="BP468" s="89"/>
      <c r="BQ468" s="89"/>
      <c r="BR468" s="89"/>
      <c r="BS468" s="89"/>
      <c r="BT468" s="89"/>
      <c r="BU468" s="89"/>
      <c r="BV468" s="89"/>
    </row>
    <row r="469" spans="1:74" ht="12.75" customHeight="1" x14ac:dyDescent="0.2">
      <c r="A469" s="102"/>
      <c r="B469" s="102"/>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89"/>
      <c r="AY469" s="89"/>
      <c r="AZ469" s="89"/>
      <c r="BA469" s="89"/>
      <c r="BB469" s="89"/>
      <c r="BC469" s="89"/>
      <c r="BD469" s="89"/>
      <c r="BE469" s="89"/>
      <c r="BF469" s="89"/>
      <c r="BG469" s="89"/>
      <c r="BH469" s="89"/>
      <c r="BI469" s="89"/>
      <c r="BJ469" s="89"/>
      <c r="BK469" s="89"/>
      <c r="BL469" s="89"/>
      <c r="BM469" s="89"/>
      <c r="BN469" s="89"/>
      <c r="BO469" s="89"/>
      <c r="BP469" s="89"/>
      <c r="BQ469" s="89"/>
      <c r="BR469" s="89"/>
      <c r="BS469" s="89"/>
      <c r="BT469" s="89"/>
      <c r="BU469" s="89"/>
      <c r="BV469" s="89"/>
    </row>
    <row r="470" spans="1:74" ht="12.75" customHeight="1" x14ac:dyDescent="0.2">
      <c r="A470" s="102"/>
      <c r="B470" s="102"/>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89"/>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row>
    <row r="471" spans="1:74" ht="12.75" customHeight="1" x14ac:dyDescent="0.2">
      <c r="A471" s="102"/>
      <c r="B471" s="102"/>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89"/>
      <c r="AY471" s="89"/>
      <c r="AZ471" s="89"/>
      <c r="BA471" s="89"/>
      <c r="BB471" s="89"/>
      <c r="BC471" s="89"/>
      <c r="BD471" s="89"/>
      <c r="BE471" s="89"/>
      <c r="BF471" s="89"/>
      <c r="BG471" s="89"/>
      <c r="BH471" s="89"/>
      <c r="BI471" s="89"/>
      <c r="BJ471" s="89"/>
      <c r="BK471" s="89"/>
      <c r="BL471" s="89"/>
      <c r="BM471" s="89"/>
      <c r="BN471" s="89"/>
      <c r="BO471" s="89"/>
      <c r="BP471" s="89"/>
      <c r="BQ471" s="89"/>
      <c r="BR471" s="89"/>
      <c r="BS471" s="89"/>
      <c r="BT471" s="89"/>
      <c r="BU471" s="89"/>
      <c r="BV471" s="89"/>
    </row>
    <row r="472" spans="1:74" ht="12.75" customHeight="1" x14ac:dyDescent="0.2">
      <c r="A472" s="102"/>
      <c r="B472" s="102"/>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89"/>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row>
    <row r="473" spans="1:74" ht="12.75" customHeight="1" x14ac:dyDescent="0.2">
      <c r="A473" s="102"/>
      <c r="B473" s="102"/>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row>
    <row r="474" spans="1:74" ht="12.75" customHeight="1" x14ac:dyDescent="0.2">
      <c r="A474" s="102"/>
      <c r="B474" s="102"/>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89"/>
      <c r="AY474" s="89"/>
      <c r="AZ474" s="89"/>
      <c r="BA474" s="89"/>
      <c r="BB474" s="89"/>
      <c r="BC474" s="89"/>
      <c r="BD474" s="89"/>
      <c r="BE474" s="89"/>
      <c r="BF474" s="89"/>
      <c r="BG474" s="89"/>
      <c r="BH474" s="89"/>
      <c r="BI474" s="89"/>
      <c r="BJ474" s="89"/>
      <c r="BK474" s="89"/>
      <c r="BL474" s="89"/>
      <c r="BM474" s="89"/>
      <c r="BN474" s="89"/>
      <c r="BO474" s="89"/>
      <c r="BP474" s="89"/>
      <c r="BQ474" s="89"/>
      <c r="BR474" s="89"/>
      <c r="BS474" s="89"/>
      <c r="BT474" s="89"/>
      <c r="BU474" s="89"/>
      <c r="BV474" s="89"/>
    </row>
    <row r="475" spans="1:74" ht="12.75" customHeight="1" x14ac:dyDescent="0.2">
      <c r="A475" s="102"/>
      <c r="B475" s="102"/>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89"/>
      <c r="AY475" s="89"/>
      <c r="AZ475" s="89"/>
      <c r="BA475" s="89"/>
      <c r="BB475" s="89"/>
      <c r="BC475" s="89"/>
      <c r="BD475" s="89"/>
      <c r="BE475" s="89"/>
      <c r="BF475" s="89"/>
      <c r="BG475" s="89"/>
      <c r="BH475" s="89"/>
      <c r="BI475" s="89"/>
      <c r="BJ475" s="89"/>
      <c r="BK475" s="89"/>
      <c r="BL475" s="89"/>
      <c r="BM475" s="89"/>
      <c r="BN475" s="89"/>
      <c r="BO475" s="89"/>
      <c r="BP475" s="89"/>
      <c r="BQ475" s="89"/>
      <c r="BR475" s="89"/>
      <c r="BS475" s="89"/>
      <c r="BT475" s="89"/>
      <c r="BU475" s="89"/>
      <c r="BV475" s="89"/>
    </row>
    <row r="476" spans="1:74" ht="12.75" customHeight="1" x14ac:dyDescent="0.2">
      <c r="A476" s="102"/>
      <c r="B476" s="102"/>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89"/>
      <c r="AY476" s="89"/>
      <c r="AZ476" s="89"/>
      <c r="BA476" s="89"/>
      <c r="BB476" s="89"/>
      <c r="BC476" s="89"/>
      <c r="BD476" s="89"/>
      <c r="BE476" s="89"/>
      <c r="BF476" s="89"/>
      <c r="BG476" s="89"/>
      <c r="BH476" s="89"/>
      <c r="BI476" s="89"/>
      <c r="BJ476" s="89"/>
      <c r="BK476" s="89"/>
      <c r="BL476" s="89"/>
      <c r="BM476" s="89"/>
      <c r="BN476" s="89"/>
      <c r="BO476" s="89"/>
      <c r="BP476" s="89"/>
      <c r="BQ476" s="89"/>
      <c r="BR476" s="89"/>
      <c r="BS476" s="89"/>
      <c r="BT476" s="89"/>
      <c r="BU476" s="89"/>
      <c r="BV476" s="89"/>
    </row>
    <row r="477" spans="1:74" ht="12.75" customHeight="1" x14ac:dyDescent="0.2">
      <c r="A477" s="102"/>
      <c r="B477" s="102"/>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row>
    <row r="478" spans="1:74" ht="12.75" customHeight="1" x14ac:dyDescent="0.2">
      <c r="A478" s="102"/>
      <c r="B478" s="102"/>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89"/>
      <c r="AY478" s="89"/>
      <c r="AZ478" s="89"/>
      <c r="BA478" s="89"/>
      <c r="BB478" s="89"/>
      <c r="BC478" s="89"/>
      <c r="BD478" s="89"/>
      <c r="BE478" s="89"/>
      <c r="BF478" s="89"/>
      <c r="BG478" s="89"/>
      <c r="BH478" s="89"/>
      <c r="BI478" s="89"/>
      <c r="BJ478" s="89"/>
      <c r="BK478" s="89"/>
      <c r="BL478" s="89"/>
      <c r="BM478" s="89"/>
      <c r="BN478" s="89"/>
      <c r="BO478" s="89"/>
      <c r="BP478" s="89"/>
      <c r="BQ478" s="89"/>
      <c r="BR478" s="89"/>
      <c r="BS478" s="89"/>
      <c r="BT478" s="89"/>
      <c r="BU478" s="89"/>
      <c r="BV478" s="89"/>
    </row>
    <row r="479" spans="1:74" ht="12.75" customHeight="1" x14ac:dyDescent="0.2">
      <c r="A479" s="102"/>
      <c r="B479" s="102"/>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89"/>
      <c r="AY479" s="89"/>
      <c r="AZ479" s="89"/>
      <c r="BA479" s="89"/>
      <c r="BB479" s="89"/>
      <c r="BC479" s="89"/>
      <c r="BD479" s="89"/>
      <c r="BE479" s="89"/>
      <c r="BF479" s="89"/>
      <c r="BG479" s="89"/>
      <c r="BH479" s="89"/>
      <c r="BI479" s="89"/>
      <c r="BJ479" s="89"/>
      <c r="BK479" s="89"/>
      <c r="BL479" s="89"/>
      <c r="BM479" s="89"/>
      <c r="BN479" s="89"/>
      <c r="BO479" s="89"/>
      <c r="BP479" s="89"/>
      <c r="BQ479" s="89"/>
      <c r="BR479" s="89"/>
      <c r="BS479" s="89"/>
      <c r="BT479" s="89"/>
      <c r="BU479" s="89"/>
      <c r="BV479" s="89"/>
    </row>
    <row r="480" spans="1:74" ht="12.75" customHeight="1" x14ac:dyDescent="0.2">
      <c r="A480" s="102"/>
      <c r="B480" s="102"/>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89"/>
      <c r="AY480" s="89"/>
      <c r="AZ480" s="89"/>
      <c r="BA480" s="89"/>
      <c r="BB480" s="89"/>
      <c r="BC480" s="89"/>
      <c r="BD480" s="89"/>
      <c r="BE480" s="89"/>
      <c r="BF480" s="89"/>
      <c r="BG480" s="89"/>
      <c r="BH480" s="89"/>
      <c r="BI480" s="89"/>
      <c r="BJ480" s="89"/>
      <c r="BK480" s="89"/>
      <c r="BL480" s="89"/>
      <c r="BM480" s="89"/>
      <c r="BN480" s="89"/>
      <c r="BO480" s="89"/>
      <c r="BP480" s="89"/>
      <c r="BQ480" s="89"/>
      <c r="BR480" s="89"/>
      <c r="BS480" s="89"/>
      <c r="BT480" s="89"/>
      <c r="BU480" s="89"/>
      <c r="BV480" s="89"/>
    </row>
    <row r="481" spans="1:74" ht="12.75" customHeight="1" x14ac:dyDescent="0.2">
      <c r="A481" s="102"/>
      <c r="B481" s="102"/>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row>
    <row r="482" spans="1:74" ht="12.75" customHeight="1" x14ac:dyDescent="0.2">
      <c r="A482" s="102"/>
      <c r="B482" s="102"/>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row>
    <row r="483" spans="1:74" ht="12.75" customHeight="1" x14ac:dyDescent="0.2">
      <c r="A483" s="102"/>
      <c r="B483" s="102"/>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89"/>
      <c r="AY483" s="89"/>
      <c r="AZ483" s="89"/>
      <c r="BA483" s="89"/>
      <c r="BB483" s="89"/>
      <c r="BC483" s="89"/>
      <c r="BD483" s="89"/>
      <c r="BE483" s="89"/>
      <c r="BF483" s="89"/>
      <c r="BG483" s="89"/>
      <c r="BH483" s="89"/>
      <c r="BI483" s="89"/>
      <c r="BJ483" s="89"/>
      <c r="BK483" s="89"/>
      <c r="BL483" s="89"/>
      <c r="BM483" s="89"/>
      <c r="BN483" s="89"/>
      <c r="BO483" s="89"/>
      <c r="BP483" s="89"/>
      <c r="BQ483" s="89"/>
      <c r="BR483" s="89"/>
      <c r="BS483" s="89"/>
      <c r="BT483" s="89"/>
      <c r="BU483" s="89"/>
      <c r="BV483" s="89"/>
    </row>
    <row r="484" spans="1:74" ht="12.75" customHeight="1" x14ac:dyDescent="0.2">
      <c r="A484" s="102"/>
      <c r="B484" s="102"/>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89"/>
      <c r="AY484" s="89"/>
      <c r="AZ484" s="89"/>
      <c r="BA484" s="89"/>
      <c r="BB484" s="89"/>
      <c r="BC484" s="89"/>
      <c r="BD484" s="89"/>
      <c r="BE484" s="89"/>
      <c r="BF484" s="89"/>
      <c r="BG484" s="89"/>
      <c r="BH484" s="89"/>
      <c r="BI484" s="89"/>
      <c r="BJ484" s="89"/>
      <c r="BK484" s="89"/>
      <c r="BL484" s="89"/>
      <c r="BM484" s="89"/>
      <c r="BN484" s="89"/>
      <c r="BO484" s="89"/>
      <c r="BP484" s="89"/>
      <c r="BQ484" s="89"/>
      <c r="BR484" s="89"/>
      <c r="BS484" s="89"/>
      <c r="BT484" s="89"/>
      <c r="BU484" s="89"/>
      <c r="BV484" s="89"/>
    </row>
    <row r="485" spans="1:74" ht="12.75" customHeight="1" x14ac:dyDescent="0.2">
      <c r="A485" s="102"/>
      <c r="B485" s="102"/>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89"/>
      <c r="AY485" s="89"/>
      <c r="AZ485" s="89"/>
      <c r="BA485" s="89"/>
      <c r="BB485" s="89"/>
      <c r="BC485" s="89"/>
      <c r="BD485" s="89"/>
      <c r="BE485" s="89"/>
      <c r="BF485" s="89"/>
      <c r="BG485" s="89"/>
      <c r="BH485" s="89"/>
      <c r="BI485" s="89"/>
      <c r="BJ485" s="89"/>
      <c r="BK485" s="89"/>
      <c r="BL485" s="89"/>
      <c r="BM485" s="89"/>
      <c r="BN485" s="89"/>
      <c r="BO485" s="89"/>
      <c r="BP485" s="89"/>
      <c r="BQ485" s="89"/>
      <c r="BR485" s="89"/>
      <c r="BS485" s="89"/>
      <c r="BT485" s="89"/>
      <c r="BU485" s="89"/>
      <c r="BV485" s="89"/>
    </row>
    <row r="486" spans="1:74" ht="12.75" customHeight="1" x14ac:dyDescent="0.2">
      <c r="A486" s="102"/>
      <c r="B486" s="102"/>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89"/>
      <c r="AY486" s="89"/>
      <c r="AZ486" s="89"/>
      <c r="BA486" s="89"/>
      <c r="BB486" s="89"/>
      <c r="BC486" s="89"/>
      <c r="BD486" s="89"/>
      <c r="BE486" s="89"/>
      <c r="BF486" s="89"/>
      <c r="BG486" s="89"/>
      <c r="BH486" s="89"/>
      <c r="BI486" s="89"/>
      <c r="BJ486" s="89"/>
      <c r="BK486" s="89"/>
      <c r="BL486" s="89"/>
      <c r="BM486" s="89"/>
      <c r="BN486" s="89"/>
      <c r="BO486" s="89"/>
      <c r="BP486" s="89"/>
      <c r="BQ486" s="89"/>
      <c r="BR486" s="89"/>
      <c r="BS486" s="89"/>
      <c r="BT486" s="89"/>
      <c r="BU486" s="89"/>
      <c r="BV486" s="89"/>
    </row>
    <row r="487" spans="1:74" ht="12.75" customHeight="1" x14ac:dyDescent="0.2">
      <c r="A487" s="102"/>
      <c r="B487" s="102"/>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89"/>
      <c r="AY487" s="89"/>
      <c r="AZ487" s="89"/>
      <c r="BA487" s="89"/>
      <c r="BB487" s="89"/>
      <c r="BC487" s="89"/>
      <c r="BD487" s="89"/>
      <c r="BE487" s="89"/>
      <c r="BF487" s="89"/>
      <c r="BG487" s="89"/>
      <c r="BH487" s="89"/>
      <c r="BI487" s="89"/>
      <c r="BJ487" s="89"/>
      <c r="BK487" s="89"/>
      <c r="BL487" s="89"/>
      <c r="BM487" s="89"/>
      <c r="BN487" s="89"/>
      <c r="BO487" s="89"/>
      <c r="BP487" s="89"/>
      <c r="BQ487" s="89"/>
      <c r="BR487" s="89"/>
      <c r="BS487" s="89"/>
      <c r="BT487" s="89"/>
      <c r="BU487" s="89"/>
      <c r="BV487" s="89"/>
    </row>
    <row r="488" spans="1:74" ht="12.75" customHeight="1" x14ac:dyDescent="0.2">
      <c r="A488" s="102"/>
      <c r="B488" s="102"/>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c r="AB488" s="89"/>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89"/>
      <c r="AY488" s="89"/>
      <c r="AZ488" s="89"/>
      <c r="BA488" s="89"/>
      <c r="BB488" s="89"/>
      <c r="BC488" s="89"/>
      <c r="BD488" s="89"/>
      <c r="BE488" s="89"/>
      <c r="BF488" s="89"/>
      <c r="BG488" s="89"/>
      <c r="BH488" s="89"/>
      <c r="BI488" s="89"/>
      <c r="BJ488" s="89"/>
      <c r="BK488" s="89"/>
      <c r="BL488" s="89"/>
      <c r="BM488" s="89"/>
      <c r="BN488" s="89"/>
      <c r="BO488" s="89"/>
      <c r="BP488" s="89"/>
      <c r="BQ488" s="89"/>
      <c r="BR488" s="89"/>
      <c r="BS488" s="89"/>
      <c r="BT488" s="89"/>
      <c r="BU488" s="89"/>
      <c r="BV488" s="89"/>
    </row>
    <row r="489" spans="1:74" ht="12.75" customHeight="1" x14ac:dyDescent="0.2">
      <c r="A489" s="102"/>
      <c r="B489" s="102"/>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89"/>
      <c r="AY489" s="89"/>
      <c r="AZ489" s="89"/>
      <c r="BA489" s="89"/>
      <c r="BB489" s="89"/>
      <c r="BC489" s="89"/>
      <c r="BD489" s="89"/>
      <c r="BE489" s="89"/>
      <c r="BF489" s="89"/>
      <c r="BG489" s="89"/>
      <c r="BH489" s="89"/>
      <c r="BI489" s="89"/>
      <c r="BJ489" s="89"/>
      <c r="BK489" s="89"/>
      <c r="BL489" s="89"/>
      <c r="BM489" s="89"/>
      <c r="BN489" s="89"/>
      <c r="BO489" s="89"/>
      <c r="BP489" s="89"/>
      <c r="BQ489" s="89"/>
      <c r="BR489" s="89"/>
      <c r="BS489" s="89"/>
      <c r="BT489" s="89"/>
      <c r="BU489" s="89"/>
      <c r="BV489" s="89"/>
    </row>
    <row r="490" spans="1:74" ht="12.75" customHeight="1" x14ac:dyDescent="0.2">
      <c r="A490" s="102"/>
      <c r="B490" s="102"/>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row>
    <row r="491" spans="1:74" ht="12.75" customHeight="1" x14ac:dyDescent="0.2">
      <c r="A491" s="102"/>
      <c r="B491" s="102"/>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89"/>
      <c r="AY491" s="89"/>
      <c r="AZ491" s="89"/>
      <c r="BA491" s="89"/>
      <c r="BB491" s="89"/>
      <c r="BC491" s="89"/>
      <c r="BD491" s="89"/>
      <c r="BE491" s="89"/>
      <c r="BF491" s="89"/>
      <c r="BG491" s="89"/>
      <c r="BH491" s="89"/>
      <c r="BI491" s="89"/>
      <c r="BJ491" s="89"/>
      <c r="BK491" s="89"/>
      <c r="BL491" s="89"/>
      <c r="BM491" s="89"/>
      <c r="BN491" s="89"/>
      <c r="BO491" s="89"/>
      <c r="BP491" s="89"/>
      <c r="BQ491" s="89"/>
      <c r="BR491" s="89"/>
      <c r="BS491" s="89"/>
      <c r="BT491" s="89"/>
      <c r="BU491" s="89"/>
      <c r="BV491" s="89"/>
    </row>
    <row r="492" spans="1:74" ht="12.75" customHeight="1" x14ac:dyDescent="0.2">
      <c r="A492" s="102"/>
      <c r="B492" s="102"/>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89"/>
      <c r="AY492" s="89"/>
      <c r="AZ492" s="89"/>
      <c r="BA492" s="89"/>
      <c r="BB492" s="89"/>
      <c r="BC492" s="89"/>
      <c r="BD492" s="89"/>
      <c r="BE492" s="89"/>
      <c r="BF492" s="89"/>
      <c r="BG492" s="89"/>
      <c r="BH492" s="89"/>
      <c r="BI492" s="89"/>
      <c r="BJ492" s="89"/>
      <c r="BK492" s="89"/>
      <c r="BL492" s="89"/>
      <c r="BM492" s="89"/>
      <c r="BN492" s="89"/>
      <c r="BO492" s="89"/>
      <c r="BP492" s="89"/>
      <c r="BQ492" s="89"/>
      <c r="BR492" s="89"/>
      <c r="BS492" s="89"/>
      <c r="BT492" s="89"/>
      <c r="BU492" s="89"/>
      <c r="BV492" s="89"/>
    </row>
    <row r="493" spans="1:74" ht="12.75" customHeight="1" x14ac:dyDescent="0.2">
      <c r="A493" s="102"/>
      <c r="B493" s="102"/>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89"/>
      <c r="AY493" s="89"/>
      <c r="AZ493" s="89"/>
      <c r="BA493" s="89"/>
      <c r="BB493" s="89"/>
      <c r="BC493" s="89"/>
      <c r="BD493" s="89"/>
      <c r="BE493" s="89"/>
      <c r="BF493" s="89"/>
      <c r="BG493" s="89"/>
      <c r="BH493" s="89"/>
      <c r="BI493" s="89"/>
      <c r="BJ493" s="89"/>
      <c r="BK493" s="89"/>
      <c r="BL493" s="89"/>
      <c r="BM493" s="89"/>
      <c r="BN493" s="89"/>
      <c r="BO493" s="89"/>
      <c r="BP493" s="89"/>
      <c r="BQ493" s="89"/>
      <c r="BR493" s="89"/>
      <c r="BS493" s="89"/>
      <c r="BT493" s="89"/>
      <c r="BU493" s="89"/>
      <c r="BV493" s="89"/>
    </row>
    <row r="494" spans="1:74" ht="12.75" customHeight="1" x14ac:dyDescent="0.2">
      <c r="A494" s="102"/>
      <c r="B494" s="102"/>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89"/>
      <c r="AY494" s="89"/>
      <c r="AZ494" s="89"/>
      <c r="BA494" s="89"/>
      <c r="BB494" s="89"/>
      <c r="BC494" s="89"/>
      <c r="BD494" s="89"/>
      <c r="BE494" s="89"/>
      <c r="BF494" s="89"/>
      <c r="BG494" s="89"/>
      <c r="BH494" s="89"/>
      <c r="BI494" s="89"/>
      <c r="BJ494" s="89"/>
      <c r="BK494" s="89"/>
      <c r="BL494" s="89"/>
      <c r="BM494" s="89"/>
      <c r="BN494" s="89"/>
      <c r="BO494" s="89"/>
      <c r="BP494" s="89"/>
      <c r="BQ494" s="89"/>
      <c r="BR494" s="89"/>
      <c r="BS494" s="89"/>
      <c r="BT494" s="89"/>
      <c r="BU494" s="89"/>
      <c r="BV494" s="89"/>
    </row>
    <row r="495" spans="1:74" ht="12.75" customHeight="1" x14ac:dyDescent="0.2">
      <c r="A495" s="102"/>
      <c r="B495" s="102"/>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89"/>
      <c r="AY495" s="89"/>
      <c r="AZ495" s="89"/>
      <c r="BA495" s="89"/>
      <c r="BB495" s="89"/>
      <c r="BC495" s="89"/>
      <c r="BD495" s="89"/>
      <c r="BE495" s="89"/>
      <c r="BF495" s="89"/>
      <c r="BG495" s="89"/>
      <c r="BH495" s="89"/>
      <c r="BI495" s="89"/>
      <c r="BJ495" s="89"/>
      <c r="BK495" s="89"/>
      <c r="BL495" s="89"/>
      <c r="BM495" s="89"/>
      <c r="BN495" s="89"/>
      <c r="BO495" s="89"/>
      <c r="BP495" s="89"/>
      <c r="BQ495" s="89"/>
      <c r="BR495" s="89"/>
      <c r="BS495" s="89"/>
      <c r="BT495" s="89"/>
      <c r="BU495" s="89"/>
      <c r="BV495" s="89"/>
    </row>
    <row r="496" spans="1:74" ht="12.75" customHeight="1" x14ac:dyDescent="0.2">
      <c r="A496" s="102"/>
      <c r="B496" s="102"/>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89"/>
      <c r="AY496" s="89"/>
      <c r="AZ496" s="89"/>
      <c r="BA496" s="89"/>
      <c r="BB496" s="89"/>
      <c r="BC496" s="89"/>
      <c r="BD496" s="89"/>
      <c r="BE496" s="89"/>
      <c r="BF496" s="89"/>
      <c r="BG496" s="89"/>
      <c r="BH496" s="89"/>
      <c r="BI496" s="89"/>
      <c r="BJ496" s="89"/>
      <c r="BK496" s="89"/>
      <c r="BL496" s="89"/>
      <c r="BM496" s="89"/>
      <c r="BN496" s="89"/>
      <c r="BO496" s="89"/>
      <c r="BP496" s="89"/>
      <c r="BQ496" s="89"/>
      <c r="BR496" s="89"/>
      <c r="BS496" s="89"/>
      <c r="BT496" s="89"/>
      <c r="BU496" s="89"/>
      <c r="BV496" s="89"/>
    </row>
    <row r="497" spans="1:74" ht="12.75" customHeight="1" x14ac:dyDescent="0.2">
      <c r="A497" s="102"/>
      <c r="B497" s="102"/>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89"/>
      <c r="AY497" s="89"/>
      <c r="AZ497" s="89"/>
      <c r="BA497" s="89"/>
      <c r="BB497" s="89"/>
      <c r="BC497" s="89"/>
      <c r="BD497" s="89"/>
      <c r="BE497" s="89"/>
      <c r="BF497" s="89"/>
      <c r="BG497" s="89"/>
      <c r="BH497" s="89"/>
      <c r="BI497" s="89"/>
      <c r="BJ497" s="89"/>
      <c r="BK497" s="89"/>
      <c r="BL497" s="89"/>
      <c r="BM497" s="89"/>
      <c r="BN497" s="89"/>
      <c r="BO497" s="89"/>
      <c r="BP497" s="89"/>
      <c r="BQ497" s="89"/>
      <c r="BR497" s="89"/>
      <c r="BS497" s="89"/>
      <c r="BT497" s="89"/>
      <c r="BU497" s="89"/>
      <c r="BV497" s="89"/>
    </row>
    <row r="498" spans="1:74" ht="12.75" customHeight="1" x14ac:dyDescent="0.2">
      <c r="A498" s="102"/>
      <c r="B498" s="102"/>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89"/>
      <c r="AY498" s="89"/>
      <c r="AZ498" s="89"/>
      <c r="BA498" s="89"/>
      <c r="BB498" s="89"/>
      <c r="BC498" s="89"/>
      <c r="BD498" s="89"/>
      <c r="BE498" s="89"/>
      <c r="BF498" s="89"/>
      <c r="BG498" s="89"/>
      <c r="BH498" s="89"/>
      <c r="BI498" s="89"/>
      <c r="BJ498" s="89"/>
      <c r="BK498" s="89"/>
      <c r="BL498" s="89"/>
      <c r="BM498" s="89"/>
      <c r="BN498" s="89"/>
      <c r="BO498" s="89"/>
      <c r="BP498" s="89"/>
      <c r="BQ498" s="89"/>
      <c r="BR498" s="89"/>
      <c r="BS498" s="89"/>
      <c r="BT498" s="89"/>
      <c r="BU498" s="89"/>
      <c r="BV498" s="89"/>
    </row>
    <row r="499" spans="1:74" ht="12.75" customHeight="1" x14ac:dyDescent="0.2">
      <c r="A499" s="102"/>
      <c r="B499" s="102"/>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89"/>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row>
    <row r="500" spans="1:74" ht="12.75" customHeight="1" x14ac:dyDescent="0.2">
      <c r="A500" s="102"/>
      <c r="B500" s="102"/>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89"/>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row>
    <row r="501" spans="1:74" ht="12.75" customHeight="1" x14ac:dyDescent="0.2">
      <c r="A501" s="102"/>
      <c r="B501" s="102"/>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89"/>
      <c r="AY501" s="89"/>
      <c r="AZ501" s="89"/>
      <c r="BA501" s="89"/>
      <c r="BB501" s="89"/>
      <c r="BC501" s="89"/>
      <c r="BD501" s="89"/>
      <c r="BE501" s="89"/>
      <c r="BF501" s="89"/>
      <c r="BG501" s="89"/>
      <c r="BH501" s="89"/>
      <c r="BI501" s="89"/>
      <c r="BJ501" s="89"/>
      <c r="BK501" s="89"/>
      <c r="BL501" s="89"/>
      <c r="BM501" s="89"/>
      <c r="BN501" s="89"/>
      <c r="BO501" s="89"/>
      <c r="BP501" s="89"/>
      <c r="BQ501" s="89"/>
      <c r="BR501" s="89"/>
      <c r="BS501" s="89"/>
      <c r="BT501" s="89"/>
      <c r="BU501" s="89"/>
      <c r="BV501" s="89"/>
    </row>
    <row r="502" spans="1:74" ht="12.75" customHeight="1" x14ac:dyDescent="0.2">
      <c r="A502" s="102"/>
      <c r="B502" s="102"/>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89"/>
      <c r="AY502" s="89"/>
      <c r="AZ502" s="89"/>
      <c r="BA502" s="89"/>
      <c r="BB502" s="89"/>
      <c r="BC502" s="89"/>
      <c r="BD502" s="89"/>
      <c r="BE502" s="89"/>
      <c r="BF502" s="89"/>
      <c r="BG502" s="89"/>
      <c r="BH502" s="89"/>
      <c r="BI502" s="89"/>
      <c r="BJ502" s="89"/>
      <c r="BK502" s="89"/>
      <c r="BL502" s="89"/>
      <c r="BM502" s="89"/>
      <c r="BN502" s="89"/>
      <c r="BO502" s="89"/>
      <c r="BP502" s="89"/>
      <c r="BQ502" s="89"/>
      <c r="BR502" s="89"/>
      <c r="BS502" s="89"/>
      <c r="BT502" s="89"/>
      <c r="BU502" s="89"/>
      <c r="BV502" s="89"/>
    </row>
    <row r="503" spans="1:74" ht="12.75" customHeight="1" x14ac:dyDescent="0.2">
      <c r="A503" s="102"/>
      <c r="B503" s="102"/>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89"/>
      <c r="AY503" s="89"/>
      <c r="AZ503" s="89"/>
      <c r="BA503" s="89"/>
      <c r="BB503" s="89"/>
      <c r="BC503" s="89"/>
      <c r="BD503" s="89"/>
      <c r="BE503" s="89"/>
      <c r="BF503" s="89"/>
      <c r="BG503" s="89"/>
      <c r="BH503" s="89"/>
      <c r="BI503" s="89"/>
      <c r="BJ503" s="89"/>
      <c r="BK503" s="89"/>
      <c r="BL503" s="89"/>
      <c r="BM503" s="89"/>
      <c r="BN503" s="89"/>
      <c r="BO503" s="89"/>
      <c r="BP503" s="89"/>
      <c r="BQ503" s="89"/>
      <c r="BR503" s="89"/>
      <c r="BS503" s="89"/>
      <c r="BT503" s="89"/>
      <c r="BU503" s="89"/>
      <c r="BV503" s="89"/>
    </row>
    <row r="504" spans="1:74" ht="12.75" customHeight="1" x14ac:dyDescent="0.2">
      <c r="A504" s="102"/>
      <c r="B504" s="102"/>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89"/>
      <c r="AY504" s="89"/>
      <c r="AZ504" s="89"/>
      <c r="BA504" s="89"/>
      <c r="BB504" s="89"/>
      <c r="BC504" s="89"/>
      <c r="BD504" s="89"/>
      <c r="BE504" s="89"/>
      <c r="BF504" s="89"/>
      <c r="BG504" s="89"/>
      <c r="BH504" s="89"/>
      <c r="BI504" s="89"/>
      <c r="BJ504" s="89"/>
      <c r="BK504" s="89"/>
      <c r="BL504" s="89"/>
      <c r="BM504" s="89"/>
      <c r="BN504" s="89"/>
      <c r="BO504" s="89"/>
      <c r="BP504" s="89"/>
      <c r="BQ504" s="89"/>
      <c r="BR504" s="89"/>
      <c r="BS504" s="89"/>
      <c r="BT504" s="89"/>
      <c r="BU504" s="89"/>
      <c r="BV504" s="89"/>
    </row>
    <row r="505" spans="1:74" ht="12.75" customHeight="1" x14ac:dyDescent="0.2">
      <c r="A505" s="102"/>
      <c r="B505" s="102"/>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89"/>
      <c r="AY505" s="89"/>
      <c r="AZ505" s="89"/>
      <c r="BA505" s="89"/>
      <c r="BB505" s="89"/>
      <c r="BC505" s="89"/>
      <c r="BD505" s="89"/>
      <c r="BE505" s="89"/>
      <c r="BF505" s="89"/>
      <c r="BG505" s="89"/>
      <c r="BH505" s="89"/>
      <c r="BI505" s="89"/>
      <c r="BJ505" s="89"/>
      <c r="BK505" s="89"/>
      <c r="BL505" s="89"/>
      <c r="BM505" s="89"/>
      <c r="BN505" s="89"/>
      <c r="BO505" s="89"/>
      <c r="BP505" s="89"/>
      <c r="BQ505" s="89"/>
      <c r="BR505" s="89"/>
      <c r="BS505" s="89"/>
      <c r="BT505" s="89"/>
      <c r="BU505" s="89"/>
      <c r="BV505" s="89"/>
    </row>
    <row r="506" spans="1:74" ht="12.75" customHeight="1" x14ac:dyDescent="0.2">
      <c r="A506" s="102"/>
      <c r="B506" s="102"/>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89"/>
      <c r="AY506" s="89"/>
      <c r="AZ506" s="89"/>
      <c r="BA506" s="89"/>
      <c r="BB506" s="89"/>
      <c r="BC506" s="89"/>
      <c r="BD506" s="89"/>
      <c r="BE506" s="89"/>
      <c r="BF506" s="89"/>
      <c r="BG506" s="89"/>
      <c r="BH506" s="89"/>
      <c r="BI506" s="89"/>
      <c r="BJ506" s="89"/>
      <c r="BK506" s="89"/>
      <c r="BL506" s="89"/>
      <c r="BM506" s="89"/>
      <c r="BN506" s="89"/>
      <c r="BO506" s="89"/>
      <c r="BP506" s="89"/>
      <c r="BQ506" s="89"/>
      <c r="BR506" s="89"/>
      <c r="BS506" s="89"/>
      <c r="BT506" s="89"/>
      <c r="BU506" s="89"/>
      <c r="BV506" s="89"/>
    </row>
    <row r="507" spans="1:74" ht="12.75" customHeight="1" x14ac:dyDescent="0.2">
      <c r="A507" s="102"/>
      <c r="B507" s="102"/>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89"/>
      <c r="AY507" s="89"/>
      <c r="AZ507" s="89"/>
      <c r="BA507" s="89"/>
      <c r="BB507" s="89"/>
      <c r="BC507" s="89"/>
      <c r="BD507" s="89"/>
      <c r="BE507" s="89"/>
      <c r="BF507" s="89"/>
      <c r="BG507" s="89"/>
      <c r="BH507" s="89"/>
      <c r="BI507" s="89"/>
      <c r="BJ507" s="89"/>
      <c r="BK507" s="89"/>
      <c r="BL507" s="89"/>
      <c r="BM507" s="89"/>
      <c r="BN507" s="89"/>
      <c r="BO507" s="89"/>
      <c r="BP507" s="89"/>
      <c r="BQ507" s="89"/>
      <c r="BR507" s="89"/>
      <c r="BS507" s="89"/>
      <c r="BT507" s="89"/>
      <c r="BU507" s="89"/>
      <c r="BV507" s="89"/>
    </row>
    <row r="508" spans="1:74" ht="12.75" customHeight="1" x14ac:dyDescent="0.2">
      <c r="A508" s="102"/>
      <c r="B508" s="102"/>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89"/>
      <c r="AY508" s="89"/>
      <c r="AZ508" s="89"/>
      <c r="BA508" s="89"/>
      <c r="BB508" s="89"/>
      <c r="BC508" s="89"/>
      <c r="BD508" s="89"/>
      <c r="BE508" s="89"/>
      <c r="BF508" s="89"/>
      <c r="BG508" s="89"/>
      <c r="BH508" s="89"/>
      <c r="BI508" s="89"/>
      <c r="BJ508" s="89"/>
      <c r="BK508" s="89"/>
      <c r="BL508" s="89"/>
      <c r="BM508" s="89"/>
      <c r="BN508" s="89"/>
      <c r="BO508" s="89"/>
      <c r="BP508" s="89"/>
      <c r="BQ508" s="89"/>
      <c r="BR508" s="89"/>
      <c r="BS508" s="89"/>
      <c r="BT508" s="89"/>
      <c r="BU508" s="89"/>
      <c r="BV508" s="89"/>
    </row>
    <row r="509" spans="1:74" ht="12.75" customHeight="1" x14ac:dyDescent="0.2">
      <c r="A509" s="102"/>
      <c r="B509" s="102"/>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89"/>
      <c r="AY509" s="89"/>
      <c r="AZ509" s="89"/>
      <c r="BA509" s="89"/>
      <c r="BB509" s="89"/>
      <c r="BC509" s="89"/>
      <c r="BD509" s="89"/>
      <c r="BE509" s="89"/>
      <c r="BF509" s="89"/>
      <c r="BG509" s="89"/>
      <c r="BH509" s="89"/>
      <c r="BI509" s="89"/>
      <c r="BJ509" s="89"/>
      <c r="BK509" s="89"/>
      <c r="BL509" s="89"/>
      <c r="BM509" s="89"/>
      <c r="BN509" s="89"/>
      <c r="BO509" s="89"/>
      <c r="BP509" s="89"/>
      <c r="BQ509" s="89"/>
      <c r="BR509" s="89"/>
      <c r="BS509" s="89"/>
      <c r="BT509" s="89"/>
      <c r="BU509" s="89"/>
      <c r="BV509" s="89"/>
    </row>
    <row r="510" spans="1:74" ht="12.75" customHeight="1" x14ac:dyDescent="0.2">
      <c r="A510" s="102"/>
      <c r="B510" s="102"/>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89"/>
      <c r="AY510" s="89"/>
      <c r="AZ510" s="89"/>
      <c r="BA510" s="89"/>
      <c r="BB510" s="89"/>
      <c r="BC510" s="89"/>
      <c r="BD510" s="89"/>
      <c r="BE510" s="89"/>
      <c r="BF510" s="89"/>
      <c r="BG510" s="89"/>
      <c r="BH510" s="89"/>
      <c r="BI510" s="89"/>
      <c r="BJ510" s="89"/>
      <c r="BK510" s="89"/>
      <c r="BL510" s="89"/>
      <c r="BM510" s="89"/>
      <c r="BN510" s="89"/>
      <c r="BO510" s="89"/>
      <c r="BP510" s="89"/>
      <c r="BQ510" s="89"/>
      <c r="BR510" s="89"/>
      <c r="BS510" s="89"/>
      <c r="BT510" s="89"/>
      <c r="BU510" s="89"/>
      <c r="BV510" s="89"/>
    </row>
    <row r="511" spans="1:74" ht="12.75" customHeight="1" x14ac:dyDescent="0.2">
      <c r="A511" s="102"/>
      <c r="B511" s="102"/>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89"/>
      <c r="AY511" s="89"/>
      <c r="AZ511" s="89"/>
      <c r="BA511" s="89"/>
      <c r="BB511" s="89"/>
      <c r="BC511" s="89"/>
      <c r="BD511" s="89"/>
      <c r="BE511" s="89"/>
      <c r="BF511" s="89"/>
      <c r="BG511" s="89"/>
      <c r="BH511" s="89"/>
      <c r="BI511" s="89"/>
      <c r="BJ511" s="89"/>
      <c r="BK511" s="89"/>
      <c r="BL511" s="89"/>
      <c r="BM511" s="89"/>
      <c r="BN511" s="89"/>
      <c r="BO511" s="89"/>
      <c r="BP511" s="89"/>
      <c r="BQ511" s="89"/>
      <c r="BR511" s="89"/>
      <c r="BS511" s="89"/>
      <c r="BT511" s="89"/>
      <c r="BU511" s="89"/>
      <c r="BV511" s="89"/>
    </row>
    <row r="512" spans="1:74" ht="12.75" customHeight="1" x14ac:dyDescent="0.2">
      <c r="A512" s="102"/>
      <c r="B512" s="102"/>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89"/>
      <c r="AY512" s="89"/>
      <c r="AZ512" s="89"/>
      <c r="BA512" s="89"/>
      <c r="BB512" s="89"/>
      <c r="BC512" s="89"/>
      <c r="BD512" s="89"/>
      <c r="BE512" s="89"/>
      <c r="BF512" s="89"/>
      <c r="BG512" s="89"/>
      <c r="BH512" s="89"/>
      <c r="BI512" s="89"/>
      <c r="BJ512" s="89"/>
      <c r="BK512" s="89"/>
      <c r="BL512" s="89"/>
      <c r="BM512" s="89"/>
      <c r="BN512" s="89"/>
      <c r="BO512" s="89"/>
      <c r="BP512" s="89"/>
      <c r="BQ512" s="89"/>
      <c r="BR512" s="89"/>
      <c r="BS512" s="89"/>
      <c r="BT512" s="89"/>
      <c r="BU512" s="89"/>
      <c r="BV512" s="89"/>
    </row>
    <row r="513" spans="1:74" ht="12.75" customHeight="1" x14ac:dyDescent="0.2">
      <c r="A513" s="102"/>
      <c r="B513" s="102"/>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89"/>
      <c r="AY513" s="89"/>
      <c r="AZ513" s="89"/>
      <c r="BA513" s="89"/>
      <c r="BB513" s="89"/>
      <c r="BC513" s="89"/>
      <c r="BD513" s="89"/>
      <c r="BE513" s="89"/>
      <c r="BF513" s="89"/>
      <c r="BG513" s="89"/>
      <c r="BH513" s="89"/>
      <c r="BI513" s="89"/>
      <c r="BJ513" s="89"/>
      <c r="BK513" s="89"/>
      <c r="BL513" s="89"/>
      <c r="BM513" s="89"/>
      <c r="BN513" s="89"/>
      <c r="BO513" s="89"/>
      <c r="BP513" s="89"/>
      <c r="BQ513" s="89"/>
      <c r="BR513" s="89"/>
      <c r="BS513" s="89"/>
      <c r="BT513" s="89"/>
      <c r="BU513" s="89"/>
      <c r="BV513" s="89"/>
    </row>
    <row r="514" spans="1:74" ht="12.75" customHeight="1" x14ac:dyDescent="0.2">
      <c r="A514" s="102"/>
      <c r="B514" s="102"/>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89"/>
      <c r="AY514" s="89"/>
      <c r="AZ514" s="89"/>
      <c r="BA514" s="89"/>
      <c r="BB514" s="89"/>
      <c r="BC514" s="89"/>
      <c r="BD514" s="89"/>
      <c r="BE514" s="89"/>
      <c r="BF514" s="89"/>
      <c r="BG514" s="89"/>
      <c r="BH514" s="89"/>
      <c r="BI514" s="89"/>
      <c r="BJ514" s="89"/>
      <c r="BK514" s="89"/>
      <c r="BL514" s="89"/>
      <c r="BM514" s="89"/>
      <c r="BN514" s="89"/>
      <c r="BO514" s="89"/>
      <c r="BP514" s="89"/>
      <c r="BQ514" s="89"/>
      <c r="BR514" s="89"/>
      <c r="BS514" s="89"/>
      <c r="BT514" s="89"/>
      <c r="BU514" s="89"/>
      <c r="BV514" s="89"/>
    </row>
    <row r="515" spans="1:74" ht="12.75" customHeight="1" x14ac:dyDescent="0.2">
      <c r="A515" s="102"/>
      <c r="B515" s="102"/>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89"/>
      <c r="AY515" s="89"/>
      <c r="AZ515" s="89"/>
      <c r="BA515" s="89"/>
      <c r="BB515" s="89"/>
      <c r="BC515" s="89"/>
      <c r="BD515" s="89"/>
      <c r="BE515" s="89"/>
      <c r="BF515" s="89"/>
      <c r="BG515" s="89"/>
      <c r="BH515" s="89"/>
      <c r="BI515" s="89"/>
      <c r="BJ515" s="89"/>
      <c r="BK515" s="89"/>
      <c r="BL515" s="89"/>
      <c r="BM515" s="89"/>
      <c r="BN515" s="89"/>
      <c r="BO515" s="89"/>
      <c r="BP515" s="89"/>
      <c r="BQ515" s="89"/>
      <c r="BR515" s="89"/>
      <c r="BS515" s="89"/>
      <c r="BT515" s="89"/>
      <c r="BU515" s="89"/>
      <c r="BV515" s="89"/>
    </row>
    <row r="516" spans="1:74" ht="12.75" customHeight="1" x14ac:dyDescent="0.2">
      <c r="A516" s="102"/>
      <c r="B516" s="102"/>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89"/>
      <c r="AY516" s="89"/>
      <c r="AZ516" s="89"/>
      <c r="BA516" s="89"/>
      <c r="BB516" s="89"/>
      <c r="BC516" s="89"/>
      <c r="BD516" s="89"/>
      <c r="BE516" s="89"/>
      <c r="BF516" s="89"/>
      <c r="BG516" s="89"/>
      <c r="BH516" s="89"/>
      <c r="BI516" s="89"/>
      <c r="BJ516" s="89"/>
      <c r="BK516" s="89"/>
      <c r="BL516" s="89"/>
      <c r="BM516" s="89"/>
      <c r="BN516" s="89"/>
      <c r="BO516" s="89"/>
      <c r="BP516" s="89"/>
      <c r="BQ516" s="89"/>
      <c r="BR516" s="89"/>
      <c r="BS516" s="89"/>
      <c r="BT516" s="89"/>
      <c r="BU516" s="89"/>
      <c r="BV516" s="89"/>
    </row>
    <row r="517" spans="1:74" ht="12.75" customHeight="1" x14ac:dyDescent="0.2">
      <c r="A517" s="102"/>
      <c r="B517" s="102"/>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89"/>
      <c r="AY517" s="89"/>
      <c r="AZ517" s="89"/>
      <c r="BA517" s="89"/>
      <c r="BB517" s="89"/>
      <c r="BC517" s="89"/>
      <c r="BD517" s="89"/>
      <c r="BE517" s="89"/>
      <c r="BF517" s="89"/>
      <c r="BG517" s="89"/>
      <c r="BH517" s="89"/>
      <c r="BI517" s="89"/>
      <c r="BJ517" s="89"/>
      <c r="BK517" s="89"/>
      <c r="BL517" s="89"/>
      <c r="BM517" s="89"/>
      <c r="BN517" s="89"/>
      <c r="BO517" s="89"/>
      <c r="BP517" s="89"/>
      <c r="BQ517" s="89"/>
      <c r="BR517" s="89"/>
      <c r="BS517" s="89"/>
      <c r="BT517" s="89"/>
      <c r="BU517" s="89"/>
      <c r="BV517" s="89"/>
    </row>
    <row r="518" spans="1:74" ht="12.75" customHeight="1" x14ac:dyDescent="0.2">
      <c r="A518" s="102"/>
      <c r="B518" s="102"/>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89"/>
      <c r="AY518" s="89"/>
      <c r="AZ518" s="89"/>
      <c r="BA518" s="89"/>
      <c r="BB518" s="89"/>
      <c r="BC518" s="89"/>
      <c r="BD518" s="89"/>
      <c r="BE518" s="89"/>
      <c r="BF518" s="89"/>
      <c r="BG518" s="89"/>
      <c r="BH518" s="89"/>
      <c r="BI518" s="89"/>
      <c r="BJ518" s="89"/>
      <c r="BK518" s="89"/>
      <c r="BL518" s="89"/>
      <c r="BM518" s="89"/>
      <c r="BN518" s="89"/>
      <c r="BO518" s="89"/>
      <c r="BP518" s="89"/>
      <c r="BQ518" s="89"/>
      <c r="BR518" s="89"/>
      <c r="BS518" s="89"/>
      <c r="BT518" s="89"/>
      <c r="BU518" s="89"/>
      <c r="BV518" s="89"/>
    </row>
    <row r="519" spans="1:74" ht="12.75" customHeight="1" x14ac:dyDescent="0.2">
      <c r="A519" s="102"/>
      <c r="B519" s="102"/>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89"/>
      <c r="AY519" s="89"/>
      <c r="AZ519" s="89"/>
      <c r="BA519" s="89"/>
      <c r="BB519" s="89"/>
      <c r="BC519" s="89"/>
      <c r="BD519" s="89"/>
      <c r="BE519" s="89"/>
      <c r="BF519" s="89"/>
      <c r="BG519" s="89"/>
      <c r="BH519" s="89"/>
      <c r="BI519" s="89"/>
      <c r="BJ519" s="89"/>
      <c r="BK519" s="89"/>
      <c r="BL519" s="89"/>
      <c r="BM519" s="89"/>
      <c r="BN519" s="89"/>
      <c r="BO519" s="89"/>
      <c r="BP519" s="89"/>
      <c r="BQ519" s="89"/>
      <c r="BR519" s="89"/>
      <c r="BS519" s="89"/>
      <c r="BT519" s="89"/>
      <c r="BU519" s="89"/>
      <c r="BV519" s="89"/>
    </row>
    <row r="520" spans="1:74" ht="12.75" customHeight="1" x14ac:dyDescent="0.2">
      <c r="A520" s="102"/>
      <c r="B520" s="102"/>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89"/>
      <c r="AY520" s="89"/>
      <c r="AZ520" s="89"/>
      <c r="BA520" s="89"/>
      <c r="BB520" s="89"/>
      <c r="BC520" s="89"/>
      <c r="BD520" s="89"/>
      <c r="BE520" s="89"/>
      <c r="BF520" s="89"/>
      <c r="BG520" s="89"/>
      <c r="BH520" s="89"/>
      <c r="BI520" s="89"/>
      <c r="BJ520" s="89"/>
      <c r="BK520" s="89"/>
      <c r="BL520" s="89"/>
      <c r="BM520" s="89"/>
      <c r="BN520" s="89"/>
      <c r="BO520" s="89"/>
      <c r="BP520" s="89"/>
      <c r="BQ520" s="89"/>
      <c r="BR520" s="89"/>
      <c r="BS520" s="89"/>
      <c r="BT520" s="89"/>
      <c r="BU520" s="89"/>
      <c r="BV520" s="89"/>
    </row>
    <row r="521" spans="1:74" ht="12.75" customHeight="1" x14ac:dyDescent="0.2">
      <c r="A521" s="102"/>
      <c r="B521" s="102"/>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89"/>
      <c r="AY521" s="89"/>
      <c r="AZ521" s="89"/>
      <c r="BA521" s="89"/>
      <c r="BB521" s="89"/>
      <c r="BC521" s="89"/>
      <c r="BD521" s="89"/>
      <c r="BE521" s="89"/>
      <c r="BF521" s="89"/>
      <c r="BG521" s="89"/>
      <c r="BH521" s="89"/>
      <c r="BI521" s="89"/>
      <c r="BJ521" s="89"/>
      <c r="BK521" s="89"/>
      <c r="BL521" s="89"/>
      <c r="BM521" s="89"/>
      <c r="BN521" s="89"/>
      <c r="BO521" s="89"/>
      <c r="BP521" s="89"/>
      <c r="BQ521" s="89"/>
      <c r="BR521" s="89"/>
      <c r="BS521" s="89"/>
      <c r="BT521" s="89"/>
      <c r="BU521" s="89"/>
      <c r="BV521" s="89"/>
    </row>
    <row r="522" spans="1:74" ht="12.75" customHeight="1" x14ac:dyDescent="0.2">
      <c r="A522" s="102"/>
      <c r="B522" s="102"/>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89"/>
      <c r="AY522" s="89"/>
      <c r="AZ522" s="89"/>
      <c r="BA522" s="89"/>
      <c r="BB522" s="89"/>
      <c r="BC522" s="89"/>
      <c r="BD522" s="89"/>
      <c r="BE522" s="89"/>
      <c r="BF522" s="89"/>
      <c r="BG522" s="89"/>
      <c r="BH522" s="89"/>
      <c r="BI522" s="89"/>
      <c r="BJ522" s="89"/>
      <c r="BK522" s="89"/>
      <c r="BL522" s="89"/>
      <c r="BM522" s="89"/>
      <c r="BN522" s="89"/>
      <c r="BO522" s="89"/>
      <c r="BP522" s="89"/>
      <c r="BQ522" s="89"/>
      <c r="BR522" s="89"/>
      <c r="BS522" s="89"/>
      <c r="BT522" s="89"/>
      <c r="BU522" s="89"/>
      <c r="BV522" s="89"/>
    </row>
    <row r="523" spans="1:74" ht="12.75" customHeight="1" x14ac:dyDescent="0.2">
      <c r="A523" s="102"/>
      <c r="B523" s="102"/>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89"/>
      <c r="AY523" s="89"/>
      <c r="AZ523" s="89"/>
      <c r="BA523" s="89"/>
      <c r="BB523" s="89"/>
      <c r="BC523" s="89"/>
      <c r="BD523" s="89"/>
      <c r="BE523" s="89"/>
      <c r="BF523" s="89"/>
      <c r="BG523" s="89"/>
      <c r="BH523" s="89"/>
      <c r="BI523" s="89"/>
      <c r="BJ523" s="89"/>
      <c r="BK523" s="89"/>
      <c r="BL523" s="89"/>
      <c r="BM523" s="89"/>
      <c r="BN523" s="89"/>
      <c r="BO523" s="89"/>
      <c r="BP523" s="89"/>
      <c r="BQ523" s="89"/>
      <c r="BR523" s="89"/>
      <c r="BS523" s="89"/>
      <c r="BT523" s="89"/>
      <c r="BU523" s="89"/>
      <c r="BV523" s="89"/>
    </row>
    <row r="524" spans="1:74" ht="12.75" customHeight="1" x14ac:dyDescent="0.2">
      <c r="A524" s="102"/>
      <c r="B524" s="102"/>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89"/>
      <c r="AY524" s="89"/>
      <c r="AZ524" s="89"/>
      <c r="BA524" s="89"/>
      <c r="BB524" s="89"/>
      <c r="BC524" s="89"/>
      <c r="BD524" s="89"/>
      <c r="BE524" s="89"/>
      <c r="BF524" s="89"/>
      <c r="BG524" s="89"/>
      <c r="BH524" s="89"/>
      <c r="BI524" s="89"/>
      <c r="BJ524" s="89"/>
      <c r="BK524" s="89"/>
      <c r="BL524" s="89"/>
      <c r="BM524" s="89"/>
      <c r="BN524" s="89"/>
      <c r="BO524" s="89"/>
      <c r="BP524" s="89"/>
      <c r="BQ524" s="89"/>
      <c r="BR524" s="89"/>
      <c r="BS524" s="89"/>
      <c r="BT524" s="89"/>
      <c r="BU524" s="89"/>
      <c r="BV524" s="89"/>
    </row>
    <row r="525" spans="1:74" ht="12.75" customHeight="1" x14ac:dyDescent="0.2">
      <c r="A525" s="102"/>
      <c r="B525" s="102"/>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89"/>
      <c r="AY525" s="89"/>
      <c r="AZ525" s="89"/>
      <c r="BA525" s="89"/>
      <c r="BB525" s="89"/>
      <c r="BC525" s="89"/>
      <c r="BD525" s="89"/>
      <c r="BE525" s="89"/>
      <c r="BF525" s="89"/>
      <c r="BG525" s="89"/>
      <c r="BH525" s="89"/>
      <c r="BI525" s="89"/>
      <c r="BJ525" s="89"/>
      <c r="BK525" s="89"/>
      <c r="BL525" s="89"/>
      <c r="BM525" s="89"/>
      <c r="BN525" s="89"/>
      <c r="BO525" s="89"/>
      <c r="BP525" s="89"/>
      <c r="BQ525" s="89"/>
      <c r="BR525" s="89"/>
      <c r="BS525" s="89"/>
      <c r="BT525" s="89"/>
      <c r="BU525" s="89"/>
      <c r="BV525" s="89"/>
    </row>
    <row r="526" spans="1:74" ht="12.75" customHeight="1" x14ac:dyDescent="0.2">
      <c r="A526" s="102"/>
      <c r="B526" s="102"/>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89"/>
      <c r="AY526" s="89"/>
      <c r="AZ526" s="89"/>
      <c r="BA526" s="89"/>
      <c r="BB526" s="89"/>
      <c r="BC526" s="89"/>
      <c r="BD526" s="89"/>
      <c r="BE526" s="89"/>
      <c r="BF526" s="89"/>
      <c r="BG526" s="89"/>
      <c r="BH526" s="89"/>
      <c r="BI526" s="89"/>
      <c r="BJ526" s="89"/>
      <c r="BK526" s="89"/>
      <c r="BL526" s="89"/>
      <c r="BM526" s="89"/>
      <c r="BN526" s="89"/>
      <c r="BO526" s="89"/>
      <c r="BP526" s="89"/>
      <c r="BQ526" s="89"/>
      <c r="BR526" s="89"/>
      <c r="BS526" s="89"/>
      <c r="BT526" s="89"/>
      <c r="BU526" s="89"/>
      <c r="BV526" s="89"/>
    </row>
    <row r="527" spans="1:74" ht="12.75" customHeight="1" x14ac:dyDescent="0.2">
      <c r="A527" s="102"/>
      <c r="B527" s="102"/>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89"/>
      <c r="AY527" s="89"/>
      <c r="AZ527" s="89"/>
      <c r="BA527" s="89"/>
      <c r="BB527" s="89"/>
      <c r="BC527" s="89"/>
      <c r="BD527" s="89"/>
      <c r="BE527" s="89"/>
      <c r="BF527" s="89"/>
      <c r="BG527" s="89"/>
      <c r="BH527" s="89"/>
      <c r="BI527" s="89"/>
      <c r="BJ527" s="89"/>
      <c r="BK527" s="89"/>
      <c r="BL527" s="89"/>
      <c r="BM527" s="89"/>
      <c r="BN527" s="89"/>
      <c r="BO527" s="89"/>
      <c r="BP527" s="89"/>
      <c r="BQ527" s="89"/>
      <c r="BR527" s="89"/>
      <c r="BS527" s="89"/>
      <c r="BT527" s="89"/>
      <c r="BU527" s="89"/>
      <c r="BV527" s="89"/>
    </row>
    <row r="528" spans="1:74" ht="12.75" customHeight="1" x14ac:dyDescent="0.2">
      <c r="A528" s="102"/>
      <c r="B528" s="102"/>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89"/>
      <c r="AY528" s="89"/>
      <c r="AZ528" s="89"/>
      <c r="BA528" s="89"/>
      <c r="BB528" s="89"/>
      <c r="BC528" s="89"/>
      <c r="BD528" s="89"/>
      <c r="BE528" s="89"/>
      <c r="BF528" s="89"/>
      <c r="BG528" s="89"/>
      <c r="BH528" s="89"/>
      <c r="BI528" s="89"/>
      <c r="BJ528" s="89"/>
      <c r="BK528" s="89"/>
      <c r="BL528" s="89"/>
      <c r="BM528" s="89"/>
      <c r="BN528" s="89"/>
      <c r="BO528" s="89"/>
      <c r="BP528" s="89"/>
      <c r="BQ528" s="89"/>
      <c r="BR528" s="89"/>
      <c r="BS528" s="89"/>
      <c r="BT528" s="89"/>
      <c r="BU528" s="89"/>
      <c r="BV528" s="89"/>
    </row>
    <row r="529" spans="1:74" ht="12.75" customHeight="1" x14ac:dyDescent="0.2">
      <c r="A529" s="102"/>
      <c r="B529" s="102"/>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89"/>
      <c r="AY529" s="89"/>
      <c r="AZ529" s="89"/>
      <c r="BA529" s="89"/>
      <c r="BB529" s="89"/>
      <c r="BC529" s="89"/>
      <c r="BD529" s="89"/>
      <c r="BE529" s="89"/>
      <c r="BF529" s="89"/>
      <c r="BG529" s="89"/>
      <c r="BH529" s="89"/>
      <c r="BI529" s="89"/>
      <c r="BJ529" s="89"/>
      <c r="BK529" s="89"/>
      <c r="BL529" s="89"/>
      <c r="BM529" s="89"/>
      <c r="BN529" s="89"/>
      <c r="BO529" s="89"/>
      <c r="BP529" s="89"/>
      <c r="BQ529" s="89"/>
      <c r="BR529" s="89"/>
      <c r="BS529" s="89"/>
      <c r="BT529" s="89"/>
      <c r="BU529" s="89"/>
      <c r="BV529" s="89"/>
    </row>
    <row r="530" spans="1:74" ht="12.75" customHeight="1" x14ac:dyDescent="0.2">
      <c r="A530" s="102"/>
      <c r="B530" s="102"/>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89"/>
      <c r="AY530" s="89"/>
      <c r="AZ530" s="89"/>
      <c r="BA530" s="89"/>
      <c r="BB530" s="89"/>
      <c r="BC530" s="89"/>
      <c r="BD530" s="89"/>
      <c r="BE530" s="89"/>
      <c r="BF530" s="89"/>
      <c r="BG530" s="89"/>
      <c r="BH530" s="89"/>
      <c r="BI530" s="89"/>
      <c r="BJ530" s="89"/>
      <c r="BK530" s="89"/>
      <c r="BL530" s="89"/>
      <c r="BM530" s="89"/>
      <c r="BN530" s="89"/>
      <c r="BO530" s="89"/>
      <c r="BP530" s="89"/>
      <c r="BQ530" s="89"/>
      <c r="BR530" s="89"/>
      <c r="BS530" s="89"/>
      <c r="BT530" s="89"/>
      <c r="BU530" s="89"/>
      <c r="BV530" s="89"/>
    </row>
    <row r="531" spans="1:74" ht="12.75" customHeight="1" x14ac:dyDescent="0.2">
      <c r="A531" s="102"/>
      <c r="B531" s="102"/>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89"/>
      <c r="AY531" s="89"/>
      <c r="AZ531" s="89"/>
      <c r="BA531" s="89"/>
      <c r="BB531" s="89"/>
      <c r="BC531" s="89"/>
      <c r="BD531" s="89"/>
      <c r="BE531" s="89"/>
      <c r="BF531" s="89"/>
      <c r="BG531" s="89"/>
      <c r="BH531" s="89"/>
      <c r="BI531" s="89"/>
      <c r="BJ531" s="89"/>
      <c r="BK531" s="89"/>
      <c r="BL531" s="89"/>
      <c r="BM531" s="89"/>
      <c r="BN531" s="89"/>
      <c r="BO531" s="89"/>
      <c r="BP531" s="89"/>
      <c r="BQ531" s="89"/>
      <c r="BR531" s="89"/>
      <c r="BS531" s="89"/>
      <c r="BT531" s="89"/>
      <c r="BU531" s="89"/>
      <c r="BV531" s="89"/>
    </row>
    <row r="532" spans="1:74" ht="12.75" customHeight="1" x14ac:dyDescent="0.2">
      <c r="A532" s="102"/>
      <c r="B532" s="102"/>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89"/>
      <c r="AY532" s="89"/>
      <c r="AZ532" s="89"/>
      <c r="BA532" s="89"/>
      <c r="BB532" s="89"/>
      <c r="BC532" s="89"/>
      <c r="BD532" s="89"/>
      <c r="BE532" s="89"/>
      <c r="BF532" s="89"/>
      <c r="BG532" s="89"/>
      <c r="BH532" s="89"/>
      <c r="BI532" s="89"/>
      <c r="BJ532" s="89"/>
      <c r="BK532" s="89"/>
      <c r="BL532" s="89"/>
      <c r="BM532" s="89"/>
      <c r="BN532" s="89"/>
      <c r="BO532" s="89"/>
      <c r="BP532" s="89"/>
      <c r="BQ532" s="89"/>
      <c r="BR532" s="89"/>
      <c r="BS532" s="89"/>
      <c r="BT532" s="89"/>
      <c r="BU532" s="89"/>
      <c r="BV532" s="89"/>
    </row>
    <row r="533" spans="1:74" ht="12.75" customHeight="1" x14ac:dyDescent="0.2">
      <c r="A533" s="102"/>
      <c r="B533" s="102"/>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89"/>
      <c r="AY533" s="89"/>
      <c r="AZ533" s="89"/>
      <c r="BA533" s="89"/>
      <c r="BB533" s="89"/>
      <c r="BC533" s="89"/>
      <c r="BD533" s="89"/>
      <c r="BE533" s="89"/>
      <c r="BF533" s="89"/>
      <c r="BG533" s="89"/>
      <c r="BH533" s="89"/>
      <c r="BI533" s="89"/>
      <c r="BJ533" s="89"/>
      <c r="BK533" s="89"/>
      <c r="BL533" s="89"/>
      <c r="BM533" s="89"/>
      <c r="BN533" s="89"/>
      <c r="BO533" s="89"/>
      <c r="BP533" s="89"/>
      <c r="BQ533" s="89"/>
      <c r="BR533" s="89"/>
      <c r="BS533" s="89"/>
      <c r="BT533" s="89"/>
      <c r="BU533" s="89"/>
      <c r="BV533" s="89"/>
    </row>
    <row r="534" spans="1:74" ht="12.75" customHeight="1" x14ac:dyDescent="0.2">
      <c r="A534" s="102"/>
      <c r="B534" s="102"/>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89"/>
      <c r="AY534" s="89"/>
      <c r="AZ534" s="89"/>
      <c r="BA534" s="89"/>
      <c r="BB534" s="89"/>
      <c r="BC534" s="89"/>
      <c r="BD534" s="89"/>
      <c r="BE534" s="89"/>
      <c r="BF534" s="89"/>
      <c r="BG534" s="89"/>
      <c r="BH534" s="89"/>
      <c r="BI534" s="89"/>
      <c r="BJ534" s="89"/>
      <c r="BK534" s="89"/>
      <c r="BL534" s="89"/>
      <c r="BM534" s="89"/>
      <c r="BN534" s="89"/>
      <c r="BO534" s="89"/>
      <c r="BP534" s="89"/>
      <c r="BQ534" s="89"/>
      <c r="BR534" s="89"/>
      <c r="BS534" s="89"/>
      <c r="BT534" s="89"/>
      <c r="BU534" s="89"/>
      <c r="BV534" s="89"/>
    </row>
    <row r="535" spans="1:74" ht="12.75" customHeight="1" x14ac:dyDescent="0.2">
      <c r="A535" s="102"/>
      <c r="B535" s="102"/>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89"/>
      <c r="AY535" s="89"/>
      <c r="AZ535" s="89"/>
      <c r="BA535" s="89"/>
      <c r="BB535" s="89"/>
      <c r="BC535" s="89"/>
      <c r="BD535" s="89"/>
      <c r="BE535" s="89"/>
      <c r="BF535" s="89"/>
      <c r="BG535" s="89"/>
      <c r="BH535" s="89"/>
      <c r="BI535" s="89"/>
      <c r="BJ535" s="89"/>
      <c r="BK535" s="89"/>
      <c r="BL535" s="89"/>
      <c r="BM535" s="89"/>
      <c r="BN535" s="89"/>
      <c r="BO535" s="89"/>
      <c r="BP535" s="89"/>
      <c r="BQ535" s="89"/>
      <c r="BR535" s="89"/>
      <c r="BS535" s="89"/>
      <c r="BT535" s="89"/>
      <c r="BU535" s="89"/>
      <c r="BV535" s="89"/>
    </row>
    <row r="536" spans="1:74" ht="12.75" customHeight="1" x14ac:dyDescent="0.2">
      <c r="A536" s="102"/>
      <c r="B536" s="102"/>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89"/>
      <c r="AY536" s="89"/>
      <c r="AZ536" s="89"/>
      <c r="BA536" s="89"/>
      <c r="BB536" s="89"/>
      <c r="BC536" s="89"/>
      <c r="BD536" s="89"/>
      <c r="BE536" s="89"/>
      <c r="BF536" s="89"/>
      <c r="BG536" s="89"/>
      <c r="BH536" s="89"/>
      <c r="BI536" s="89"/>
      <c r="BJ536" s="89"/>
      <c r="BK536" s="89"/>
      <c r="BL536" s="89"/>
      <c r="BM536" s="89"/>
      <c r="BN536" s="89"/>
      <c r="BO536" s="89"/>
      <c r="BP536" s="89"/>
      <c r="BQ536" s="89"/>
      <c r="BR536" s="89"/>
      <c r="BS536" s="89"/>
      <c r="BT536" s="89"/>
      <c r="BU536" s="89"/>
      <c r="BV536" s="89"/>
    </row>
    <row r="537" spans="1:74" ht="12.75" customHeight="1" x14ac:dyDescent="0.2">
      <c r="A537" s="102"/>
      <c r="B537" s="102"/>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89"/>
      <c r="AY537" s="89"/>
      <c r="AZ537" s="89"/>
      <c r="BA537" s="89"/>
      <c r="BB537" s="89"/>
      <c r="BC537" s="89"/>
      <c r="BD537" s="89"/>
      <c r="BE537" s="89"/>
      <c r="BF537" s="89"/>
      <c r="BG537" s="89"/>
      <c r="BH537" s="89"/>
      <c r="BI537" s="89"/>
      <c r="BJ537" s="89"/>
      <c r="BK537" s="89"/>
      <c r="BL537" s="89"/>
      <c r="BM537" s="89"/>
      <c r="BN537" s="89"/>
      <c r="BO537" s="89"/>
      <c r="BP537" s="89"/>
      <c r="BQ537" s="89"/>
      <c r="BR537" s="89"/>
      <c r="BS537" s="89"/>
      <c r="BT537" s="89"/>
      <c r="BU537" s="89"/>
      <c r="BV537" s="89"/>
    </row>
    <row r="538" spans="1:74" ht="12.75" customHeight="1" x14ac:dyDescent="0.2">
      <c r="A538" s="102"/>
      <c r="B538" s="102"/>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89"/>
      <c r="AY538" s="89"/>
      <c r="AZ538" s="89"/>
      <c r="BA538" s="89"/>
      <c r="BB538" s="89"/>
      <c r="BC538" s="89"/>
      <c r="BD538" s="89"/>
      <c r="BE538" s="89"/>
      <c r="BF538" s="89"/>
      <c r="BG538" s="89"/>
      <c r="BH538" s="89"/>
      <c r="BI538" s="89"/>
      <c r="BJ538" s="89"/>
      <c r="BK538" s="89"/>
      <c r="BL538" s="89"/>
      <c r="BM538" s="89"/>
      <c r="BN538" s="89"/>
      <c r="BO538" s="89"/>
      <c r="BP538" s="89"/>
      <c r="BQ538" s="89"/>
      <c r="BR538" s="89"/>
      <c r="BS538" s="89"/>
      <c r="BT538" s="89"/>
      <c r="BU538" s="89"/>
      <c r="BV538" s="89"/>
    </row>
    <row r="539" spans="1:74" ht="12.75" customHeight="1" x14ac:dyDescent="0.2">
      <c r="A539" s="102"/>
      <c r="B539" s="102"/>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89"/>
      <c r="AY539" s="89"/>
      <c r="AZ539" s="89"/>
      <c r="BA539" s="89"/>
      <c r="BB539" s="89"/>
      <c r="BC539" s="89"/>
      <c r="BD539" s="89"/>
      <c r="BE539" s="89"/>
      <c r="BF539" s="89"/>
      <c r="BG539" s="89"/>
      <c r="BH539" s="89"/>
      <c r="BI539" s="89"/>
      <c r="BJ539" s="89"/>
      <c r="BK539" s="89"/>
      <c r="BL539" s="89"/>
      <c r="BM539" s="89"/>
      <c r="BN539" s="89"/>
      <c r="BO539" s="89"/>
      <c r="BP539" s="89"/>
      <c r="BQ539" s="89"/>
      <c r="BR539" s="89"/>
      <c r="BS539" s="89"/>
      <c r="BT539" s="89"/>
      <c r="BU539" s="89"/>
      <c r="BV539" s="89"/>
    </row>
    <row r="540" spans="1:74" ht="12.75" customHeight="1" x14ac:dyDescent="0.2">
      <c r="A540" s="102"/>
      <c r="B540" s="102"/>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89"/>
      <c r="AY540" s="89"/>
      <c r="AZ540" s="89"/>
      <c r="BA540" s="89"/>
      <c r="BB540" s="89"/>
      <c r="BC540" s="89"/>
      <c r="BD540" s="89"/>
      <c r="BE540" s="89"/>
      <c r="BF540" s="89"/>
      <c r="BG540" s="89"/>
      <c r="BH540" s="89"/>
      <c r="BI540" s="89"/>
      <c r="BJ540" s="89"/>
      <c r="BK540" s="89"/>
      <c r="BL540" s="89"/>
      <c r="BM540" s="89"/>
      <c r="BN540" s="89"/>
      <c r="BO540" s="89"/>
      <c r="BP540" s="89"/>
      <c r="BQ540" s="89"/>
      <c r="BR540" s="89"/>
      <c r="BS540" s="89"/>
      <c r="BT540" s="89"/>
      <c r="BU540" s="89"/>
      <c r="BV540" s="89"/>
    </row>
    <row r="541" spans="1:74" ht="12.75" customHeight="1" x14ac:dyDescent="0.2">
      <c r="A541" s="102"/>
      <c r="B541" s="102"/>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89"/>
      <c r="AY541" s="89"/>
      <c r="AZ541" s="89"/>
      <c r="BA541" s="89"/>
      <c r="BB541" s="89"/>
      <c r="BC541" s="89"/>
      <c r="BD541" s="89"/>
      <c r="BE541" s="89"/>
      <c r="BF541" s="89"/>
      <c r="BG541" s="89"/>
      <c r="BH541" s="89"/>
      <c r="BI541" s="89"/>
      <c r="BJ541" s="89"/>
      <c r="BK541" s="89"/>
      <c r="BL541" s="89"/>
      <c r="BM541" s="89"/>
      <c r="BN541" s="89"/>
      <c r="BO541" s="89"/>
      <c r="BP541" s="89"/>
      <c r="BQ541" s="89"/>
      <c r="BR541" s="89"/>
      <c r="BS541" s="89"/>
      <c r="BT541" s="89"/>
      <c r="BU541" s="89"/>
      <c r="BV541" s="89"/>
    </row>
    <row r="542" spans="1:74" ht="12.75" customHeight="1" x14ac:dyDescent="0.2">
      <c r="A542" s="102"/>
      <c r="B542" s="102"/>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89"/>
      <c r="AY542" s="89"/>
      <c r="AZ542" s="89"/>
      <c r="BA542" s="89"/>
      <c r="BB542" s="89"/>
      <c r="BC542" s="89"/>
      <c r="BD542" s="89"/>
      <c r="BE542" s="89"/>
      <c r="BF542" s="89"/>
      <c r="BG542" s="89"/>
      <c r="BH542" s="89"/>
      <c r="BI542" s="89"/>
      <c r="BJ542" s="89"/>
      <c r="BK542" s="89"/>
      <c r="BL542" s="89"/>
      <c r="BM542" s="89"/>
      <c r="BN542" s="89"/>
      <c r="BO542" s="89"/>
      <c r="BP542" s="89"/>
      <c r="BQ542" s="89"/>
      <c r="BR542" s="89"/>
      <c r="BS542" s="89"/>
      <c r="BT542" s="89"/>
      <c r="BU542" s="89"/>
      <c r="BV542" s="89"/>
    </row>
    <row r="543" spans="1:74" ht="12.75" customHeight="1" x14ac:dyDescent="0.2">
      <c r="A543" s="102"/>
      <c r="B543" s="102"/>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89"/>
      <c r="AY543" s="89"/>
      <c r="AZ543" s="89"/>
      <c r="BA543" s="89"/>
      <c r="BB543" s="89"/>
      <c r="BC543" s="89"/>
      <c r="BD543" s="89"/>
      <c r="BE543" s="89"/>
      <c r="BF543" s="89"/>
      <c r="BG543" s="89"/>
      <c r="BH543" s="89"/>
      <c r="BI543" s="89"/>
      <c r="BJ543" s="89"/>
      <c r="BK543" s="89"/>
      <c r="BL543" s="89"/>
      <c r="BM543" s="89"/>
      <c r="BN543" s="89"/>
      <c r="BO543" s="89"/>
      <c r="BP543" s="89"/>
      <c r="BQ543" s="89"/>
      <c r="BR543" s="89"/>
      <c r="BS543" s="89"/>
      <c r="BT543" s="89"/>
      <c r="BU543" s="89"/>
      <c r="BV543" s="89"/>
    </row>
    <row r="544" spans="1:74" ht="12.75" customHeight="1" x14ac:dyDescent="0.2">
      <c r="A544" s="102"/>
      <c r="B544" s="102"/>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89"/>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row>
    <row r="545" spans="1:74" ht="12.75" customHeight="1" x14ac:dyDescent="0.2">
      <c r="A545" s="102"/>
      <c r="B545" s="102"/>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89"/>
      <c r="AY545" s="89"/>
      <c r="AZ545" s="89"/>
      <c r="BA545" s="89"/>
      <c r="BB545" s="89"/>
      <c r="BC545" s="89"/>
      <c r="BD545" s="89"/>
      <c r="BE545" s="89"/>
      <c r="BF545" s="89"/>
      <c r="BG545" s="89"/>
      <c r="BH545" s="89"/>
      <c r="BI545" s="89"/>
      <c r="BJ545" s="89"/>
      <c r="BK545" s="89"/>
      <c r="BL545" s="89"/>
      <c r="BM545" s="89"/>
      <c r="BN545" s="89"/>
      <c r="BO545" s="89"/>
      <c r="BP545" s="89"/>
      <c r="BQ545" s="89"/>
      <c r="BR545" s="89"/>
      <c r="BS545" s="89"/>
      <c r="BT545" s="89"/>
      <c r="BU545" s="89"/>
      <c r="BV545" s="89"/>
    </row>
    <row r="546" spans="1:74" ht="12.75" customHeight="1" x14ac:dyDescent="0.2">
      <c r="A546" s="102"/>
      <c r="B546" s="102"/>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89"/>
      <c r="AY546" s="89"/>
      <c r="AZ546" s="89"/>
      <c r="BA546" s="89"/>
      <c r="BB546" s="89"/>
      <c r="BC546" s="89"/>
      <c r="BD546" s="89"/>
      <c r="BE546" s="89"/>
      <c r="BF546" s="89"/>
      <c r="BG546" s="89"/>
      <c r="BH546" s="89"/>
      <c r="BI546" s="89"/>
      <c r="BJ546" s="89"/>
      <c r="BK546" s="89"/>
      <c r="BL546" s="89"/>
      <c r="BM546" s="89"/>
      <c r="BN546" s="89"/>
      <c r="BO546" s="89"/>
      <c r="BP546" s="89"/>
      <c r="BQ546" s="89"/>
      <c r="BR546" s="89"/>
      <c r="BS546" s="89"/>
      <c r="BT546" s="89"/>
      <c r="BU546" s="89"/>
      <c r="BV546" s="89"/>
    </row>
    <row r="547" spans="1:74" ht="12.75" customHeight="1" x14ac:dyDescent="0.2">
      <c r="A547" s="102"/>
      <c r="B547" s="102"/>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89"/>
      <c r="AY547" s="89"/>
      <c r="AZ547" s="89"/>
      <c r="BA547" s="89"/>
      <c r="BB547" s="89"/>
      <c r="BC547" s="89"/>
      <c r="BD547" s="89"/>
      <c r="BE547" s="89"/>
      <c r="BF547" s="89"/>
      <c r="BG547" s="89"/>
      <c r="BH547" s="89"/>
      <c r="BI547" s="89"/>
      <c r="BJ547" s="89"/>
      <c r="BK547" s="89"/>
      <c r="BL547" s="89"/>
      <c r="BM547" s="89"/>
      <c r="BN547" s="89"/>
      <c r="BO547" s="89"/>
      <c r="BP547" s="89"/>
      <c r="BQ547" s="89"/>
      <c r="BR547" s="89"/>
      <c r="BS547" s="89"/>
      <c r="BT547" s="89"/>
      <c r="BU547" s="89"/>
      <c r="BV547" s="89"/>
    </row>
    <row r="548" spans="1:74" ht="12.75" customHeight="1" x14ac:dyDescent="0.2">
      <c r="A548" s="102"/>
      <c r="B548" s="102"/>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89"/>
      <c r="AY548" s="89"/>
      <c r="AZ548" s="89"/>
      <c r="BA548" s="89"/>
      <c r="BB548" s="89"/>
      <c r="BC548" s="89"/>
      <c r="BD548" s="89"/>
      <c r="BE548" s="89"/>
      <c r="BF548" s="89"/>
      <c r="BG548" s="89"/>
      <c r="BH548" s="89"/>
      <c r="BI548" s="89"/>
      <c r="BJ548" s="89"/>
      <c r="BK548" s="89"/>
      <c r="BL548" s="89"/>
      <c r="BM548" s="89"/>
      <c r="BN548" s="89"/>
      <c r="BO548" s="89"/>
      <c r="BP548" s="89"/>
      <c r="BQ548" s="89"/>
      <c r="BR548" s="89"/>
      <c r="BS548" s="89"/>
      <c r="BT548" s="89"/>
      <c r="BU548" s="89"/>
      <c r="BV548" s="89"/>
    </row>
    <row r="549" spans="1:74" ht="12.75" customHeight="1" x14ac:dyDescent="0.2">
      <c r="A549" s="102"/>
      <c r="B549" s="102"/>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89"/>
      <c r="AY549" s="89"/>
      <c r="AZ549" s="89"/>
      <c r="BA549" s="89"/>
      <c r="BB549" s="89"/>
      <c r="BC549" s="89"/>
      <c r="BD549" s="89"/>
      <c r="BE549" s="89"/>
      <c r="BF549" s="89"/>
      <c r="BG549" s="89"/>
      <c r="BH549" s="89"/>
      <c r="BI549" s="89"/>
      <c r="BJ549" s="89"/>
      <c r="BK549" s="89"/>
      <c r="BL549" s="89"/>
      <c r="BM549" s="89"/>
      <c r="BN549" s="89"/>
      <c r="BO549" s="89"/>
      <c r="BP549" s="89"/>
      <c r="BQ549" s="89"/>
      <c r="BR549" s="89"/>
      <c r="BS549" s="89"/>
      <c r="BT549" s="89"/>
      <c r="BU549" s="89"/>
      <c r="BV549" s="89"/>
    </row>
    <row r="550" spans="1:74" ht="12.75" customHeight="1" x14ac:dyDescent="0.2">
      <c r="A550" s="102"/>
      <c r="B550" s="102"/>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89"/>
      <c r="AY550" s="89"/>
      <c r="AZ550" s="89"/>
      <c r="BA550" s="89"/>
      <c r="BB550" s="89"/>
      <c r="BC550" s="89"/>
      <c r="BD550" s="89"/>
      <c r="BE550" s="89"/>
      <c r="BF550" s="89"/>
      <c r="BG550" s="89"/>
      <c r="BH550" s="89"/>
      <c r="BI550" s="89"/>
      <c r="BJ550" s="89"/>
      <c r="BK550" s="89"/>
      <c r="BL550" s="89"/>
      <c r="BM550" s="89"/>
      <c r="BN550" s="89"/>
      <c r="BO550" s="89"/>
      <c r="BP550" s="89"/>
      <c r="BQ550" s="89"/>
      <c r="BR550" s="89"/>
      <c r="BS550" s="89"/>
      <c r="BT550" s="89"/>
      <c r="BU550" s="89"/>
      <c r="BV550" s="89"/>
    </row>
    <row r="551" spans="1:74" ht="12.75" customHeight="1" x14ac:dyDescent="0.2">
      <c r="A551" s="102"/>
      <c r="B551" s="102"/>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89"/>
      <c r="AY551" s="89"/>
      <c r="AZ551" s="89"/>
      <c r="BA551" s="89"/>
      <c r="BB551" s="89"/>
      <c r="BC551" s="89"/>
      <c r="BD551" s="89"/>
      <c r="BE551" s="89"/>
      <c r="BF551" s="89"/>
      <c r="BG551" s="89"/>
      <c r="BH551" s="89"/>
      <c r="BI551" s="89"/>
      <c r="BJ551" s="89"/>
      <c r="BK551" s="89"/>
      <c r="BL551" s="89"/>
      <c r="BM551" s="89"/>
      <c r="BN551" s="89"/>
      <c r="BO551" s="89"/>
      <c r="BP551" s="89"/>
      <c r="BQ551" s="89"/>
      <c r="BR551" s="89"/>
      <c r="BS551" s="89"/>
      <c r="BT551" s="89"/>
      <c r="BU551" s="89"/>
      <c r="BV551" s="89"/>
    </row>
    <row r="552" spans="1:74" ht="12.75" customHeight="1" x14ac:dyDescent="0.2">
      <c r="A552" s="102"/>
      <c r="B552" s="102"/>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89"/>
      <c r="AY552" s="89"/>
      <c r="AZ552" s="89"/>
      <c r="BA552" s="89"/>
      <c r="BB552" s="89"/>
      <c r="BC552" s="89"/>
      <c r="BD552" s="89"/>
      <c r="BE552" s="89"/>
      <c r="BF552" s="89"/>
      <c r="BG552" s="89"/>
      <c r="BH552" s="89"/>
      <c r="BI552" s="89"/>
      <c r="BJ552" s="89"/>
      <c r="BK552" s="89"/>
      <c r="BL552" s="89"/>
      <c r="BM552" s="89"/>
      <c r="BN552" s="89"/>
      <c r="BO552" s="89"/>
      <c r="BP552" s="89"/>
      <c r="BQ552" s="89"/>
      <c r="BR552" s="89"/>
      <c r="BS552" s="89"/>
      <c r="BT552" s="89"/>
      <c r="BU552" s="89"/>
      <c r="BV552" s="89"/>
    </row>
    <row r="553" spans="1:74" ht="12.75" customHeight="1" x14ac:dyDescent="0.2">
      <c r="A553" s="102"/>
      <c r="B553" s="102"/>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89"/>
      <c r="AY553" s="89"/>
      <c r="AZ553" s="89"/>
      <c r="BA553" s="89"/>
      <c r="BB553" s="89"/>
      <c r="BC553" s="89"/>
      <c r="BD553" s="89"/>
      <c r="BE553" s="89"/>
      <c r="BF553" s="89"/>
      <c r="BG553" s="89"/>
      <c r="BH553" s="89"/>
      <c r="BI553" s="89"/>
      <c r="BJ553" s="89"/>
      <c r="BK553" s="89"/>
      <c r="BL553" s="89"/>
      <c r="BM553" s="89"/>
      <c r="BN553" s="89"/>
      <c r="BO553" s="89"/>
      <c r="BP553" s="89"/>
      <c r="BQ553" s="89"/>
      <c r="BR553" s="89"/>
      <c r="BS553" s="89"/>
      <c r="BT553" s="89"/>
      <c r="BU553" s="89"/>
      <c r="BV553" s="89"/>
    </row>
    <row r="554" spans="1:74" ht="12.75" customHeight="1" x14ac:dyDescent="0.2">
      <c r="A554" s="102"/>
      <c r="B554" s="102"/>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89"/>
      <c r="AY554" s="89"/>
      <c r="AZ554" s="89"/>
      <c r="BA554" s="89"/>
      <c r="BB554" s="89"/>
      <c r="BC554" s="89"/>
      <c r="BD554" s="89"/>
      <c r="BE554" s="89"/>
      <c r="BF554" s="89"/>
      <c r="BG554" s="89"/>
      <c r="BH554" s="89"/>
      <c r="BI554" s="89"/>
      <c r="BJ554" s="89"/>
      <c r="BK554" s="89"/>
      <c r="BL554" s="89"/>
      <c r="BM554" s="89"/>
      <c r="BN554" s="89"/>
      <c r="BO554" s="89"/>
      <c r="BP554" s="89"/>
      <c r="BQ554" s="89"/>
      <c r="BR554" s="89"/>
      <c r="BS554" s="89"/>
      <c r="BT554" s="89"/>
      <c r="BU554" s="89"/>
      <c r="BV554" s="89"/>
    </row>
    <row r="555" spans="1:74" ht="12.75" customHeight="1" x14ac:dyDescent="0.2">
      <c r="A555" s="102"/>
      <c r="B555" s="102"/>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89"/>
      <c r="AY555" s="89"/>
      <c r="AZ555" s="89"/>
      <c r="BA555" s="89"/>
      <c r="BB555" s="89"/>
      <c r="BC555" s="89"/>
      <c r="BD555" s="89"/>
      <c r="BE555" s="89"/>
      <c r="BF555" s="89"/>
      <c r="BG555" s="89"/>
      <c r="BH555" s="89"/>
      <c r="BI555" s="89"/>
      <c r="BJ555" s="89"/>
      <c r="BK555" s="89"/>
      <c r="BL555" s="89"/>
      <c r="BM555" s="89"/>
      <c r="BN555" s="89"/>
      <c r="BO555" s="89"/>
      <c r="BP555" s="89"/>
      <c r="BQ555" s="89"/>
      <c r="BR555" s="89"/>
      <c r="BS555" s="89"/>
      <c r="BT555" s="89"/>
      <c r="BU555" s="89"/>
      <c r="BV555" s="89"/>
    </row>
    <row r="556" spans="1:74" ht="12.75" customHeight="1" x14ac:dyDescent="0.2">
      <c r="A556" s="102"/>
      <c r="B556" s="102"/>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89"/>
      <c r="AY556" s="89"/>
      <c r="AZ556" s="89"/>
      <c r="BA556" s="89"/>
      <c r="BB556" s="89"/>
      <c r="BC556" s="89"/>
      <c r="BD556" s="89"/>
      <c r="BE556" s="89"/>
      <c r="BF556" s="89"/>
      <c r="BG556" s="89"/>
      <c r="BH556" s="89"/>
      <c r="BI556" s="89"/>
      <c r="BJ556" s="89"/>
      <c r="BK556" s="89"/>
      <c r="BL556" s="89"/>
      <c r="BM556" s="89"/>
      <c r="BN556" s="89"/>
      <c r="BO556" s="89"/>
      <c r="BP556" s="89"/>
      <c r="BQ556" s="89"/>
      <c r="BR556" s="89"/>
      <c r="BS556" s="89"/>
      <c r="BT556" s="89"/>
      <c r="BU556" s="89"/>
      <c r="BV556" s="89"/>
    </row>
    <row r="557" spans="1:74" ht="12.75" customHeight="1" x14ac:dyDescent="0.2">
      <c r="A557" s="102"/>
      <c r="B557" s="102"/>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89"/>
      <c r="AY557" s="89"/>
      <c r="AZ557" s="89"/>
      <c r="BA557" s="89"/>
      <c r="BB557" s="89"/>
      <c r="BC557" s="89"/>
      <c r="BD557" s="89"/>
      <c r="BE557" s="89"/>
      <c r="BF557" s="89"/>
      <c r="BG557" s="89"/>
      <c r="BH557" s="89"/>
      <c r="BI557" s="89"/>
      <c r="BJ557" s="89"/>
      <c r="BK557" s="89"/>
      <c r="BL557" s="89"/>
      <c r="BM557" s="89"/>
      <c r="BN557" s="89"/>
      <c r="BO557" s="89"/>
      <c r="BP557" s="89"/>
      <c r="BQ557" s="89"/>
      <c r="BR557" s="89"/>
      <c r="BS557" s="89"/>
      <c r="BT557" s="89"/>
      <c r="BU557" s="89"/>
      <c r="BV557" s="89"/>
    </row>
    <row r="558" spans="1:74" ht="12.75" customHeight="1" x14ac:dyDescent="0.2">
      <c r="A558" s="102"/>
      <c r="B558" s="102"/>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89"/>
      <c r="AY558" s="89"/>
      <c r="AZ558" s="89"/>
      <c r="BA558" s="89"/>
      <c r="BB558" s="89"/>
      <c r="BC558" s="89"/>
      <c r="BD558" s="89"/>
      <c r="BE558" s="89"/>
      <c r="BF558" s="89"/>
      <c r="BG558" s="89"/>
      <c r="BH558" s="89"/>
      <c r="BI558" s="89"/>
      <c r="BJ558" s="89"/>
      <c r="BK558" s="89"/>
      <c r="BL558" s="89"/>
      <c r="BM558" s="89"/>
      <c r="BN558" s="89"/>
      <c r="BO558" s="89"/>
      <c r="BP558" s="89"/>
      <c r="BQ558" s="89"/>
      <c r="BR558" s="89"/>
      <c r="BS558" s="89"/>
      <c r="BT558" s="89"/>
      <c r="BU558" s="89"/>
      <c r="BV558" s="89"/>
    </row>
    <row r="559" spans="1:74" ht="12.75" customHeight="1" x14ac:dyDescent="0.2">
      <c r="A559" s="102"/>
      <c r="B559" s="102"/>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89"/>
      <c r="AY559" s="89"/>
      <c r="AZ559" s="89"/>
      <c r="BA559" s="89"/>
      <c r="BB559" s="89"/>
      <c r="BC559" s="89"/>
      <c r="BD559" s="89"/>
      <c r="BE559" s="89"/>
      <c r="BF559" s="89"/>
      <c r="BG559" s="89"/>
      <c r="BH559" s="89"/>
      <c r="BI559" s="89"/>
      <c r="BJ559" s="89"/>
      <c r="BK559" s="89"/>
      <c r="BL559" s="89"/>
      <c r="BM559" s="89"/>
      <c r="BN559" s="89"/>
      <c r="BO559" s="89"/>
      <c r="BP559" s="89"/>
      <c r="BQ559" s="89"/>
      <c r="BR559" s="89"/>
      <c r="BS559" s="89"/>
      <c r="BT559" s="89"/>
      <c r="BU559" s="89"/>
      <c r="BV559" s="89"/>
    </row>
    <row r="560" spans="1:74" ht="12.75" customHeight="1" x14ac:dyDescent="0.2">
      <c r="A560" s="102"/>
      <c r="B560" s="102"/>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89"/>
      <c r="AY560" s="89"/>
      <c r="AZ560" s="89"/>
      <c r="BA560" s="89"/>
      <c r="BB560" s="89"/>
      <c r="BC560" s="89"/>
      <c r="BD560" s="89"/>
      <c r="BE560" s="89"/>
      <c r="BF560" s="89"/>
      <c r="BG560" s="89"/>
      <c r="BH560" s="89"/>
      <c r="BI560" s="89"/>
      <c r="BJ560" s="89"/>
      <c r="BK560" s="89"/>
      <c r="BL560" s="89"/>
      <c r="BM560" s="89"/>
      <c r="BN560" s="89"/>
      <c r="BO560" s="89"/>
      <c r="BP560" s="89"/>
      <c r="BQ560" s="89"/>
      <c r="BR560" s="89"/>
      <c r="BS560" s="89"/>
      <c r="BT560" s="89"/>
      <c r="BU560" s="89"/>
      <c r="BV560" s="89"/>
    </row>
    <row r="561" spans="1:74" ht="12.75" customHeight="1" x14ac:dyDescent="0.2">
      <c r="A561" s="102"/>
      <c r="B561" s="102"/>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89"/>
      <c r="AY561" s="89"/>
      <c r="AZ561" s="89"/>
      <c r="BA561" s="89"/>
      <c r="BB561" s="89"/>
      <c r="BC561" s="89"/>
      <c r="BD561" s="89"/>
      <c r="BE561" s="89"/>
      <c r="BF561" s="89"/>
      <c r="BG561" s="89"/>
      <c r="BH561" s="89"/>
      <c r="BI561" s="89"/>
      <c r="BJ561" s="89"/>
      <c r="BK561" s="89"/>
      <c r="BL561" s="89"/>
      <c r="BM561" s="89"/>
      <c r="BN561" s="89"/>
      <c r="BO561" s="89"/>
      <c r="BP561" s="89"/>
      <c r="BQ561" s="89"/>
      <c r="BR561" s="89"/>
      <c r="BS561" s="89"/>
      <c r="BT561" s="89"/>
      <c r="BU561" s="89"/>
      <c r="BV561" s="89"/>
    </row>
    <row r="562" spans="1:74" ht="12.75" customHeight="1" x14ac:dyDescent="0.2">
      <c r="A562" s="102"/>
      <c r="B562" s="102"/>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89"/>
      <c r="AY562" s="89"/>
      <c r="AZ562" s="89"/>
      <c r="BA562" s="89"/>
      <c r="BB562" s="89"/>
      <c r="BC562" s="89"/>
      <c r="BD562" s="89"/>
      <c r="BE562" s="89"/>
      <c r="BF562" s="89"/>
      <c r="BG562" s="89"/>
      <c r="BH562" s="89"/>
      <c r="BI562" s="89"/>
      <c r="BJ562" s="89"/>
      <c r="BK562" s="89"/>
      <c r="BL562" s="89"/>
      <c r="BM562" s="89"/>
      <c r="BN562" s="89"/>
      <c r="BO562" s="89"/>
      <c r="BP562" s="89"/>
      <c r="BQ562" s="89"/>
      <c r="BR562" s="89"/>
      <c r="BS562" s="89"/>
      <c r="BT562" s="89"/>
      <c r="BU562" s="89"/>
      <c r="BV562" s="89"/>
    </row>
    <row r="563" spans="1:74" ht="12.75" customHeight="1" x14ac:dyDescent="0.2">
      <c r="A563" s="102"/>
      <c r="B563" s="102"/>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89"/>
      <c r="AY563" s="89"/>
      <c r="AZ563" s="89"/>
      <c r="BA563" s="89"/>
      <c r="BB563" s="89"/>
      <c r="BC563" s="89"/>
      <c r="BD563" s="89"/>
      <c r="BE563" s="89"/>
      <c r="BF563" s="89"/>
      <c r="BG563" s="89"/>
      <c r="BH563" s="89"/>
      <c r="BI563" s="89"/>
      <c r="BJ563" s="89"/>
      <c r="BK563" s="89"/>
      <c r="BL563" s="89"/>
      <c r="BM563" s="89"/>
      <c r="BN563" s="89"/>
      <c r="BO563" s="89"/>
      <c r="BP563" s="89"/>
      <c r="BQ563" s="89"/>
      <c r="BR563" s="89"/>
      <c r="BS563" s="89"/>
      <c r="BT563" s="89"/>
      <c r="BU563" s="89"/>
      <c r="BV563" s="89"/>
    </row>
    <row r="564" spans="1:74" ht="12.75" customHeight="1" x14ac:dyDescent="0.2">
      <c r="A564" s="102"/>
      <c r="B564" s="102"/>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89"/>
      <c r="AY564" s="89"/>
      <c r="AZ564" s="89"/>
      <c r="BA564" s="89"/>
      <c r="BB564" s="89"/>
      <c r="BC564" s="89"/>
      <c r="BD564" s="89"/>
      <c r="BE564" s="89"/>
      <c r="BF564" s="89"/>
      <c r="BG564" s="89"/>
      <c r="BH564" s="89"/>
      <c r="BI564" s="89"/>
      <c r="BJ564" s="89"/>
      <c r="BK564" s="89"/>
      <c r="BL564" s="89"/>
      <c r="BM564" s="89"/>
      <c r="BN564" s="89"/>
      <c r="BO564" s="89"/>
      <c r="BP564" s="89"/>
      <c r="BQ564" s="89"/>
      <c r="BR564" s="89"/>
      <c r="BS564" s="89"/>
      <c r="BT564" s="89"/>
      <c r="BU564" s="89"/>
      <c r="BV564" s="89"/>
    </row>
    <row r="565" spans="1:74" ht="12.75" customHeight="1" x14ac:dyDescent="0.2">
      <c r="A565" s="102"/>
      <c r="B565" s="102"/>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89"/>
      <c r="AY565" s="89"/>
      <c r="AZ565" s="89"/>
      <c r="BA565" s="89"/>
      <c r="BB565" s="89"/>
      <c r="BC565" s="89"/>
      <c r="BD565" s="89"/>
      <c r="BE565" s="89"/>
      <c r="BF565" s="89"/>
      <c r="BG565" s="89"/>
      <c r="BH565" s="89"/>
      <c r="BI565" s="89"/>
      <c r="BJ565" s="89"/>
      <c r="BK565" s="89"/>
      <c r="BL565" s="89"/>
      <c r="BM565" s="89"/>
      <c r="BN565" s="89"/>
      <c r="BO565" s="89"/>
      <c r="BP565" s="89"/>
      <c r="BQ565" s="89"/>
      <c r="BR565" s="89"/>
      <c r="BS565" s="89"/>
      <c r="BT565" s="89"/>
      <c r="BU565" s="89"/>
      <c r="BV565" s="89"/>
    </row>
    <row r="566" spans="1:74" ht="12.75" customHeight="1" x14ac:dyDescent="0.2">
      <c r="A566" s="102"/>
      <c r="B566" s="102"/>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89"/>
      <c r="AY566" s="89"/>
      <c r="AZ566" s="89"/>
      <c r="BA566" s="89"/>
      <c r="BB566" s="89"/>
      <c r="BC566" s="89"/>
      <c r="BD566" s="89"/>
      <c r="BE566" s="89"/>
      <c r="BF566" s="89"/>
      <c r="BG566" s="89"/>
      <c r="BH566" s="89"/>
      <c r="BI566" s="89"/>
      <c r="BJ566" s="89"/>
      <c r="BK566" s="89"/>
      <c r="BL566" s="89"/>
      <c r="BM566" s="89"/>
      <c r="BN566" s="89"/>
      <c r="BO566" s="89"/>
      <c r="BP566" s="89"/>
      <c r="BQ566" s="89"/>
      <c r="BR566" s="89"/>
      <c r="BS566" s="89"/>
      <c r="BT566" s="89"/>
      <c r="BU566" s="89"/>
      <c r="BV566" s="89"/>
    </row>
    <row r="567" spans="1:74" ht="12.75" customHeight="1" x14ac:dyDescent="0.2">
      <c r="A567" s="102"/>
      <c r="B567" s="102"/>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89"/>
      <c r="AY567" s="89"/>
      <c r="AZ567" s="89"/>
      <c r="BA567" s="89"/>
      <c r="BB567" s="89"/>
      <c r="BC567" s="89"/>
      <c r="BD567" s="89"/>
      <c r="BE567" s="89"/>
      <c r="BF567" s="89"/>
      <c r="BG567" s="89"/>
      <c r="BH567" s="89"/>
      <c r="BI567" s="89"/>
      <c r="BJ567" s="89"/>
      <c r="BK567" s="89"/>
      <c r="BL567" s="89"/>
      <c r="BM567" s="89"/>
      <c r="BN567" s="89"/>
      <c r="BO567" s="89"/>
      <c r="BP567" s="89"/>
      <c r="BQ567" s="89"/>
      <c r="BR567" s="89"/>
      <c r="BS567" s="89"/>
      <c r="BT567" s="89"/>
      <c r="BU567" s="89"/>
      <c r="BV567" s="89"/>
    </row>
    <row r="568" spans="1:74" ht="12.75" customHeight="1" x14ac:dyDescent="0.2">
      <c r="A568" s="102"/>
      <c r="B568" s="102"/>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89"/>
      <c r="AY568" s="89"/>
      <c r="AZ568" s="89"/>
      <c r="BA568" s="89"/>
      <c r="BB568" s="89"/>
      <c r="BC568" s="89"/>
      <c r="BD568" s="89"/>
      <c r="BE568" s="89"/>
      <c r="BF568" s="89"/>
      <c r="BG568" s="89"/>
      <c r="BH568" s="89"/>
      <c r="BI568" s="89"/>
      <c r="BJ568" s="89"/>
      <c r="BK568" s="89"/>
      <c r="BL568" s="89"/>
      <c r="BM568" s="89"/>
      <c r="BN568" s="89"/>
      <c r="BO568" s="89"/>
      <c r="BP568" s="89"/>
      <c r="BQ568" s="89"/>
      <c r="BR568" s="89"/>
      <c r="BS568" s="89"/>
      <c r="BT568" s="89"/>
      <c r="BU568" s="89"/>
      <c r="BV568" s="89"/>
    </row>
    <row r="569" spans="1:74" ht="12.75" customHeight="1" x14ac:dyDescent="0.2">
      <c r="A569" s="102"/>
      <c r="B569" s="102"/>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89"/>
      <c r="AY569" s="89"/>
      <c r="AZ569" s="89"/>
      <c r="BA569" s="89"/>
      <c r="BB569" s="89"/>
      <c r="BC569" s="89"/>
      <c r="BD569" s="89"/>
      <c r="BE569" s="89"/>
      <c r="BF569" s="89"/>
      <c r="BG569" s="89"/>
      <c r="BH569" s="89"/>
      <c r="BI569" s="89"/>
      <c r="BJ569" s="89"/>
      <c r="BK569" s="89"/>
      <c r="BL569" s="89"/>
      <c r="BM569" s="89"/>
      <c r="BN569" s="89"/>
      <c r="BO569" s="89"/>
      <c r="BP569" s="89"/>
      <c r="BQ569" s="89"/>
      <c r="BR569" s="89"/>
      <c r="BS569" s="89"/>
      <c r="BT569" s="89"/>
      <c r="BU569" s="89"/>
      <c r="BV569" s="89"/>
    </row>
    <row r="570" spans="1:74" ht="12.75" customHeight="1" x14ac:dyDescent="0.2">
      <c r="A570" s="102"/>
      <c r="B570" s="102"/>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89"/>
      <c r="AY570" s="89"/>
      <c r="AZ570" s="89"/>
      <c r="BA570" s="89"/>
      <c r="BB570" s="89"/>
      <c r="BC570" s="89"/>
      <c r="BD570" s="89"/>
      <c r="BE570" s="89"/>
      <c r="BF570" s="89"/>
      <c r="BG570" s="89"/>
      <c r="BH570" s="89"/>
      <c r="BI570" s="89"/>
      <c r="BJ570" s="89"/>
      <c r="BK570" s="89"/>
      <c r="BL570" s="89"/>
      <c r="BM570" s="89"/>
      <c r="BN570" s="89"/>
      <c r="BO570" s="89"/>
      <c r="BP570" s="89"/>
      <c r="BQ570" s="89"/>
      <c r="BR570" s="89"/>
      <c r="BS570" s="89"/>
      <c r="BT570" s="89"/>
      <c r="BU570" s="89"/>
      <c r="BV570" s="89"/>
    </row>
    <row r="571" spans="1:74" ht="12.75" customHeight="1" x14ac:dyDescent="0.2">
      <c r="A571" s="102"/>
      <c r="B571" s="102"/>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89"/>
      <c r="AY571" s="89"/>
      <c r="AZ571" s="89"/>
      <c r="BA571" s="89"/>
      <c r="BB571" s="89"/>
      <c r="BC571" s="89"/>
      <c r="BD571" s="89"/>
      <c r="BE571" s="89"/>
      <c r="BF571" s="89"/>
      <c r="BG571" s="89"/>
      <c r="BH571" s="89"/>
      <c r="BI571" s="89"/>
      <c r="BJ571" s="89"/>
      <c r="BK571" s="89"/>
      <c r="BL571" s="89"/>
      <c r="BM571" s="89"/>
      <c r="BN571" s="89"/>
      <c r="BO571" s="89"/>
      <c r="BP571" s="89"/>
      <c r="BQ571" s="89"/>
      <c r="BR571" s="89"/>
      <c r="BS571" s="89"/>
      <c r="BT571" s="89"/>
      <c r="BU571" s="89"/>
      <c r="BV571" s="89"/>
    </row>
    <row r="572" spans="1:74" ht="12.75" customHeight="1" x14ac:dyDescent="0.2">
      <c r="A572" s="102"/>
      <c r="B572" s="102"/>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89"/>
      <c r="AY572" s="89"/>
      <c r="AZ572" s="89"/>
      <c r="BA572" s="89"/>
      <c r="BB572" s="89"/>
      <c r="BC572" s="89"/>
      <c r="BD572" s="89"/>
      <c r="BE572" s="89"/>
      <c r="BF572" s="89"/>
      <c r="BG572" s="89"/>
      <c r="BH572" s="89"/>
      <c r="BI572" s="89"/>
      <c r="BJ572" s="89"/>
      <c r="BK572" s="89"/>
      <c r="BL572" s="89"/>
      <c r="BM572" s="89"/>
      <c r="BN572" s="89"/>
      <c r="BO572" s="89"/>
      <c r="BP572" s="89"/>
      <c r="BQ572" s="89"/>
      <c r="BR572" s="89"/>
      <c r="BS572" s="89"/>
      <c r="BT572" s="89"/>
      <c r="BU572" s="89"/>
      <c r="BV572" s="89"/>
    </row>
    <row r="573" spans="1:74" ht="12.75" customHeight="1" x14ac:dyDescent="0.2">
      <c r="A573" s="102"/>
      <c r="B573" s="102"/>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89"/>
      <c r="AY573" s="89"/>
      <c r="AZ573" s="89"/>
      <c r="BA573" s="89"/>
      <c r="BB573" s="89"/>
      <c r="BC573" s="89"/>
      <c r="BD573" s="89"/>
      <c r="BE573" s="89"/>
      <c r="BF573" s="89"/>
      <c r="BG573" s="89"/>
      <c r="BH573" s="89"/>
      <c r="BI573" s="89"/>
      <c r="BJ573" s="89"/>
      <c r="BK573" s="89"/>
      <c r="BL573" s="89"/>
      <c r="BM573" s="89"/>
      <c r="BN573" s="89"/>
      <c r="BO573" s="89"/>
      <c r="BP573" s="89"/>
      <c r="BQ573" s="89"/>
      <c r="BR573" s="89"/>
      <c r="BS573" s="89"/>
      <c r="BT573" s="89"/>
      <c r="BU573" s="89"/>
      <c r="BV573" s="89"/>
    </row>
    <row r="574" spans="1:74" ht="12.75" customHeight="1" x14ac:dyDescent="0.2">
      <c r="A574" s="102"/>
      <c r="B574" s="102"/>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89"/>
      <c r="AY574" s="89"/>
      <c r="AZ574" s="89"/>
      <c r="BA574" s="89"/>
      <c r="BB574" s="89"/>
      <c r="BC574" s="89"/>
      <c r="BD574" s="89"/>
      <c r="BE574" s="89"/>
      <c r="BF574" s="89"/>
      <c r="BG574" s="89"/>
      <c r="BH574" s="89"/>
      <c r="BI574" s="89"/>
      <c r="BJ574" s="89"/>
      <c r="BK574" s="89"/>
      <c r="BL574" s="89"/>
      <c r="BM574" s="89"/>
      <c r="BN574" s="89"/>
      <c r="BO574" s="89"/>
      <c r="BP574" s="89"/>
      <c r="BQ574" s="89"/>
      <c r="BR574" s="89"/>
      <c r="BS574" s="89"/>
      <c r="BT574" s="89"/>
      <c r="BU574" s="89"/>
      <c r="BV574" s="89"/>
    </row>
    <row r="575" spans="1:74" ht="12.75" customHeight="1" x14ac:dyDescent="0.2">
      <c r="A575" s="102"/>
      <c r="B575" s="102"/>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89"/>
      <c r="AY575" s="89"/>
      <c r="AZ575" s="89"/>
      <c r="BA575" s="89"/>
      <c r="BB575" s="89"/>
      <c r="BC575" s="89"/>
      <c r="BD575" s="89"/>
      <c r="BE575" s="89"/>
      <c r="BF575" s="89"/>
      <c r="BG575" s="89"/>
      <c r="BH575" s="89"/>
      <c r="BI575" s="89"/>
      <c r="BJ575" s="89"/>
      <c r="BK575" s="89"/>
      <c r="BL575" s="89"/>
      <c r="BM575" s="89"/>
      <c r="BN575" s="89"/>
      <c r="BO575" s="89"/>
      <c r="BP575" s="89"/>
      <c r="BQ575" s="89"/>
      <c r="BR575" s="89"/>
      <c r="BS575" s="89"/>
      <c r="BT575" s="89"/>
      <c r="BU575" s="89"/>
      <c r="BV575" s="89"/>
    </row>
    <row r="576" spans="1:74" ht="12.75" customHeight="1" x14ac:dyDescent="0.2">
      <c r="A576" s="102"/>
      <c r="B576" s="102"/>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89"/>
      <c r="AY576" s="89"/>
      <c r="AZ576" s="89"/>
      <c r="BA576" s="89"/>
      <c r="BB576" s="89"/>
      <c r="BC576" s="89"/>
      <c r="BD576" s="89"/>
      <c r="BE576" s="89"/>
      <c r="BF576" s="89"/>
      <c r="BG576" s="89"/>
      <c r="BH576" s="89"/>
      <c r="BI576" s="89"/>
      <c r="BJ576" s="89"/>
      <c r="BK576" s="89"/>
      <c r="BL576" s="89"/>
      <c r="BM576" s="89"/>
      <c r="BN576" s="89"/>
      <c r="BO576" s="89"/>
      <c r="BP576" s="89"/>
      <c r="BQ576" s="89"/>
      <c r="BR576" s="89"/>
      <c r="BS576" s="89"/>
      <c r="BT576" s="89"/>
      <c r="BU576" s="89"/>
      <c r="BV576" s="89"/>
    </row>
    <row r="577" spans="1:74" ht="12.75" customHeight="1" x14ac:dyDescent="0.2">
      <c r="A577" s="102"/>
      <c r="B577" s="102"/>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89"/>
      <c r="AY577" s="89"/>
      <c r="AZ577" s="89"/>
      <c r="BA577" s="89"/>
      <c r="BB577" s="89"/>
      <c r="BC577" s="89"/>
      <c r="BD577" s="89"/>
      <c r="BE577" s="89"/>
      <c r="BF577" s="89"/>
      <c r="BG577" s="89"/>
      <c r="BH577" s="89"/>
      <c r="BI577" s="89"/>
      <c r="BJ577" s="89"/>
      <c r="BK577" s="89"/>
      <c r="BL577" s="89"/>
      <c r="BM577" s="89"/>
      <c r="BN577" s="89"/>
      <c r="BO577" s="89"/>
      <c r="BP577" s="89"/>
      <c r="BQ577" s="89"/>
      <c r="BR577" s="89"/>
      <c r="BS577" s="89"/>
      <c r="BT577" s="89"/>
      <c r="BU577" s="89"/>
      <c r="BV577" s="89"/>
    </row>
    <row r="578" spans="1:74" ht="12.75" customHeight="1" x14ac:dyDescent="0.2">
      <c r="A578" s="102"/>
      <c r="B578" s="102"/>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89"/>
      <c r="AY578" s="89"/>
      <c r="AZ578" s="89"/>
      <c r="BA578" s="89"/>
      <c r="BB578" s="89"/>
      <c r="BC578" s="89"/>
      <c r="BD578" s="89"/>
      <c r="BE578" s="89"/>
      <c r="BF578" s="89"/>
      <c r="BG578" s="89"/>
      <c r="BH578" s="89"/>
      <c r="BI578" s="89"/>
      <c r="BJ578" s="89"/>
      <c r="BK578" s="89"/>
      <c r="BL578" s="89"/>
      <c r="BM578" s="89"/>
      <c r="BN578" s="89"/>
      <c r="BO578" s="89"/>
      <c r="BP578" s="89"/>
      <c r="BQ578" s="89"/>
      <c r="BR578" s="89"/>
      <c r="BS578" s="89"/>
      <c r="BT578" s="89"/>
      <c r="BU578" s="89"/>
      <c r="BV578" s="89"/>
    </row>
    <row r="579" spans="1:74" ht="12.75" customHeight="1" x14ac:dyDescent="0.2">
      <c r="A579" s="102"/>
      <c r="B579" s="102"/>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89"/>
      <c r="AY579" s="89"/>
      <c r="AZ579" s="89"/>
      <c r="BA579" s="89"/>
      <c r="BB579" s="89"/>
      <c r="BC579" s="89"/>
      <c r="BD579" s="89"/>
      <c r="BE579" s="89"/>
      <c r="BF579" s="89"/>
      <c r="BG579" s="89"/>
      <c r="BH579" s="89"/>
      <c r="BI579" s="89"/>
      <c r="BJ579" s="89"/>
      <c r="BK579" s="89"/>
      <c r="BL579" s="89"/>
      <c r="BM579" s="89"/>
      <c r="BN579" s="89"/>
      <c r="BO579" s="89"/>
      <c r="BP579" s="89"/>
      <c r="BQ579" s="89"/>
      <c r="BR579" s="89"/>
      <c r="BS579" s="89"/>
      <c r="BT579" s="89"/>
      <c r="BU579" s="89"/>
      <c r="BV579" s="89"/>
    </row>
    <row r="580" spans="1:74" ht="12.75" customHeight="1" x14ac:dyDescent="0.2">
      <c r="A580" s="102"/>
      <c r="B580" s="102"/>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89"/>
      <c r="AY580" s="89"/>
      <c r="AZ580" s="89"/>
      <c r="BA580" s="89"/>
      <c r="BB580" s="89"/>
      <c r="BC580" s="89"/>
      <c r="BD580" s="89"/>
      <c r="BE580" s="89"/>
      <c r="BF580" s="89"/>
      <c r="BG580" s="89"/>
      <c r="BH580" s="89"/>
      <c r="BI580" s="89"/>
      <c r="BJ580" s="89"/>
      <c r="BK580" s="89"/>
      <c r="BL580" s="89"/>
      <c r="BM580" s="89"/>
      <c r="BN580" s="89"/>
      <c r="BO580" s="89"/>
      <c r="BP580" s="89"/>
      <c r="BQ580" s="89"/>
      <c r="BR580" s="89"/>
      <c r="BS580" s="89"/>
      <c r="BT580" s="89"/>
      <c r="BU580" s="89"/>
      <c r="BV580" s="89"/>
    </row>
    <row r="581" spans="1:74" ht="12.75" customHeight="1" x14ac:dyDescent="0.2">
      <c r="A581" s="102"/>
      <c r="B581" s="102"/>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89"/>
      <c r="AY581" s="89"/>
      <c r="AZ581" s="89"/>
      <c r="BA581" s="89"/>
      <c r="BB581" s="89"/>
      <c r="BC581" s="89"/>
      <c r="BD581" s="89"/>
      <c r="BE581" s="89"/>
      <c r="BF581" s="89"/>
      <c r="BG581" s="89"/>
      <c r="BH581" s="89"/>
      <c r="BI581" s="89"/>
      <c r="BJ581" s="89"/>
      <c r="BK581" s="89"/>
      <c r="BL581" s="89"/>
      <c r="BM581" s="89"/>
      <c r="BN581" s="89"/>
      <c r="BO581" s="89"/>
      <c r="BP581" s="89"/>
      <c r="BQ581" s="89"/>
      <c r="BR581" s="89"/>
      <c r="BS581" s="89"/>
      <c r="BT581" s="89"/>
      <c r="BU581" s="89"/>
      <c r="BV581" s="89"/>
    </row>
    <row r="582" spans="1:74" ht="12.75" customHeight="1" x14ac:dyDescent="0.2">
      <c r="A582" s="102"/>
      <c r="B582" s="102"/>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89"/>
      <c r="AY582" s="89"/>
      <c r="AZ582" s="89"/>
      <c r="BA582" s="89"/>
      <c r="BB582" s="89"/>
      <c r="BC582" s="89"/>
      <c r="BD582" s="89"/>
      <c r="BE582" s="89"/>
      <c r="BF582" s="89"/>
      <c r="BG582" s="89"/>
      <c r="BH582" s="89"/>
      <c r="BI582" s="89"/>
      <c r="BJ582" s="89"/>
      <c r="BK582" s="89"/>
      <c r="BL582" s="89"/>
      <c r="BM582" s="89"/>
      <c r="BN582" s="89"/>
      <c r="BO582" s="89"/>
      <c r="BP582" s="89"/>
      <c r="BQ582" s="89"/>
      <c r="BR582" s="89"/>
      <c r="BS582" s="89"/>
      <c r="BT582" s="89"/>
      <c r="BU582" s="89"/>
      <c r="BV582" s="89"/>
    </row>
    <row r="583" spans="1:74" ht="12.75" customHeight="1" x14ac:dyDescent="0.2">
      <c r="A583" s="102"/>
      <c r="B583" s="102"/>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89"/>
      <c r="AY583" s="89"/>
      <c r="AZ583" s="89"/>
      <c r="BA583" s="89"/>
      <c r="BB583" s="89"/>
      <c r="BC583" s="89"/>
      <c r="BD583" s="89"/>
      <c r="BE583" s="89"/>
      <c r="BF583" s="89"/>
      <c r="BG583" s="89"/>
      <c r="BH583" s="89"/>
      <c r="BI583" s="89"/>
      <c r="BJ583" s="89"/>
      <c r="BK583" s="89"/>
      <c r="BL583" s="89"/>
      <c r="BM583" s="89"/>
      <c r="BN583" s="89"/>
      <c r="BO583" s="89"/>
      <c r="BP583" s="89"/>
      <c r="BQ583" s="89"/>
      <c r="BR583" s="89"/>
      <c r="BS583" s="89"/>
      <c r="BT583" s="89"/>
      <c r="BU583" s="89"/>
      <c r="BV583" s="89"/>
    </row>
    <row r="584" spans="1:74" ht="12.75" customHeight="1" x14ac:dyDescent="0.2">
      <c r="A584" s="102"/>
      <c r="B584" s="102"/>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89"/>
      <c r="AY584" s="89"/>
      <c r="AZ584" s="89"/>
      <c r="BA584" s="89"/>
      <c r="BB584" s="89"/>
      <c r="BC584" s="89"/>
      <c r="BD584" s="89"/>
      <c r="BE584" s="89"/>
      <c r="BF584" s="89"/>
      <c r="BG584" s="89"/>
      <c r="BH584" s="89"/>
      <c r="BI584" s="89"/>
      <c r="BJ584" s="89"/>
      <c r="BK584" s="89"/>
      <c r="BL584" s="89"/>
      <c r="BM584" s="89"/>
      <c r="BN584" s="89"/>
      <c r="BO584" s="89"/>
      <c r="BP584" s="89"/>
      <c r="BQ584" s="89"/>
      <c r="BR584" s="89"/>
      <c r="BS584" s="89"/>
      <c r="BT584" s="89"/>
      <c r="BU584" s="89"/>
      <c r="BV584" s="89"/>
    </row>
    <row r="585" spans="1:74" ht="12.75" customHeight="1" x14ac:dyDescent="0.2">
      <c r="A585" s="102"/>
      <c r="B585" s="102"/>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89"/>
      <c r="AY585" s="89"/>
      <c r="AZ585" s="89"/>
      <c r="BA585" s="89"/>
      <c r="BB585" s="89"/>
      <c r="BC585" s="89"/>
      <c r="BD585" s="89"/>
      <c r="BE585" s="89"/>
      <c r="BF585" s="89"/>
      <c r="BG585" s="89"/>
      <c r="BH585" s="89"/>
      <c r="BI585" s="89"/>
      <c r="BJ585" s="89"/>
      <c r="BK585" s="89"/>
      <c r="BL585" s="89"/>
      <c r="BM585" s="89"/>
      <c r="BN585" s="89"/>
      <c r="BO585" s="89"/>
      <c r="BP585" s="89"/>
      <c r="BQ585" s="89"/>
      <c r="BR585" s="89"/>
      <c r="BS585" s="89"/>
      <c r="BT585" s="89"/>
      <c r="BU585" s="89"/>
      <c r="BV585" s="89"/>
    </row>
    <row r="586" spans="1:74" ht="12.75" customHeight="1" x14ac:dyDescent="0.2">
      <c r="A586" s="102"/>
      <c r="B586" s="102"/>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89"/>
      <c r="AY586" s="89"/>
      <c r="AZ586" s="89"/>
      <c r="BA586" s="89"/>
      <c r="BB586" s="89"/>
      <c r="BC586" s="89"/>
      <c r="BD586" s="89"/>
      <c r="BE586" s="89"/>
      <c r="BF586" s="89"/>
      <c r="BG586" s="89"/>
      <c r="BH586" s="89"/>
      <c r="BI586" s="89"/>
      <c r="BJ586" s="89"/>
      <c r="BK586" s="89"/>
      <c r="BL586" s="89"/>
      <c r="BM586" s="89"/>
      <c r="BN586" s="89"/>
      <c r="BO586" s="89"/>
      <c r="BP586" s="89"/>
      <c r="BQ586" s="89"/>
      <c r="BR586" s="89"/>
      <c r="BS586" s="89"/>
      <c r="BT586" s="89"/>
      <c r="BU586" s="89"/>
      <c r="BV586" s="89"/>
    </row>
    <row r="587" spans="1:74" ht="12.75" customHeight="1" x14ac:dyDescent="0.2">
      <c r="A587" s="102"/>
      <c r="B587" s="102"/>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89"/>
      <c r="AY587" s="89"/>
      <c r="AZ587" s="89"/>
      <c r="BA587" s="89"/>
      <c r="BB587" s="89"/>
      <c r="BC587" s="89"/>
      <c r="BD587" s="89"/>
      <c r="BE587" s="89"/>
      <c r="BF587" s="89"/>
      <c r="BG587" s="89"/>
      <c r="BH587" s="89"/>
      <c r="BI587" s="89"/>
      <c r="BJ587" s="89"/>
      <c r="BK587" s="89"/>
      <c r="BL587" s="89"/>
      <c r="BM587" s="89"/>
      <c r="BN587" s="89"/>
      <c r="BO587" s="89"/>
      <c r="BP587" s="89"/>
      <c r="BQ587" s="89"/>
      <c r="BR587" s="89"/>
      <c r="BS587" s="89"/>
      <c r="BT587" s="89"/>
      <c r="BU587" s="89"/>
      <c r="BV587" s="89"/>
    </row>
    <row r="588" spans="1:74" ht="12.75" customHeight="1" x14ac:dyDescent="0.2">
      <c r="A588" s="102"/>
      <c r="B588" s="102"/>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89"/>
      <c r="AY588" s="89"/>
      <c r="AZ588" s="89"/>
      <c r="BA588" s="89"/>
      <c r="BB588" s="89"/>
      <c r="BC588" s="89"/>
      <c r="BD588" s="89"/>
      <c r="BE588" s="89"/>
      <c r="BF588" s="89"/>
      <c r="BG588" s="89"/>
      <c r="BH588" s="89"/>
      <c r="BI588" s="89"/>
      <c r="BJ588" s="89"/>
      <c r="BK588" s="89"/>
      <c r="BL588" s="89"/>
      <c r="BM588" s="89"/>
      <c r="BN588" s="89"/>
      <c r="BO588" s="89"/>
      <c r="BP588" s="89"/>
      <c r="BQ588" s="89"/>
      <c r="BR588" s="89"/>
      <c r="BS588" s="89"/>
      <c r="BT588" s="89"/>
      <c r="BU588" s="89"/>
      <c r="BV588" s="89"/>
    </row>
    <row r="589" spans="1:74" ht="12.75" customHeight="1" x14ac:dyDescent="0.2">
      <c r="A589" s="102"/>
      <c r="B589" s="102"/>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89"/>
      <c r="AY589" s="89"/>
      <c r="AZ589" s="89"/>
      <c r="BA589" s="89"/>
      <c r="BB589" s="89"/>
      <c r="BC589" s="89"/>
      <c r="BD589" s="89"/>
      <c r="BE589" s="89"/>
      <c r="BF589" s="89"/>
      <c r="BG589" s="89"/>
      <c r="BH589" s="89"/>
      <c r="BI589" s="89"/>
      <c r="BJ589" s="89"/>
      <c r="BK589" s="89"/>
      <c r="BL589" s="89"/>
      <c r="BM589" s="89"/>
      <c r="BN589" s="89"/>
      <c r="BO589" s="89"/>
      <c r="BP589" s="89"/>
      <c r="BQ589" s="89"/>
      <c r="BR589" s="89"/>
      <c r="BS589" s="89"/>
      <c r="BT589" s="89"/>
      <c r="BU589" s="89"/>
      <c r="BV589" s="89"/>
    </row>
    <row r="590" spans="1:74" ht="12.75" customHeight="1" x14ac:dyDescent="0.2">
      <c r="A590" s="102"/>
      <c r="B590" s="102"/>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89"/>
      <c r="AY590" s="89"/>
      <c r="AZ590" s="89"/>
      <c r="BA590" s="89"/>
      <c r="BB590" s="89"/>
      <c r="BC590" s="89"/>
      <c r="BD590" s="89"/>
      <c r="BE590" s="89"/>
      <c r="BF590" s="89"/>
      <c r="BG590" s="89"/>
      <c r="BH590" s="89"/>
      <c r="BI590" s="89"/>
      <c r="BJ590" s="89"/>
      <c r="BK590" s="89"/>
      <c r="BL590" s="89"/>
      <c r="BM590" s="89"/>
      <c r="BN590" s="89"/>
      <c r="BO590" s="89"/>
      <c r="BP590" s="89"/>
      <c r="BQ590" s="89"/>
      <c r="BR590" s="89"/>
      <c r="BS590" s="89"/>
      <c r="BT590" s="89"/>
      <c r="BU590" s="89"/>
      <c r="BV590" s="89"/>
    </row>
    <row r="591" spans="1:74" ht="12.75" customHeight="1" x14ac:dyDescent="0.2">
      <c r="A591" s="102"/>
      <c r="B591" s="102"/>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89"/>
      <c r="AY591" s="89"/>
      <c r="AZ591" s="89"/>
      <c r="BA591" s="89"/>
      <c r="BB591" s="89"/>
      <c r="BC591" s="89"/>
      <c r="BD591" s="89"/>
      <c r="BE591" s="89"/>
      <c r="BF591" s="89"/>
      <c r="BG591" s="89"/>
      <c r="BH591" s="89"/>
      <c r="BI591" s="89"/>
      <c r="BJ591" s="89"/>
      <c r="BK591" s="89"/>
      <c r="BL591" s="89"/>
      <c r="BM591" s="89"/>
      <c r="BN591" s="89"/>
      <c r="BO591" s="89"/>
      <c r="BP591" s="89"/>
      <c r="BQ591" s="89"/>
      <c r="BR591" s="89"/>
      <c r="BS591" s="89"/>
      <c r="BT591" s="89"/>
      <c r="BU591" s="89"/>
      <c r="BV591" s="89"/>
    </row>
    <row r="592" spans="1:74" ht="12.75" customHeight="1" x14ac:dyDescent="0.2">
      <c r="A592" s="102"/>
      <c r="B592" s="102"/>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89"/>
      <c r="AY592" s="89"/>
      <c r="AZ592" s="89"/>
      <c r="BA592" s="89"/>
      <c r="BB592" s="89"/>
      <c r="BC592" s="89"/>
      <c r="BD592" s="89"/>
      <c r="BE592" s="89"/>
      <c r="BF592" s="89"/>
      <c r="BG592" s="89"/>
      <c r="BH592" s="89"/>
      <c r="BI592" s="89"/>
      <c r="BJ592" s="89"/>
      <c r="BK592" s="89"/>
      <c r="BL592" s="89"/>
      <c r="BM592" s="89"/>
      <c r="BN592" s="89"/>
      <c r="BO592" s="89"/>
      <c r="BP592" s="89"/>
      <c r="BQ592" s="89"/>
      <c r="BR592" s="89"/>
      <c r="BS592" s="89"/>
      <c r="BT592" s="89"/>
      <c r="BU592" s="89"/>
      <c r="BV592" s="89"/>
    </row>
    <row r="593" spans="1:74" ht="12.75" customHeight="1" x14ac:dyDescent="0.2">
      <c r="A593" s="102"/>
      <c r="B593" s="102"/>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89"/>
      <c r="AY593" s="89"/>
      <c r="AZ593" s="89"/>
      <c r="BA593" s="89"/>
      <c r="BB593" s="89"/>
      <c r="BC593" s="89"/>
      <c r="BD593" s="89"/>
      <c r="BE593" s="89"/>
      <c r="BF593" s="89"/>
      <c r="BG593" s="89"/>
      <c r="BH593" s="89"/>
      <c r="BI593" s="89"/>
      <c r="BJ593" s="89"/>
      <c r="BK593" s="89"/>
      <c r="BL593" s="89"/>
      <c r="BM593" s="89"/>
      <c r="BN593" s="89"/>
      <c r="BO593" s="89"/>
      <c r="BP593" s="89"/>
      <c r="BQ593" s="89"/>
      <c r="BR593" s="89"/>
      <c r="BS593" s="89"/>
      <c r="BT593" s="89"/>
      <c r="BU593" s="89"/>
      <c r="BV593" s="89"/>
    </row>
    <row r="594" spans="1:74" ht="12.75" customHeight="1" x14ac:dyDescent="0.2">
      <c r="A594" s="102"/>
      <c r="B594" s="102"/>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89"/>
      <c r="AY594" s="89"/>
      <c r="AZ594" s="89"/>
      <c r="BA594" s="89"/>
      <c r="BB594" s="89"/>
      <c r="BC594" s="89"/>
      <c r="BD594" s="89"/>
      <c r="BE594" s="89"/>
      <c r="BF594" s="89"/>
      <c r="BG594" s="89"/>
      <c r="BH594" s="89"/>
      <c r="BI594" s="89"/>
      <c r="BJ594" s="89"/>
      <c r="BK594" s="89"/>
      <c r="BL594" s="89"/>
      <c r="BM594" s="89"/>
      <c r="BN594" s="89"/>
      <c r="BO594" s="89"/>
      <c r="BP594" s="89"/>
      <c r="BQ594" s="89"/>
      <c r="BR594" s="89"/>
      <c r="BS594" s="89"/>
      <c r="BT594" s="89"/>
      <c r="BU594" s="89"/>
      <c r="BV594" s="89"/>
    </row>
    <row r="595" spans="1:74" ht="12.75" customHeight="1" x14ac:dyDescent="0.2">
      <c r="A595" s="102"/>
      <c r="B595" s="102"/>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89"/>
      <c r="AY595" s="89"/>
      <c r="AZ595" s="89"/>
      <c r="BA595" s="89"/>
      <c r="BB595" s="89"/>
      <c r="BC595" s="89"/>
      <c r="BD595" s="89"/>
      <c r="BE595" s="89"/>
      <c r="BF595" s="89"/>
      <c r="BG595" s="89"/>
      <c r="BH595" s="89"/>
      <c r="BI595" s="89"/>
      <c r="BJ595" s="89"/>
      <c r="BK595" s="89"/>
      <c r="BL595" s="89"/>
      <c r="BM595" s="89"/>
      <c r="BN595" s="89"/>
      <c r="BO595" s="89"/>
      <c r="BP595" s="89"/>
      <c r="BQ595" s="89"/>
      <c r="BR595" s="89"/>
      <c r="BS595" s="89"/>
      <c r="BT595" s="89"/>
      <c r="BU595" s="89"/>
      <c r="BV595" s="89"/>
    </row>
    <row r="596" spans="1:74" ht="12.75" customHeight="1" x14ac:dyDescent="0.2">
      <c r="A596" s="102"/>
      <c r="B596" s="102"/>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89"/>
      <c r="AY596" s="89"/>
      <c r="AZ596" s="89"/>
      <c r="BA596" s="89"/>
      <c r="BB596" s="89"/>
      <c r="BC596" s="89"/>
      <c r="BD596" s="89"/>
      <c r="BE596" s="89"/>
      <c r="BF596" s="89"/>
      <c r="BG596" s="89"/>
      <c r="BH596" s="89"/>
      <c r="BI596" s="89"/>
      <c r="BJ596" s="89"/>
      <c r="BK596" s="89"/>
      <c r="BL596" s="89"/>
      <c r="BM596" s="89"/>
      <c r="BN596" s="89"/>
      <c r="BO596" s="89"/>
      <c r="BP596" s="89"/>
      <c r="BQ596" s="89"/>
      <c r="BR596" s="89"/>
      <c r="BS596" s="89"/>
      <c r="BT596" s="89"/>
      <c r="BU596" s="89"/>
      <c r="BV596" s="89"/>
    </row>
    <row r="597" spans="1:74" ht="12.75" customHeight="1" x14ac:dyDescent="0.2">
      <c r="A597" s="102"/>
      <c r="B597" s="102"/>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89"/>
      <c r="AY597" s="89"/>
      <c r="AZ597" s="89"/>
      <c r="BA597" s="89"/>
      <c r="BB597" s="89"/>
      <c r="BC597" s="89"/>
      <c r="BD597" s="89"/>
      <c r="BE597" s="89"/>
      <c r="BF597" s="89"/>
      <c r="BG597" s="89"/>
      <c r="BH597" s="89"/>
      <c r="BI597" s="89"/>
      <c r="BJ597" s="89"/>
      <c r="BK597" s="89"/>
      <c r="BL597" s="89"/>
      <c r="BM597" s="89"/>
      <c r="BN597" s="89"/>
      <c r="BO597" s="89"/>
      <c r="BP597" s="89"/>
      <c r="BQ597" s="89"/>
      <c r="BR597" s="89"/>
      <c r="BS597" s="89"/>
      <c r="BT597" s="89"/>
      <c r="BU597" s="89"/>
      <c r="BV597" s="89"/>
    </row>
    <row r="598" spans="1:74" ht="12.75" customHeight="1" x14ac:dyDescent="0.2">
      <c r="A598" s="102"/>
      <c r="B598" s="102"/>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89"/>
      <c r="AY598" s="89"/>
      <c r="AZ598" s="89"/>
      <c r="BA598" s="89"/>
      <c r="BB598" s="89"/>
      <c r="BC598" s="89"/>
      <c r="BD598" s="89"/>
      <c r="BE598" s="89"/>
      <c r="BF598" s="89"/>
      <c r="BG598" s="89"/>
      <c r="BH598" s="89"/>
      <c r="BI598" s="89"/>
      <c r="BJ598" s="89"/>
      <c r="BK598" s="89"/>
      <c r="BL598" s="89"/>
      <c r="BM598" s="89"/>
      <c r="BN598" s="89"/>
      <c r="BO598" s="89"/>
      <c r="BP598" s="89"/>
      <c r="BQ598" s="89"/>
      <c r="BR598" s="89"/>
      <c r="BS598" s="89"/>
      <c r="BT598" s="89"/>
      <c r="BU598" s="89"/>
      <c r="BV598" s="89"/>
    </row>
    <row r="599" spans="1:74" ht="12.75" customHeight="1" x14ac:dyDescent="0.2">
      <c r="A599" s="102"/>
      <c r="B599" s="102"/>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89"/>
      <c r="AY599" s="89"/>
      <c r="AZ599" s="89"/>
      <c r="BA599" s="89"/>
      <c r="BB599" s="89"/>
      <c r="BC599" s="89"/>
      <c r="BD599" s="89"/>
      <c r="BE599" s="89"/>
      <c r="BF599" s="89"/>
      <c r="BG599" s="89"/>
      <c r="BH599" s="89"/>
      <c r="BI599" s="89"/>
      <c r="BJ599" s="89"/>
      <c r="BK599" s="89"/>
      <c r="BL599" s="89"/>
      <c r="BM599" s="89"/>
      <c r="BN599" s="89"/>
      <c r="BO599" s="89"/>
      <c r="BP599" s="89"/>
      <c r="BQ599" s="89"/>
      <c r="BR599" s="89"/>
      <c r="BS599" s="89"/>
      <c r="BT599" s="89"/>
      <c r="BU599" s="89"/>
      <c r="BV599" s="89"/>
    </row>
    <row r="600" spans="1:74" ht="12.75" customHeight="1" x14ac:dyDescent="0.2">
      <c r="A600" s="102"/>
      <c r="B600" s="102"/>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89"/>
      <c r="AY600" s="89"/>
      <c r="AZ600" s="89"/>
      <c r="BA600" s="89"/>
      <c r="BB600" s="89"/>
      <c r="BC600" s="89"/>
      <c r="BD600" s="89"/>
      <c r="BE600" s="89"/>
      <c r="BF600" s="89"/>
      <c r="BG600" s="89"/>
      <c r="BH600" s="89"/>
      <c r="BI600" s="89"/>
      <c r="BJ600" s="89"/>
      <c r="BK600" s="89"/>
      <c r="BL600" s="89"/>
      <c r="BM600" s="89"/>
      <c r="BN600" s="89"/>
      <c r="BO600" s="89"/>
      <c r="BP600" s="89"/>
      <c r="BQ600" s="89"/>
      <c r="BR600" s="89"/>
      <c r="BS600" s="89"/>
      <c r="BT600" s="89"/>
      <c r="BU600" s="89"/>
      <c r="BV600" s="89"/>
    </row>
    <row r="601" spans="1:74" ht="12.75" customHeight="1" x14ac:dyDescent="0.2">
      <c r="A601" s="102"/>
      <c r="B601" s="102"/>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89"/>
      <c r="AY601" s="89"/>
      <c r="AZ601" s="89"/>
      <c r="BA601" s="89"/>
      <c r="BB601" s="89"/>
      <c r="BC601" s="89"/>
      <c r="BD601" s="89"/>
      <c r="BE601" s="89"/>
      <c r="BF601" s="89"/>
      <c r="BG601" s="89"/>
      <c r="BH601" s="89"/>
      <c r="BI601" s="89"/>
      <c r="BJ601" s="89"/>
      <c r="BK601" s="89"/>
      <c r="BL601" s="89"/>
      <c r="BM601" s="89"/>
      <c r="BN601" s="89"/>
      <c r="BO601" s="89"/>
      <c r="BP601" s="89"/>
      <c r="BQ601" s="89"/>
      <c r="BR601" s="89"/>
      <c r="BS601" s="89"/>
      <c r="BT601" s="89"/>
      <c r="BU601" s="89"/>
      <c r="BV601" s="89"/>
    </row>
    <row r="602" spans="1:74" ht="12.75" customHeight="1" x14ac:dyDescent="0.2">
      <c r="A602" s="102"/>
      <c r="B602" s="102"/>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89"/>
      <c r="AY602" s="89"/>
      <c r="AZ602" s="89"/>
      <c r="BA602" s="89"/>
      <c r="BB602" s="89"/>
      <c r="BC602" s="89"/>
      <c r="BD602" s="89"/>
      <c r="BE602" s="89"/>
      <c r="BF602" s="89"/>
      <c r="BG602" s="89"/>
      <c r="BH602" s="89"/>
      <c r="BI602" s="89"/>
      <c r="BJ602" s="89"/>
      <c r="BK602" s="89"/>
      <c r="BL602" s="89"/>
      <c r="BM602" s="89"/>
      <c r="BN602" s="89"/>
      <c r="BO602" s="89"/>
      <c r="BP602" s="89"/>
      <c r="BQ602" s="89"/>
      <c r="BR602" s="89"/>
      <c r="BS602" s="89"/>
      <c r="BT602" s="89"/>
      <c r="BU602" s="89"/>
      <c r="BV602" s="89"/>
    </row>
    <row r="603" spans="1:74" ht="12.75" customHeight="1" x14ac:dyDescent="0.2">
      <c r="A603" s="102"/>
      <c r="B603" s="102"/>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89"/>
      <c r="AY603" s="89"/>
      <c r="AZ603" s="89"/>
      <c r="BA603" s="89"/>
      <c r="BB603" s="89"/>
      <c r="BC603" s="89"/>
      <c r="BD603" s="89"/>
      <c r="BE603" s="89"/>
      <c r="BF603" s="89"/>
      <c r="BG603" s="89"/>
      <c r="BH603" s="89"/>
      <c r="BI603" s="89"/>
      <c r="BJ603" s="89"/>
      <c r="BK603" s="89"/>
      <c r="BL603" s="89"/>
      <c r="BM603" s="89"/>
      <c r="BN603" s="89"/>
      <c r="BO603" s="89"/>
      <c r="BP603" s="89"/>
      <c r="BQ603" s="89"/>
      <c r="BR603" s="89"/>
      <c r="BS603" s="89"/>
      <c r="BT603" s="89"/>
      <c r="BU603" s="89"/>
      <c r="BV603" s="89"/>
    </row>
    <row r="604" spans="1:74" ht="12.75" customHeight="1" x14ac:dyDescent="0.2">
      <c r="A604" s="102"/>
      <c r="B604" s="102"/>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89"/>
      <c r="AY604" s="89"/>
      <c r="AZ604" s="89"/>
      <c r="BA604" s="89"/>
      <c r="BB604" s="89"/>
      <c r="BC604" s="89"/>
      <c r="BD604" s="89"/>
      <c r="BE604" s="89"/>
      <c r="BF604" s="89"/>
      <c r="BG604" s="89"/>
      <c r="BH604" s="89"/>
      <c r="BI604" s="89"/>
      <c r="BJ604" s="89"/>
      <c r="BK604" s="89"/>
      <c r="BL604" s="89"/>
      <c r="BM604" s="89"/>
      <c r="BN604" s="89"/>
      <c r="BO604" s="89"/>
      <c r="BP604" s="89"/>
      <c r="BQ604" s="89"/>
      <c r="BR604" s="89"/>
      <c r="BS604" s="89"/>
      <c r="BT604" s="89"/>
      <c r="BU604" s="89"/>
      <c r="BV604" s="89"/>
    </row>
    <row r="605" spans="1:74" ht="12.75" customHeight="1" x14ac:dyDescent="0.2">
      <c r="A605" s="102"/>
      <c r="B605" s="102"/>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89"/>
      <c r="AY605" s="89"/>
      <c r="AZ605" s="89"/>
      <c r="BA605" s="89"/>
      <c r="BB605" s="89"/>
      <c r="BC605" s="89"/>
      <c r="BD605" s="89"/>
      <c r="BE605" s="89"/>
      <c r="BF605" s="89"/>
      <c r="BG605" s="89"/>
      <c r="BH605" s="89"/>
      <c r="BI605" s="89"/>
      <c r="BJ605" s="89"/>
      <c r="BK605" s="89"/>
      <c r="BL605" s="89"/>
      <c r="BM605" s="89"/>
      <c r="BN605" s="89"/>
      <c r="BO605" s="89"/>
      <c r="BP605" s="89"/>
      <c r="BQ605" s="89"/>
      <c r="BR605" s="89"/>
      <c r="BS605" s="89"/>
      <c r="BT605" s="89"/>
      <c r="BU605" s="89"/>
      <c r="BV605" s="89"/>
    </row>
    <row r="606" spans="1:74" ht="12.75" customHeight="1" x14ac:dyDescent="0.2">
      <c r="A606" s="102"/>
      <c r="B606" s="102"/>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89"/>
      <c r="AY606" s="89"/>
      <c r="AZ606" s="89"/>
      <c r="BA606" s="89"/>
      <c r="BB606" s="89"/>
      <c r="BC606" s="89"/>
      <c r="BD606" s="89"/>
      <c r="BE606" s="89"/>
      <c r="BF606" s="89"/>
      <c r="BG606" s="89"/>
      <c r="BH606" s="89"/>
      <c r="BI606" s="89"/>
      <c r="BJ606" s="89"/>
      <c r="BK606" s="89"/>
      <c r="BL606" s="89"/>
      <c r="BM606" s="89"/>
      <c r="BN606" s="89"/>
      <c r="BO606" s="89"/>
      <c r="BP606" s="89"/>
      <c r="BQ606" s="89"/>
      <c r="BR606" s="89"/>
      <c r="BS606" s="89"/>
      <c r="BT606" s="89"/>
      <c r="BU606" s="89"/>
      <c r="BV606" s="89"/>
    </row>
    <row r="607" spans="1:74" ht="12.75" customHeight="1" x14ac:dyDescent="0.2">
      <c r="A607" s="102"/>
      <c r="B607" s="102"/>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c r="AB607" s="89"/>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89"/>
      <c r="AY607" s="89"/>
      <c r="AZ607" s="89"/>
      <c r="BA607" s="89"/>
      <c r="BB607" s="89"/>
      <c r="BC607" s="89"/>
      <c r="BD607" s="89"/>
      <c r="BE607" s="89"/>
      <c r="BF607" s="89"/>
      <c r="BG607" s="89"/>
      <c r="BH607" s="89"/>
      <c r="BI607" s="89"/>
      <c r="BJ607" s="89"/>
      <c r="BK607" s="89"/>
      <c r="BL607" s="89"/>
      <c r="BM607" s="89"/>
      <c r="BN607" s="89"/>
      <c r="BO607" s="89"/>
      <c r="BP607" s="89"/>
      <c r="BQ607" s="89"/>
      <c r="BR607" s="89"/>
      <c r="BS607" s="89"/>
      <c r="BT607" s="89"/>
      <c r="BU607" s="89"/>
      <c r="BV607" s="89"/>
    </row>
    <row r="608" spans="1:74" ht="12.75" customHeight="1" x14ac:dyDescent="0.2">
      <c r="A608" s="102"/>
      <c r="B608" s="102"/>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c r="AB608" s="89"/>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89"/>
      <c r="AY608" s="89"/>
      <c r="AZ608" s="89"/>
      <c r="BA608" s="89"/>
      <c r="BB608" s="89"/>
      <c r="BC608" s="89"/>
      <c r="BD608" s="89"/>
      <c r="BE608" s="89"/>
      <c r="BF608" s="89"/>
      <c r="BG608" s="89"/>
      <c r="BH608" s="89"/>
      <c r="BI608" s="89"/>
      <c r="BJ608" s="89"/>
      <c r="BK608" s="89"/>
      <c r="BL608" s="89"/>
      <c r="BM608" s="89"/>
      <c r="BN608" s="89"/>
      <c r="BO608" s="89"/>
      <c r="BP608" s="89"/>
      <c r="BQ608" s="89"/>
      <c r="BR608" s="89"/>
      <c r="BS608" s="89"/>
      <c r="BT608" s="89"/>
      <c r="BU608" s="89"/>
      <c r="BV608" s="89"/>
    </row>
    <row r="609" spans="1:74" ht="12.75" customHeight="1" x14ac:dyDescent="0.2">
      <c r="A609" s="102"/>
      <c r="B609" s="102"/>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89"/>
      <c r="AY609" s="89"/>
      <c r="AZ609" s="89"/>
      <c r="BA609" s="89"/>
      <c r="BB609" s="89"/>
      <c r="BC609" s="89"/>
      <c r="BD609" s="89"/>
      <c r="BE609" s="89"/>
      <c r="BF609" s="89"/>
      <c r="BG609" s="89"/>
      <c r="BH609" s="89"/>
      <c r="BI609" s="89"/>
      <c r="BJ609" s="89"/>
      <c r="BK609" s="89"/>
      <c r="BL609" s="89"/>
      <c r="BM609" s="89"/>
      <c r="BN609" s="89"/>
      <c r="BO609" s="89"/>
      <c r="BP609" s="89"/>
      <c r="BQ609" s="89"/>
      <c r="BR609" s="89"/>
      <c r="BS609" s="89"/>
      <c r="BT609" s="89"/>
      <c r="BU609" s="89"/>
      <c r="BV609" s="89"/>
    </row>
    <row r="610" spans="1:74" ht="12.75" customHeight="1" x14ac:dyDescent="0.2">
      <c r="A610" s="102"/>
      <c r="B610" s="102"/>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89"/>
      <c r="AY610" s="89"/>
      <c r="AZ610" s="89"/>
      <c r="BA610" s="89"/>
      <c r="BB610" s="89"/>
      <c r="BC610" s="89"/>
      <c r="BD610" s="89"/>
      <c r="BE610" s="89"/>
      <c r="BF610" s="89"/>
      <c r="BG610" s="89"/>
      <c r="BH610" s="89"/>
      <c r="BI610" s="89"/>
      <c r="BJ610" s="89"/>
      <c r="BK610" s="89"/>
      <c r="BL610" s="89"/>
      <c r="BM610" s="89"/>
      <c r="BN610" s="89"/>
      <c r="BO610" s="89"/>
      <c r="BP610" s="89"/>
      <c r="BQ610" s="89"/>
      <c r="BR610" s="89"/>
      <c r="BS610" s="89"/>
      <c r="BT610" s="89"/>
      <c r="BU610" s="89"/>
      <c r="BV610" s="89"/>
    </row>
    <row r="611" spans="1:74" ht="12.75" customHeight="1" x14ac:dyDescent="0.2">
      <c r="A611" s="102"/>
      <c r="B611" s="102"/>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89"/>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row>
    <row r="612" spans="1:74" ht="12.75" customHeight="1" x14ac:dyDescent="0.2">
      <c r="A612" s="102"/>
      <c r="B612" s="102"/>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89"/>
      <c r="AY612" s="89"/>
      <c r="AZ612" s="89"/>
      <c r="BA612" s="89"/>
      <c r="BB612" s="89"/>
      <c r="BC612" s="89"/>
      <c r="BD612" s="89"/>
      <c r="BE612" s="89"/>
      <c r="BF612" s="89"/>
      <c r="BG612" s="89"/>
      <c r="BH612" s="89"/>
      <c r="BI612" s="89"/>
      <c r="BJ612" s="89"/>
      <c r="BK612" s="89"/>
      <c r="BL612" s="89"/>
      <c r="BM612" s="89"/>
      <c r="BN612" s="89"/>
      <c r="BO612" s="89"/>
      <c r="BP612" s="89"/>
      <c r="BQ612" s="89"/>
      <c r="BR612" s="89"/>
      <c r="BS612" s="89"/>
      <c r="BT612" s="89"/>
      <c r="BU612" s="89"/>
      <c r="BV612" s="89"/>
    </row>
    <row r="613" spans="1:74" ht="12.75" customHeight="1" x14ac:dyDescent="0.2">
      <c r="A613" s="102"/>
      <c r="B613" s="102"/>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89"/>
      <c r="AY613" s="89"/>
      <c r="AZ613" s="89"/>
      <c r="BA613" s="89"/>
      <c r="BB613" s="89"/>
      <c r="BC613" s="89"/>
      <c r="BD613" s="89"/>
      <c r="BE613" s="89"/>
      <c r="BF613" s="89"/>
      <c r="BG613" s="89"/>
      <c r="BH613" s="89"/>
      <c r="BI613" s="89"/>
      <c r="BJ613" s="89"/>
      <c r="BK613" s="89"/>
      <c r="BL613" s="89"/>
      <c r="BM613" s="89"/>
      <c r="BN613" s="89"/>
      <c r="BO613" s="89"/>
      <c r="BP613" s="89"/>
      <c r="BQ613" s="89"/>
      <c r="BR613" s="89"/>
      <c r="BS613" s="89"/>
      <c r="BT613" s="89"/>
      <c r="BU613" s="89"/>
      <c r="BV613" s="89"/>
    </row>
    <row r="614" spans="1:74" ht="12.75" customHeight="1" x14ac:dyDescent="0.2">
      <c r="A614" s="102"/>
      <c r="B614" s="102"/>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89"/>
      <c r="AY614" s="89"/>
      <c r="AZ614" s="89"/>
      <c r="BA614" s="89"/>
      <c r="BB614" s="89"/>
      <c r="BC614" s="89"/>
      <c r="BD614" s="89"/>
      <c r="BE614" s="89"/>
      <c r="BF614" s="89"/>
      <c r="BG614" s="89"/>
      <c r="BH614" s="89"/>
      <c r="BI614" s="89"/>
      <c r="BJ614" s="89"/>
      <c r="BK614" s="89"/>
      <c r="BL614" s="89"/>
      <c r="BM614" s="89"/>
      <c r="BN614" s="89"/>
      <c r="BO614" s="89"/>
      <c r="BP614" s="89"/>
      <c r="BQ614" s="89"/>
      <c r="BR614" s="89"/>
      <c r="BS614" s="89"/>
      <c r="BT614" s="89"/>
      <c r="BU614" s="89"/>
      <c r="BV614" s="89"/>
    </row>
    <row r="615" spans="1:74" ht="12.75" customHeight="1" x14ac:dyDescent="0.2">
      <c r="A615" s="102"/>
      <c r="B615" s="102"/>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89"/>
      <c r="AY615" s="89"/>
      <c r="AZ615" s="89"/>
      <c r="BA615" s="89"/>
      <c r="BB615" s="89"/>
      <c r="BC615" s="89"/>
      <c r="BD615" s="89"/>
      <c r="BE615" s="89"/>
      <c r="BF615" s="89"/>
      <c r="BG615" s="89"/>
      <c r="BH615" s="89"/>
      <c r="BI615" s="89"/>
      <c r="BJ615" s="89"/>
      <c r="BK615" s="89"/>
      <c r="BL615" s="89"/>
      <c r="BM615" s="89"/>
      <c r="BN615" s="89"/>
      <c r="BO615" s="89"/>
      <c r="BP615" s="89"/>
      <c r="BQ615" s="89"/>
      <c r="BR615" s="89"/>
      <c r="BS615" s="89"/>
      <c r="BT615" s="89"/>
      <c r="BU615" s="89"/>
      <c r="BV615" s="89"/>
    </row>
    <row r="616" spans="1:74" ht="12.75" customHeight="1" x14ac:dyDescent="0.2">
      <c r="A616" s="102"/>
      <c r="B616" s="102"/>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89"/>
      <c r="AY616" s="89"/>
      <c r="AZ616" s="89"/>
      <c r="BA616" s="89"/>
      <c r="BB616" s="89"/>
      <c r="BC616" s="89"/>
      <c r="BD616" s="89"/>
      <c r="BE616" s="89"/>
      <c r="BF616" s="89"/>
      <c r="BG616" s="89"/>
      <c r="BH616" s="89"/>
      <c r="BI616" s="89"/>
      <c r="BJ616" s="89"/>
      <c r="BK616" s="89"/>
      <c r="BL616" s="89"/>
      <c r="BM616" s="89"/>
      <c r="BN616" s="89"/>
      <c r="BO616" s="89"/>
      <c r="BP616" s="89"/>
      <c r="BQ616" s="89"/>
      <c r="BR616" s="89"/>
      <c r="BS616" s="89"/>
      <c r="BT616" s="89"/>
      <c r="BU616" s="89"/>
      <c r="BV616" s="89"/>
    </row>
    <row r="617" spans="1:74" ht="12.75" customHeight="1" x14ac:dyDescent="0.2">
      <c r="A617" s="102"/>
      <c r="B617" s="102"/>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89"/>
      <c r="AY617" s="89"/>
      <c r="AZ617" s="89"/>
      <c r="BA617" s="89"/>
      <c r="BB617" s="89"/>
      <c r="BC617" s="89"/>
      <c r="BD617" s="89"/>
      <c r="BE617" s="89"/>
      <c r="BF617" s="89"/>
      <c r="BG617" s="89"/>
      <c r="BH617" s="89"/>
      <c r="BI617" s="89"/>
      <c r="BJ617" s="89"/>
      <c r="BK617" s="89"/>
      <c r="BL617" s="89"/>
      <c r="BM617" s="89"/>
      <c r="BN617" s="89"/>
      <c r="BO617" s="89"/>
      <c r="BP617" s="89"/>
      <c r="BQ617" s="89"/>
      <c r="BR617" s="89"/>
      <c r="BS617" s="89"/>
      <c r="BT617" s="89"/>
      <c r="BU617" s="89"/>
      <c r="BV617" s="89"/>
    </row>
    <row r="618" spans="1:74" ht="12.75" customHeight="1" x14ac:dyDescent="0.2">
      <c r="A618" s="102"/>
      <c r="B618" s="102"/>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89"/>
      <c r="AY618" s="89"/>
      <c r="AZ618" s="89"/>
      <c r="BA618" s="89"/>
      <c r="BB618" s="89"/>
      <c r="BC618" s="89"/>
      <c r="BD618" s="89"/>
      <c r="BE618" s="89"/>
      <c r="BF618" s="89"/>
      <c r="BG618" s="89"/>
      <c r="BH618" s="89"/>
      <c r="BI618" s="89"/>
      <c r="BJ618" s="89"/>
      <c r="BK618" s="89"/>
      <c r="BL618" s="89"/>
      <c r="BM618" s="89"/>
      <c r="BN618" s="89"/>
      <c r="BO618" s="89"/>
      <c r="BP618" s="89"/>
      <c r="BQ618" s="89"/>
      <c r="BR618" s="89"/>
      <c r="BS618" s="89"/>
      <c r="BT618" s="89"/>
      <c r="BU618" s="89"/>
      <c r="BV618" s="89"/>
    </row>
    <row r="619" spans="1:74" ht="12.75" customHeight="1" x14ac:dyDescent="0.2">
      <c r="A619" s="102"/>
      <c r="B619" s="102"/>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89"/>
      <c r="AY619" s="89"/>
      <c r="AZ619" s="89"/>
      <c r="BA619" s="89"/>
      <c r="BB619" s="89"/>
      <c r="BC619" s="89"/>
      <c r="BD619" s="89"/>
      <c r="BE619" s="89"/>
      <c r="BF619" s="89"/>
      <c r="BG619" s="89"/>
      <c r="BH619" s="89"/>
      <c r="BI619" s="89"/>
      <c r="BJ619" s="89"/>
      <c r="BK619" s="89"/>
      <c r="BL619" s="89"/>
      <c r="BM619" s="89"/>
      <c r="BN619" s="89"/>
      <c r="BO619" s="89"/>
      <c r="BP619" s="89"/>
      <c r="BQ619" s="89"/>
      <c r="BR619" s="89"/>
      <c r="BS619" s="89"/>
      <c r="BT619" s="89"/>
      <c r="BU619" s="89"/>
      <c r="BV619" s="89"/>
    </row>
    <row r="620" spans="1:74" ht="12.75" customHeight="1" x14ac:dyDescent="0.2">
      <c r="A620" s="102"/>
      <c r="B620" s="102"/>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89"/>
      <c r="AY620" s="89"/>
      <c r="AZ620" s="89"/>
      <c r="BA620" s="89"/>
      <c r="BB620" s="89"/>
      <c r="BC620" s="89"/>
      <c r="BD620" s="89"/>
      <c r="BE620" s="89"/>
      <c r="BF620" s="89"/>
      <c r="BG620" s="89"/>
      <c r="BH620" s="89"/>
      <c r="BI620" s="89"/>
      <c r="BJ620" s="89"/>
      <c r="BK620" s="89"/>
      <c r="BL620" s="89"/>
      <c r="BM620" s="89"/>
      <c r="BN620" s="89"/>
      <c r="BO620" s="89"/>
      <c r="BP620" s="89"/>
      <c r="BQ620" s="89"/>
      <c r="BR620" s="89"/>
      <c r="BS620" s="89"/>
      <c r="BT620" s="89"/>
      <c r="BU620" s="89"/>
      <c r="BV620" s="89"/>
    </row>
    <row r="621" spans="1:74" ht="12.75" customHeight="1" x14ac:dyDescent="0.2">
      <c r="A621" s="102"/>
      <c r="B621" s="102"/>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89"/>
      <c r="AY621" s="89"/>
      <c r="AZ621" s="89"/>
      <c r="BA621" s="89"/>
      <c r="BB621" s="89"/>
      <c r="BC621" s="89"/>
      <c r="BD621" s="89"/>
      <c r="BE621" s="89"/>
      <c r="BF621" s="89"/>
      <c r="BG621" s="89"/>
      <c r="BH621" s="89"/>
      <c r="BI621" s="89"/>
      <c r="BJ621" s="89"/>
      <c r="BK621" s="89"/>
      <c r="BL621" s="89"/>
      <c r="BM621" s="89"/>
      <c r="BN621" s="89"/>
      <c r="BO621" s="89"/>
      <c r="BP621" s="89"/>
      <c r="BQ621" s="89"/>
      <c r="BR621" s="89"/>
      <c r="BS621" s="89"/>
      <c r="BT621" s="89"/>
      <c r="BU621" s="89"/>
      <c r="BV621" s="89"/>
    </row>
    <row r="622" spans="1:74" ht="12.75" customHeight="1" x14ac:dyDescent="0.2">
      <c r="A622" s="102"/>
      <c r="B622" s="102"/>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89"/>
      <c r="AY622" s="89"/>
      <c r="AZ622" s="89"/>
      <c r="BA622" s="89"/>
      <c r="BB622" s="89"/>
      <c r="BC622" s="89"/>
      <c r="BD622" s="89"/>
      <c r="BE622" s="89"/>
      <c r="BF622" s="89"/>
      <c r="BG622" s="89"/>
      <c r="BH622" s="89"/>
      <c r="BI622" s="89"/>
      <c r="BJ622" s="89"/>
      <c r="BK622" s="89"/>
      <c r="BL622" s="89"/>
      <c r="BM622" s="89"/>
      <c r="BN622" s="89"/>
      <c r="BO622" s="89"/>
      <c r="BP622" s="89"/>
      <c r="BQ622" s="89"/>
      <c r="BR622" s="89"/>
      <c r="BS622" s="89"/>
      <c r="BT622" s="89"/>
      <c r="BU622" s="89"/>
      <c r="BV622" s="89"/>
    </row>
    <row r="623" spans="1:74" ht="12.75" customHeight="1" x14ac:dyDescent="0.2">
      <c r="A623" s="102"/>
      <c r="B623" s="102"/>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c r="AB623" s="89"/>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89"/>
      <c r="AY623" s="89"/>
      <c r="AZ623" s="89"/>
      <c r="BA623" s="89"/>
      <c r="BB623" s="89"/>
      <c r="BC623" s="89"/>
      <c r="BD623" s="89"/>
      <c r="BE623" s="89"/>
      <c r="BF623" s="89"/>
      <c r="BG623" s="89"/>
      <c r="BH623" s="89"/>
      <c r="BI623" s="89"/>
      <c r="BJ623" s="89"/>
      <c r="BK623" s="89"/>
      <c r="BL623" s="89"/>
      <c r="BM623" s="89"/>
      <c r="BN623" s="89"/>
      <c r="BO623" s="89"/>
      <c r="BP623" s="89"/>
      <c r="BQ623" s="89"/>
      <c r="BR623" s="89"/>
      <c r="BS623" s="89"/>
      <c r="BT623" s="89"/>
      <c r="BU623" s="89"/>
      <c r="BV623" s="89"/>
    </row>
    <row r="624" spans="1:74" ht="12.75" customHeight="1" x14ac:dyDescent="0.2">
      <c r="A624" s="102"/>
      <c r="B624" s="102"/>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89"/>
      <c r="AY624" s="89"/>
      <c r="AZ624" s="89"/>
      <c r="BA624" s="89"/>
      <c r="BB624" s="89"/>
      <c r="BC624" s="89"/>
      <c r="BD624" s="89"/>
      <c r="BE624" s="89"/>
      <c r="BF624" s="89"/>
      <c r="BG624" s="89"/>
      <c r="BH624" s="89"/>
      <c r="BI624" s="89"/>
      <c r="BJ624" s="89"/>
      <c r="BK624" s="89"/>
      <c r="BL624" s="89"/>
      <c r="BM624" s="89"/>
      <c r="BN624" s="89"/>
      <c r="BO624" s="89"/>
      <c r="BP624" s="89"/>
      <c r="BQ624" s="89"/>
      <c r="BR624" s="89"/>
      <c r="BS624" s="89"/>
      <c r="BT624" s="89"/>
      <c r="BU624" s="89"/>
      <c r="BV624" s="89"/>
    </row>
    <row r="625" spans="1:74" ht="12.75" customHeight="1" x14ac:dyDescent="0.2">
      <c r="A625" s="102"/>
      <c r="B625" s="102"/>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89"/>
      <c r="AY625" s="89"/>
      <c r="AZ625" s="89"/>
      <c r="BA625" s="89"/>
      <c r="BB625" s="89"/>
      <c r="BC625" s="89"/>
      <c r="BD625" s="89"/>
      <c r="BE625" s="89"/>
      <c r="BF625" s="89"/>
      <c r="BG625" s="89"/>
      <c r="BH625" s="89"/>
      <c r="BI625" s="89"/>
      <c r="BJ625" s="89"/>
      <c r="BK625" s="89"/>
      <c r="BL625" s="89"/>
      <c r="BM625" s="89"/>
      <c r="BN625" s="89"/>
      <c r="BO625" s="89"/>
      <c r="BP625" s="89"/>
      <c r="BQ625" s="89"/>
      <c r="BR625" s="89"/>
      <c r="BS625" s="89"/>
      <c r="BT625" s="89"/>
      <c r="BU625" s="89"/>
      <c r="BV625" s="89"/>
    </row>
    <row r="626" spans="1:74" ht="12.75" customHeight="1" x14ac:dyDescent="0.2">
      <c r="A626" s="102"/>
      <c r="B626" s="102"/>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89"/>
      <c r="AY626" s="89"/>
      <c r="AZ626" s="89"/>
      <c r="BA626" s="89"/>
      <c r="BB626" s="89"/>
      <c r="BC626" s="89"/>
      <c r="BD626" s="89"/>
      <c r="BE626" s="89"/>
      <c r="BF626" s="89"/>
      <c r="BG626" s="89"/>
      <c r="BH626" s="89"/>
      <c r="BI626" s="89"/>
      <c r="BJ626" s="89"/>
      <c r="BK626" s="89"/>
      <c r="BL626" s="89"/>
      <c r="BM626" s="89"/>
      <c r="BN626" s="89"/>
      <c r="BO626" s="89"/>
      <c r="BP626" s="89"/>
      <c r="BQ626" s="89"/>
      <c r="BR626" s="89"/>
      <c r="BS626" s="89"/>
      <c r="BT626" s="89"/>
      <c r="BU626" s="89"/>
      <c r="BV626" s="89"/>
    </row>
    <row r="627" spans="1:74" ht="12.75" customHeight="1" x14ac:dyDescent="0.2">
      <c r="A627" s="102"/>
      <c r="B627" s="102"/>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c r="AB627" s="89"/>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89"/>
      <c r="AY627" s="89"/>
      <c r="AZ627" s="89"/>
      <c r="BA627" s="89"/>
      <c r="BB627" s="89"/>
      <c r="BC627" s="89"/>
      <c r="BD627" s="89"/>
      <c r="BE627" s="89"/>
      <c r="BF627" s="89"/>
      <c r="BG627" s="89"/>
      <c r="BH627" s="89"/>
      <c r="BI627" s="89"/>
      <c r="BJ627" s="89"/>
      <c r="BK627" s="89"/>
      <c r="BL627" s="89"/>
      <c r="BM627" s="89"/>
      <c r="BN627" s="89"/>
      <c r="BO627" s="89"/>
      <c r="BP627" s="89"/>
      <c r="BQ627" s="89"/>
      <c r="BR627" s="89"/>
      <c r="BS627" s="89"/>
      <c r="BT627" s="89"/>
      <c r="BU627" s="89"/>
      <c r="BV627" s="89"/>
    </row>
    <row r="628" spans="1:74" ht="12.75" customHeight="1" x14ac:dyDescent="0.2">
      <c r="A628" s="102"/>
      <c r="B628" s="102"/>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c r="AB628" s="89"/>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89"/>
      <c r="AY628" s="89"/>
      <c r="AZ628" s="89"/>
      <c r="BA628" s="89"/>
      <c r="BB628" s="89"/>
      <c r="BC628" s="89"/>
      <c r="BD628" s="89"/>
      <c r="BE628" s="89"/>
      <c r="BF628" s="89"/>
      <c r="BG628" s="89"/>
      <c r="BH628" s="89"/>
      <c r="BI628" s="89"/>
      <c r="BJ628" s="89"/>
      <c r="BK628" s="89"/>
      <c r="BL628" s="89"/>
      <c r="BM628" s="89"/>
      <c r="BN628" s="89"/>
      <c r="BO628" s="89"/>
      <c r="BP628" s="89"/>
      <c r="BQ628" s="89"/>
      <c r="BR628" s="89"/>
      <c r="BS628" s="89"/>
      <c r="BT628" s="89"/>
      <c r="BU628" s="89"/>
      <c r="BV628" s="89"/>
    </row>
    <row r="629" spans="1:74" ht="12.75" customHeight="1" x14ac:dyDescent="0.2">
      <c r="A629" s="102"/>
      <c r="B629" s="102"/>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89"/>
      <c r="AY629" s="89"/>
      <c r="AZ629" s="89"/>
      <c r="BA629" s="89"/>
      <c r="BB629" s="89"/>
      <c r="BC629" s="89"/>
      <c r="BD629" s="89"/>
      <c r="BE629" s="89"/>
      <c r="BF629" s="89"/>
      <c r="BG629" s="89"/>
      <c r="BH629" s="89"/>
      <c r="BI629" s="89"/>
      <c r="BJ629" s="89"/>
      <c r="BK629" s="89"/>
      <c r="BL629" s="89"/>
      <c r="BM629" s="89"/>
      <c r="BN629" s="89"/>
      <c r="BO629" s="89"/>
      <c r="BP629" s="89"/>
      <c r="BQ629" s="89"/>
      <c r="BR629" s="89"/>
      <c r="BS629" s="89"/>
      <c r="BT629" s="89"/>
      <c r="BU629" s="89"/>
      <c r="BV629" s="89"/>
    </row>
    <row r="630" spans="1:74" ht="12.75" customHeight="1" x14ac:dyDescent="0.2">
      <c r="A630" s="102"/>
      <c r="B630" s="102"/>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89"/>
      <c r="AY630" s="89"/>
      <c r="AZ630" s="89"/>
      <c r="BA630" s="89"/>
      <c r="BB630" s="89"/>
      <c r="BC630" s="89"/>
      <c r="BD630" s="89"/>
      <c r="BE630" s="89"/>
      <c r="BF630" s="89"/>
      <c r="BG630" s="89"/>
      <c r="BH630" s="89"/>
      <c r="BI630" s="89"/>
      <c r="BJ630" s="89"/>
      <c r="BK630" s="89"/>
      <c r="BL630" s="89"/>
      <c r="BM630" s="89"/>
      <c r="BN630" s="89"/>
      <c r="BO630" s="89"/>
      <c r="BP630" s="89"/>
      <c r="BQ630" s="89"/>
      <c r="BR630" s="89"/>
      <c r="BS630" s="89"/>
      <c r="BT630" s="89"/>
      <c r="BU630" s="89"/>
      <c r="BV630" s="89"/>
    </row>
    <row r="631" spans="1:74" ht="12.75" customHeight="1" x14ac:dyDescent="0.2">
      <c r="A631" s="102"/>
      <c r="B631" s="102"/>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89"/>
      <c r="AY631" s="89"/>
      <c r="AZ631" s="89"/>
      <c r="BA631" s="89"/>
      <c r="BB631" s="89"/>
      <c r="BC631" s="89"/>
      <c r="BD631" s="89"/>
      <c r="BE631" s="89"/>
      <c r="BF631" s="89"/>
      <c r="BG631" s="89"/>
      <c r="BH631" s="89"/>
      <c r="BI631" s="89"/>
      <c r="BJ631" s="89"/>
      <c r="BK631" s="89"/>
      <c r="BL631" s="89"/>
      <c r="BM631" s="89"/>
      <c r="BN631" s="89"/>
      <c r="BO631" s="89"/>
      <c r="BP631" s="89"/>
      <c r="BQ631" s="89"/>
      <c r="BR631" s="89"/>
      <c r="BS631" s="89"/>
      <c r="BT631" s="89"/>
      <c r="BU631" s="89"/>
      <c r="BV631" s="89"/>
    </row>
    <row r="632" spans="1:74" ht="12.75" customHeight="1" x14ac:dyDescent="0.2">
      <c r="A632" s="102"/>
      <c r="B632" s="102"/>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89"/>
      <c r="AY632" s="89"/>
      <c r="AZ632" s="89"/>
      <c r="BA632" s="89"/>
      <c r="BB632" s="89"/>
      <c r="BC632" s="89"/>
      <c r="BD632" s="89"/>
      <c r="BE632" s="89"/>
      <c r="BF632" s="89"/>
      <c r="BG632" s="89"/>
      <c r="BH632" s="89"/>
      <c r="BI632" s="89"/>
      <c r="BJ632" s="89"/>
      <c r="BK632" s="89"/>
      <c r="BL632" s="89"/>
      <c r="BM632" s="89"/>
      <c r="BN632" s="89"/>
      <c r="BO632" s="89"/>
      <c r="BP632" s="89"/>
      <c r="BQ632" s="89"/>
      <c r="BR632" s="89"/>
      <c r="BS632" s="89"/>
      <c r="BT632" s="89"/>
      <c r="BU632" s="89"/>
      <c r="BV632" s="89"/>
    </row>
    <row r="633" spans="1:74" ht="12.75" customHeight="1" x14ac:dyDescent="0.2">
      <c r="A633" s="102"/>
      <c r="B633" s="102"/>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89"/>
      <c r="AY633" s="89"/>
      <c r="AZ633" s="89"/>
      <c r="BA633" s="89"/>
      <c r="BB633" s="89"/>
      <c r="BC633" s="89"/>
      <c r="BD633" s="89"/>
      <c r="BE633" s="89"/>
      <c r="BF633" s="89"/>
      <c r="BG633" s="89"/>
      <c r="BH633" s="89"/>
      <c r="BI633" s="89"/>
      <c r="BJ633" s="89"/>
      <c r="BK633" s="89"/>
      <c r="BL633" s="89"/>
      <c r="BM633" s="89"/>
      <c r="BN633" s="89"/>
      <c r="BO633" s="89"/>
      <c r="BP633" s="89"/>
      <c r="BQ633" s="89"/>
      <c r="BR633" s="89"/>
      <c r="BS633" s="89"/>
      <c r="BT633" s="89"/>
      <c r="BU633" s="89"/>
      <c r="BV633" s="89"/>
    </row>
    <row r="634" spans="1:74" ht="12.75" customHeight="1" x14ac:dyDescent="0.2">
      <c r="A634" s="102"/>
      <c r="B634" s="102"/>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89"/>
      <c r="AY634" s="89"/>
      <c r="AZ634" s="89"/>
      <c r="BA634" s="89"/>
      <c r="BB634" s="89"/>
      <c r="BC634" s="89"/>
      <c r="BD634" s="89"/>
      <c r="BE634" s="89"/>
      <c r="BF634" s="89"/>
      <c r="BG634" s="89"/>
      <c r="BH634" s="89"/>
      <c r="BI634" s="89"/>
      <c r="BJ634" s="89"/>
      <c r="BK634" s="89"/>
      <c r="BL634" s="89"/>
      <c r="BM634" s="89"/>
      <c r="BN634" s="89"/>
      <c r="BO634" s="89"/>
      <c r="BP634" s="89"/>
      <c r="BQ634" s="89"/>
      <c r="BR634" s="89"/>
      <c r="BS634" s="89"/>
      <c r="BT634" s="89"/>
      <c r="BU634" s="89"/>
      <c r="BV634" s="89"/>
    </row>
    <row r="635" spans="1:74" ht="12.75" customHeight="1" x14ac:dyDescent="0.2">
      <c r="A635" s="102"/>
      <c r="B635" s="102"/>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89"/>
      <c r="AY635" s="89"/>
      <c r="AZ635" s="89"/>
      <c r="BA635" s="89"/>
      <c r="BB635" s="89"/>
      <c r="BC635" s="89"/>
      <c r="BD635" s="89"/>
      <c r="BE635" s="89"/>
      <c r="BF635" s="89"/>
      <c r="BG635" s="89"/>
      <c r="BH635" s="89"/>
      <c r="BI635" s="89"/>
      <c r="BJ635" s="89"/>
      <c r="BK635" s="89"/>
      <c r="BL635" s="89"/>
      <c r="BM635" s="89"/>
      <c r="BN635" s="89"/>
      <c r="BO635" s="89"/>
      <c r="BP635" s="89"/>
      <c r="BQ635" s="89"/>
      <c r="BR635" s="89"/>
      <c r="BS635" s="89"/>
      <c r="BT635" s="89"/>
      <c r="BU635" s="89"/>
      <c r="BV635" s="89"/>
    </row>
    <row r="636" spans="1:74" ht="12.75" customHeight="1" x14ac:dyDescent="0.2">
      <c r="A636" s="102"/>
      <c r="B636" s="102"/>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89"/>
      <c r="AY636" s="89"/>
      <c r="AZ636" s="89"/>
      <c r="BA636" s="89"/>
      <c r="BB636" s="89"/>
      <c r="BC636" s="89"/>
      <c r="BD636" s="89"/>
      <c r="BE636" s="89"/>
      <c r="BF636" s="89"/>
      <c r="BG636" s="89"/>
      <c r="BH636" s="89"/>
      <c r="BI636" s="89"/>
      <c r="BJ636" s="89"/>
      <c r="BK636" s="89"/>
      <c r="BL636" s="89"/>
      <c r="BM636" s="89"/>
      <c r="BN636" s="89"/>
      <c r="BO636" s="89"/>
      <c r="BP636" s="89"/>
      <c r="BQ636" s="89"/>
      <c r="BR636" s="89"/>
      <c r="BS636" s="89"/>
      <c r="BT636" s="89"/>
      <c r="BU636" s="89"/>
      <c r="BV636" s="89"/>
    </row>
    <row r="637" spans="1:74" ht="12.75" customHeight="1" x14ac:dyDescent="0.2">
      <c r="A637" s="102"/>
      <c r="B637" s="102"/>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89"/>
      <c r="AY637" s="89"/>
      <c r="AZ637" s="89"/>
      <c r="BA637" s="89"/>
      <c r="BB637" s="89"/>
      <c r="BC637" s="89"/>
      <c r="BD637" s="89"/>
      <c r="BE637" s="89"/>
      <c r="BF637" s="89"/>
      <c r="BG637" s="89"/>
      <c r="BH637" s="89"/>
      <c r="BI637" s="89"/>
      <c r="BJ637" s="89"/>
      <c r="BK637" s="89"/>
      <c r="BL637" s="89"/>
      <c r="BM637" s="89"/>
      <c r="BN637" s="89"/>
      <c r="BO637" s="89"/>
      <c r="BP637" s="89"/>
      <c r="BQ637" s="89"/>
      <c r="BR637" s="89"/>
      <c r="BS637" s="89"/>
      <c r="BT637" s="89"/>
      <c r="BU637" s="89"/>
      <c r="BV637" s="89"/>
    </row>
    <row r="638" spans="1:74" ht="12.75" customHeight="1" x14ac:dyDescent="0.2">
      <c r="A638" s="102"/>
      <c r="B638" s="102"/>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89"/>
      <c r="AY638" s="89"/>
      <c r="AZ638" s="89"/>
      <c r="BA638" s="89"/>
      <c r="BB638" s="89"/>
      <c r="BC638" s="89"/>
      <c r="BD638" s="89"/>
      <c r="BE638" s="89"/>
      <c r="BF638" s="89"/>
      <c r="BG638" s="89"/>
      <c r="BH638" s="89"/>
      <c r="BI638" s="89"/>
      <c r="BJ638" s="89"/>
      <c r="BK638" s="89"/>
      <c r="BL638" s="89"/>
      <c r="BM638" s="89"/>
      <c r="BN638" s="89"/>
      <c r="BO638" s="89"/>
      <c r="BP638" s="89"/>
      <c r="BQ638" s="89"/>
      <c r="BR638" s="89"/>
      <c r="BS638" s="89"/>
      <c r="BT638" s="89"/>
      <c r="BU638" s="89"/>
      <c r="BV638" s="89"/>
    </row>
    <row r="639" spans="1:74" ht="12.75" customHeight="1" x14ac:dyDescent="0.2">
      <c r="A639" s="102"/>
      <c r="B639" s="102"/>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89"/>
      <c r="AY639" s="89"/>
      <c r="AZ639" s="89"/>
      <c r="BA639" s="89"/>
      <c r="BB639" s="89"/>
      <c r="BC639" s="89"/>
      <c r="BD639" s="89"/>
      <c r="BE639" s="89"/>
      <c r="BF639" s="89"/>
      <c r="BG639" s="89"/>
      <c r="BH639" s="89"/>
      <c r="BI639" s="89"/>
      <c r="BJ639" s="89"/>
      <c r="BK639" s="89"/>
      <c r="BL639" s="89"/>
      <c r="BM639" s="89"/>
      <c r="BN639" s="89"/>
      <c r="BO639" s="89"/>
      <c r="BP639" s="89"/>
      <c r="BQ639" s="89"/>
      <c r="BR639" s="89"/>
      <c r="BS639" s="89"/>
      <c r="BT639" s="89"/>
      <c r="BU639" s="89"/>
      <c r="BV639" s="89"/>
    </row>
    <row r="640" spans="1:74" ht="12.75" customHeight="1" x14ac:dyDescent="0.2">
      <c r="A640" s="102"/>
      <c r="B640" s="102"/>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89"/>
      <c r="AY640" s="89"/>
      <c r="AZ640" s="89"/>
      <c r="BA640" s="89"/>
      <c r="BB640" s="89"/>
      <c r="BC640" s="89"/>
      <c r="BD640" s="89"/>
      <c r="BE640" s="89"/>
      <c r="BF640" s="89"/>
      <c r="BG640" s="89"/>
      <c r="BH640" s="89"/>
      <c r="BI640" s="89"/>
      <c r="BJ640" s="89"/>
      <c r="BK640" s="89"/>
      <c r="BL640" s="89"/>
      <c r="BM640" s="89"/>
      <c r="BN640" s="89"/>
      <c r="BO640" s="89"/>
      <c r="BP640" s="89"/>
      <c r="BQ640" s="89"/>
      <c r="BR640" s="89"/>
      <c r="BS640" s="89"/>
      <c r="BT640" s="89"/>
      <c r="BU640" s="89"/>
      <c r="BV640" s="89"/>
    </row>
    <row r="641" spans="1:74" ht="12.75" customHeight="1" x14ac:dyDescent="0.2">
      <c r="A641" s="102"/>
      <c r="B641" s="102"/>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89"/>
      <c r="AY641" s="89"/>
      <c r="AZ641" s="89"/>
      <c r="BA641" s="89"/>
      <c r="BB641" s="89"/>
      <c r="BC641" s="89"/>
      <c r="BD641" s="89"/>
      <c r="BE641" s="89"/>
      <c r="BF641" s="89"/>
      <c r="BG641" s="89"/>
      <c r="BH641" s="89"/>
      <c r="BI641" s="89"/>
      <c r="BJ641" s="89"/>
      <c r="BK641" s="89"/>
      <c r="BL641" s="89"/>
      <c r="BM641" s="89"/>
      <c r="BN641" s="89"/>
      <c r="BO641" s="89"/>
      <c r="BP641" s="89"/>
      <c r="BQ641" s="89"/>
      <c r="BR641" s="89"/>
      <c r="BS641" s="89"/>
      <c r="BT641" s="89"/>
      <c r="BU641" s="89"/>
      <c r="BV641" s="89"/>
    </row>
    <row r="642" spans="1:74" ht="12.75" customHeight="1" x14ac:dyDescent="0.2">
      <c r="A642" s="102"/>
      <c r="B642" s="102"/>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89"/>
      <c r="AY642" s="89"/>
      <c r="AZ642" s="89"/>
      <c r="BA642" s="89"/>
      <c r="BB642" s="89"/>
      <c r="BC642" s="89"/>
      <c r="BD642" s="89"/>
      <c r="BE642" s="89"/>
      <c r="BF642" s="89"/>
      <c r="BG642" s="89"/>
      <c r="BH642" s="89"/>
      <c r="BI642" s="89"/>
      <c r="BJ642" s="89"/>
      <c r="BK642" s="89"/>
      <c r="BL642" s="89"/>
      <c r="BM642" s="89"/>
      <c r="BN642" s="89"/>
      <c r="BO642" s="89"/>
      <c r="BP642" s="89"/>
      <c r="BQ642" s="89"/>
      <c r="BR642" s="89"/>
      <c r="BS642" s="89"/>
      <c r="BT642" s="89"/>
      <c r="BU642" s="89"/>
      <c r="BV642" s="89"/>
    </row>
    <row r="643" spans="1:74" ht="12.75" customHeight="1" x14ac:dyDescent="0.2">
      <c r="A643" s="102"/>
      <c r="B643" s="102"/>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89"/>
      <c r="AY643" s="89"/>
      <c r="AZ643" s="89"/>
      <c r="BA643" s="89"/>
      <c r="BB643" s="89"/>
      <c r="BC643" s="89"/>
      <c r="BD643" s="89"/>
      <c r="BE643" s="89"/>
      <c r="BF643" s="89"/>
      <c r="BG643" s="89"/>
      <c r="BH643" s="89"/>
      <c r="BI643" s="89"/>
      <c r="BJ643" s="89"/>
      <c r="BK643" s="89"/>
      <c r="BL643" s="89"/>
      <c r="BM643" s="89"/>
      <c r="BN643" s="89"/>
      <c r="BO643" s="89"/>
      <c r="BP643" s="89"/>
      <c r="BQ643" s="89"/>
      <c r="BR643" s="89"/>
      <c r="BS643" s="89"/>
      <c r="BT643" s="89"/>
      <c r="BU643" s="89"/>
      <c r="BV643" s="89"/>
    </row>
    <row r="644" spans="1:74" ht="12.75" customHeight="1" x14ac:dyDescent="0.2">
      <c r="A644" s="102"/>
      <c r="B644" s="102"/>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c r="AB644" s="89"/>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89"/>
      <c r="AY644" s="89"/>
      <c r="AZ644" s="89"/>
      <c r="BA644" s="89"/>
      <c r="BB644" s="89"/>
      <c r="BC644" s="89"/>
      <c r="BD644" s="89"/>
      <c r="BE644" s="89"/>
      <c r="BF644" s="89"/>
      <c r="BG644" s="89"/>
      <c r="BH644" s="89"/>
      <c r="BI644" s="89"/>
      <c r="BJ644" s="89"/>
      <c r="BK644" s="89"/>
      <c r="BL644" s="89"/>
      <c r="BM644" s="89"/>
      <c r="BN644" s="89"/>
      <c r="BO644" s="89"/>
      <c r="BP644" s="89"/>
      <c r="BQ644" s="89"/>
      <c r="BR644" s="89"/>
      <c r="BS644" s="89"/>
      <c r="BT644" s="89"/>
      <c r="BU644" s="89"/>
      <c r="BV644" s="89"/>
    </row>
    <row r="645" spans="1:74" ht="12.75" customHeight="1" x14ac:dyDescent="0.2">
      <c r="A645" s="102"/>
      <c r="B645" s="102"/>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89"/>
      <c r="AY645" s="89"/>
      <c r="AZ645" s="89"/>
      <c r="BA645" s="89"/>
      <c r="BB645" s="89"/>
      <c r="BC645" s="89"/>
      <c r="BD645" s="89"/>
      <c r="BE645" s="89"/>
      <c r="BF645" s="89"/>
      <c r="BG645" s="89"/>
      <c r="BH645" s="89"/>
      <c r="BI645" s="89"/>
      <c r="BJ645" s="89"/>
      <c r="BK645" s="89"/>
      <c r="BL645" s="89"/>
      <c r="BM645" s="89"/>
      <c r="BN645" s="89"/>
      <c r="BO645" s="89"/>
      <c r="BP645" s="89"/>
      <c r="BQ645" s="89"/>
      <c r="BR645" s="89"/>
      <c r="BS645" s="89"/>
      <c r="BT645" s="89"/>
      <c r="BU645" s="89"/>
      <c r="BV645" s="89"/>
    </row>
    <row r="646" spans="1:74" ht="12.75" customHeight="1" x14ac:dyDescent="0.2">
      <c r="A646" s="102"/>
      <c r="B646" s="102"/>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89"/>
      <c r="AY646" s="89"/>
      <c r="AZ646" s="89"/>
      <c r="BA646" s="89"/>
      <c r="BB646" s="89"/>
      <c r="BC646" s="89"/>
      <c r="BD646" s="89"/>
      <c r="BE646" s="89"/>
      <c r="BF646" s="89"/>
      <c r="BG646" s="89"/>
      <c r="BH646" s="89"/>
      <c r="BI646" s="89"/>
      <c r="BJ646" s="89"/>
      <c r="BK646" s="89"/>
      <c r="BL646" s="89"/>
      <c r="BM646" s="89"/>
      <c r="BN646" s="89"/>
      <c r="BO646" s="89"/>
      <c r="BP646" s="89"/>
      <c r="BQ646" s="89"/>
      <c r="BR646" s="89"/>
      <c r="BS646" s="89"/>
      <c r="BT646" s="89"/>
      <c r="BU646" s="89"/>
      <c r="BV646" s="89"/>
    </row>
    <row r="647" spans="1:74" ht="12.75" customHeight="1" x14ac:dyDescent="0.2">
      <c r="A647" s="102"/>
      <c r="B647" s="102"/>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89"/>
      <c r="AY647" s="89"/>
      <c r="AZ647" s="89"/>
      <c r="BA647" s="89"/>
      <c r="BB647" s="89"/>
      <c r="BC647" s="89"/>
      <c r="BD647" s="89"/>
      <c r="BE647" s="89"/>
      <c r="BF647" s="89"/>
      <c r="BG647" s="89"/>
      <c r="BH647" s="89"/>
      <c r="BI647" s="89"/>
      <c r="BJ647" s="89"/>
      <c r="BK647" s="89"/>
      <c r="BL647" s="89"/>
      <c r="BM647" s="89"/>
      <c r="BN647" s="89"/>
      <c r="BO647" s="89"/>
      <c r="BP647" s="89"/>
      <c r="BQ647" s="89"/>
      <c r="BR647" s="89"/>
      <c r="BS647" s="89"/>
      <c r="BT647" s="89"/>
      <c r="BU647" s="89"/>
      <c r="BV647" s="89"/>
    </row>
    <row r="648" spans="1:74" ht="12.75" customHeight="1" x14ac:dyDescent="0.2">
      <c r="A648" s="102"/>
      <c r="B648" s="102"/>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89"/>
      <c r="AY648" s="89"/>
      <c r="AZ648" s="89"/>
      <c r="BA648" s="89"/>
      <c r="BB648" s="89"/>
      <c r="BC648" s="89"/>
      <c r="BD648" s="89"/>
      <c r="BE648" s="89"/>
      <c r="BF648" s="89"/>
      <c r="BG648" s="89"/>
      <c r="BH648" s="89"/>
      <c r="BI648" s="89"/>
      <c r="BJ648" s="89"/>
      <c r="BK648" s="89"/>
      <c r="BL648" s="89"/>
      <c r="BM648" s="89"/>
      <c r="BN648" s="89"/>
      <c r="BO648" s="89"/>
      <c r="BP648" s="89"/>
      <c r="BQ648" s="89"/>
      <c r="BR648" s="89"/>
      <c r="BS648" s="89"/>
      <c r="BT648" s="89"/>
      <c r="BU648" s="89"/>
      <c r="BV648" s="89"/>
    </row>
    <row r="649" spans="1:74" ht="12.75" customHeight="1" x14ac:dyDescent="0.2">
      <c r="A649" s="102"/>
      <c r="B649" s="102"/>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89"/>
      <c r="AY649" s="89"/>
      <c r="AZ649" s="89"/>
      <c r="BA649" s="89"/>
      <c r="BB649" s="89"/>
      <c r="BC649" s="89"/>
      <c r="BD649" s="89"/>
      <c r="BE649" s="89"/>
      <c r="BF649" s="89"/>
      <c r="BG649" s="89"/>
      <c r="BH649" s="89"/>
      <c r="BI649" s="89"/>
      <c r="BJ649" s="89"/>
      <c r="BK649" s="89"/>
      <c r="BL649" s="89"/>
      <c r="BM649" s="89"/>
      <c r="BN649" s="89"/>
      <c r="BO649" s="89"/>
      <c r="BP649" s="89"/>
      <c r="BQ649" s="89"/>
      <c r="BR649" s="89"/>
      <c r="BS649" s="89"/>
      <c r="BT649" s="89"/>
      <c r="BU649" s="89"/>
      <c r="BV649" s="89"/>
    </row>
    <row r="650" spans="1:74" ht="12.75" customHeight="1" x14ac:dyDescent="0.2">
      <c r="A650" s="102"/>
      <c r="B650" s="102"/>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89"/>
      <c r="AY650" s="89"/>
      <c r="AZ650" s="89"/>
      <c r="BA650" s="89"/>
      <c r="BB650" s="89"/>
      <c r="BC650" s="89"/>
      <c r="BD650" s="89"/>
      <c r="BE650" s="89"/>
      <c r="BF650" s="89"/>
      <c r="BG650" s="89"/>
      <c r="BH650" s="89"/>
      <c r="BI650" s="89"/>
      <c r="BJ650" s="89"/>
      <c r="BK650" s="89"/>
      <c r="BL650" s="89"/>
      <c r="BM650" s="89"/>
      <c r="BN650" s="89"/>
      <c r="BO650" s="89"/>
      <c r="BP650" s="89"/>
      <c r="BQ650" s="89"/>
      <c r="BR650" s="89"/>
      <c r="BS650" s="89"/>
      <c r="BT650" s="89"/>
      <c r="BU650" s="89"/>
      <c r="BV650" s="89"/>
    </row>
    <row r="651" spans="1:74" ht="12.75" customHeight="1" x14ac:dyDescent="0.2">
      <c r="A651" s="102"/>
      <c r="B651" s="102"/>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89"/>
      <c r="AY651" s="89"/>
      <c r="AZ651" s="89"/>
      <c r="BA651" s="89"/>
      <c r="BB651" s="89"/>
      <c r="BC651" s="89"/>
      <c r="BD651" s="89"/>
      <c r="BE651" s="89"/>
      <c r="BF651" s="89"/>
      <c r="BG651" s="89"/>
      <c r="BH651" s="89"/>
      <c r="BI651" s="89"/>
      <c r="BJ651" s="89"/>
      <c r="BK651" s="89"/>
      <c r="BL651" s="89"/>
      <c r="BM651" s="89"/>
      <c r="BN651" s="89"/>
      <c r="BO651" s="89"/>
      <c r="BP651" s="89"/>
      <c r="BQ651" s="89"/>
      <c r="BR651" s="89"/>
      <c r="BS651" s="89"/>
      <c r="BT651" s="89"/>
      <c r="BU651" s="89"/>
      <c r="BV651" s="89"/>
    </row>
    <row r="652" spans="1:74" ht="12.75" customHeight="1" x14ac:dyDescent="0.2">
      <c r="A652" s="102"/>
      <c r="B652" s="102"/>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89"/>
      <c r="AY652" s="89"/>
      <c r="AZ652" s="89"/>
      <c r="BA652" s="89"/>
      <c r="BB652" s="89"/>
      <c r="BC652" s="89"/>
      <c r="BD652" s="89"/>
      <c r="BE652" s="89"/>
      <c r="BF652" s="89"/>
      <c r="BG652" s="89"/>
      <c r="BH652" s="89"/>
      <c r="BI652" s="89"/>
      <c r="BJ652" s="89"/>
      <c r="BK652" s="89"/>
      <c r="BL652" s="89"/>
      <c r="BM652" s="89"/>
      <c r="BN652" s="89"/>
      <c r="BO652" s="89"/>
      <c r="BP652" s="89"/>
      <c r="BQ652" s="89"/>
      <c r="BR652" s="89"/>
      <c r="BS652" s="89"/>
      <c r="BT652" s="89"/>
      <c r="BU652" s="89"/>
      <c r="BV652" s="89"/>
    </row>
    <row r="653" spans="1:74" ht="12.75" customHeight="1" x14ac:dyDescent="0.2">
      <c r="A653" s="102"/>
      <c r="B653" s="102"/>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89"/>
      <c r="AY653" s="89"/>
      <c r="AZ653" s="89"/>
      <c r="BA653" s="89"/>
      <c r="BB653" s="89"/>
      <c r="BC653" s="89"/>
      <c r="BD653" s="89"/>
      <c r="BE653" s="89"/>
      <c r="BF653" s="89"/>
      <c r="BG653" s="89"/>
      <c r="BH653" s="89"/>
      <c r="BI653" s="89"/>
      <c r="BJ653" s="89"/>
      <c r="BK653" s="89"/>
      <c r="BL653" s="89"/>
      <c r="BM653" s="89"/>
      <c r="BN653" s="89"/>
      <c r="BO653" s="89"/>
      <c r="BP653" s="89"/>
      <c r="BQ653" s="89"/>
      <c r="BR653" s="89"/>
      <c r="BS653" s="89"/>
      <c r="BT653" s="89"/>
      <c r="BU653" s="89"/>
      <c r="BV653" s="89"/>
    </row>
    <row r="654" spans="1:74" ht="12.75" customHeight="1" x14ac:dyDescent="0.2">
      <c r="A654" s="102"/>
      <c r="B654" s="102"/>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89"/>
      <c r="AY654" s="89"/>
      <c r="AZ654" s="89"/>
      <c r="BA654" s="89"/>
      <c r="BB654" s="89"/>
      <c r="BC654" s="89"/>
      <c r="BD654" s="89"/>
      <c r="BE654" s="89"/>
      <c r="BF654" s="89"/>
      <c r="BG654" s="89"/>
      <c r="BH654" s="89"/>
      <c r="BI654" s="89"/>
      <c r="BJ654" s="89"/>
      <c r="BK654" s="89"/>
      <c r="BL654" s="89"/>
      <c r="BM654" s="89"/>
      <c r="BN654" s="89"/>
      <c r="BO654" s="89"/>
      <c r="BP654" s="89"/>
      <c r="BQ654" s="89"/>
      <c r="BR654" s="89"/>
      <c r="BS654" s="89"/>
      <c r="BT654" s="89"/>
      <c r="BU654" s="89"/>
      <c r="BV654" s="89"/>
    </row>
    <row r="655" spans="1:74" ht="12.75" customHeight="1" x14ac:dyDescent="0.2">
      <c r="A655" s="102"/>
      <c r="B655" s="102"/>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89"/>
      <c r="AY655" s="89"/>
      <c r="AZ655" s="89"/>
      <c r="BA655" s="89"/>
      <c r="BB655" s="89"/>
      <c r="BC655" s="89"/>
      <c r="BD655" s="89"/>
      <c r="BE655" s="89"/>
      <c r="BF655" s="89"/>
      <c r="BG655" s="89"/>
      <c r="BH655" s="89"/>
      <c r="BI655" s="89"/>
      <c r="BJ655" s="89"/>
      <c r="BK655" s="89"/>
      <c r="BL655" s="89"/>
      <c r="BM655" s="89"/>
      <c r="BN655" s="89"/>
      <c r="BO655" s="89"/>
      <c r="BP655" s="89"/>
      <c r="BQ655" s="89"/>
      <c r="BR655" s="89"/>
      <c r="BS655" s="89"/>
      <c r="BT655" s="89"/>
      <c r="BU655" s="89"/>
      <c r="BV655" s="89"/>
    </row>
    <row r="656" spans="1:74" ht="12.75" customHeight="1" x14ac:dyDescent="0.2">
      <c r="A656" s="102"/>
      <c r="B656" s="102"/>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89"/>
      <c r="AY656" s="89"/>
      <c r="AZ656" s="89"/>
      <c r="BA656" s="89"/>
      <c r="BB656" s="89"/>
      <c r="BC656" s="89"/>
      <c r="BD656" s="89"/>
      <c r="BE656" s="89"/>
      <c r="BF656" s="89"/>
      <c r="BG656" s="89"/>
      <c r="BH656" s="89"/>
      <c r="BI656" s="89"/>
      <c r="BJ656" s="89"/>
      <c r="BK656" s="89"/>
      <c r="BL656" s="89"/>
      <c r="BM656" s="89"/>
      <c r="BN656" s="89"/>
      <c r="BO656" s="89"/>
      <c r="BP656" s="89"/>
      <c r="BQ656" s="89"/>
      <c r="BR656" s="89"/>
      <c r="BS656" s="89"/>
      <c r="BT656" s="89"/>
      <c r="BU656" s="89"/>
      <c r="BV656" s="89"/>
    </row>
    <row r="657" spans="1:74" ht="12.75" customHeight="1" x14ac:dyDescent="0.2">
      <c r="A657" s="102"/>
      <c r="B657" s="102"/>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89"/>
      <c r="AY657" s="89"/>
      <c r="AZ657" s="89"/>
      <c r="BA657" s="89"/>
      <c r="BB657" s="89"/>
      <c r="BC657" s="89"/>
      <c r="BD657" s="89"/>
      <c r="BE657" s="89"/>
      <c r="BF657" s="89"/>
      <c r="BG657" s="89"/>
      <c r="BH657" s="89"/>
      <c r="BI657" s="89"/>
      <c r="BJ657" s="89"/>
      <c r="BK657" s="89"/>
      <c r="BL657" s="89"/>
      <c r="BM657" s="89"/>
      <c r="BN657" s="89"/>
      <c r="BO657" s="89"/>
      <c r="BP657" s="89"/>
      <c r="BQ657" s="89"/>
      <c r="BR657" s="89"/>
      <c r="BS657" s="89"/>
      <c r="BT657" s="89"/>
      <c r="BU657" s="89"/>
      <c r="BV657" s="89"/>
    </row>
    <row r="658" spans="1:74" ht="12.75" customHeight="1" x14ac:dyDescent="0.2">
      <c r="A658" s="102"/>
      <c r="B658" s="102"/>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89"/>
      <c r="AY658" s="89"/>
      <c r="AZ658" s="89"/>
      <c r="BA658" s="89"/>
      <c r="BB658" s="89"/>
      <c r="BC658" s="89"/>
      <c r="BD658" s="89"/>
      <c r="BE658" s="89"/>
      <c r="BF658" s="89"/>
      <c r="BG658" s="89"/>
      <c r="BH658" s="89"/>
      <c r="BI658" s="89"/>
      <c r="BJ658" s="89"/>
      <c r="BK658" s="89"/>
      <c r="BL658" s="89"/>
      <c r="BM658" s="89"/>
      <c r="BN658" s="89"/>
      <c r="BO658" s="89"/>
      <c r="BP658" s="89"/>
      <c r="BQ658" s="89"/>
      <c r="BR658" s="89"/>
      <c r="BS658" s="89"/>
      <c r="BT658" s="89"/>
      <c r="BU658" s="89"/>
      <c r="BV658" s="89"/>
    </row>
    <row r="659" spans="1:74" ht="12.75" customHeight="1" x14ac:dyDescent="0.2">
      <c r="A659" s="102"/>
      <c r="B659" s="102"/>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89"/>
      <c r="AY659" s="89"/>
      <c r="AZ659" s="89"/>
      <c r="BA659" s="89"/>
      <c r="BB659" s="89"/>
      <c r="BC659" s="89"/>
      <c r="BD659" s="89"/>
      <c r="BE659" s="89"/>
      <c r="BF659" s="89"/>
      <c r="BG659" s="89"/>
      <c r="BH659" s="89"/>
      <c r="BI659" s="89"/>
      <c r="BJ659" s="89"/>
      <c r="BK659" s="89"/>
      <c r="BL659" s="89"/>
      <c r="BM659" s="89"/>
      <c r="BN659" s="89"/>
      <c r="BO659" s="89"/>
      <c r="BP659" s="89"/>
      <c r="BQ659" s="89"/>
      <c r="BR659" s="89"/>
      <c r="BS659" s="89"/>
      <c r="BT659" s="89"/>
      <c r="BU659" s="89"/>
      <c r="BV659" s="89"/>
    </row>
    <row r="660" spans="1:74" ht="12.75" customHeight="1" x14ac:dyDescent="0.2">
      <c r="A660" s="102"/>
      <c r="B660" s="102"/>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89"/>
      <c r="AY660" s="89"/>
      <c r="AZ660" s="89"/>
      <c r="BA660" s="89"/>
      <c r="BB660" s="89"/>
      <c r="BC660" s="89"/>
      <c r="BD660" s="89"/>
      <c r="BE660" s="89"/>
      <c r="BF660" s="89"/>
      <c r="BG660" s="89"/>
      <c r="BH660" s="89"/>
      <c r="BI660" s="89"/>
      <c r="BJ660" s="89"/>
      <c r="BK660" s="89"/>
      <c r="BL660" s="89"/>
      <c r="BM660" s="89"/>
      <c r="BN660" s="89"/>
      <c r="BO660" s="89"/>
      <c r="BP660" s="89"/>
      <c r="BQ660" s="89"/>
      <c r="BR660" s="89"/>
      <c r="BS660" s="89"/>
      <c r="BT660" s="89"/>
      <c r="BU660" s="89"/>
      <c r="BV660" s="89"/>
    </row>
    <row r="661" spans="1:74" ht="12.75" customHeight="1" x14ac:dyDescent="0.2">
      <c r="A661" s="102"/>
      <c r="B661" s="102"/>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89"/>
      <c r="AY661" s="89"/>
      <c r="AZ661" s="89"/>
      <c r="BA661" s="89"/>
      <c r="BB661" s="89"/>
      <c r="BC661" s="89"/>
      <c r="BD661" s="89"/>
      <c r="BE661" s="89"/>
      <c r="BF661" s="89"/>
      <c r="BG661" s="89"/>
      <c r="BH661" s="89"/>
      <c r="BI661" s="89"/>
      <c r="BJ661" s="89"/>
      <c r="BK661" s="89"/>
      <c r="BL661" s="89"/>
      <c r="BM661" s="89"/>
      <c r="BN661" s="89"/>
      <c r="BO661" s="89"/>
      <c r="BP661" s="89"/>
      <c r="BQ661" s="89"/>
      <c r="BR661" s="89"/>
      <c r="BS661" s="89"/>
      <c r="BT661" s="89"/>
      <c r="BU661" s="89"/>
      <c r="BV661" s="89"/>
    </row>
    <row r="662" spans="1:74" ht="12.75" customHeight="1" x14ac:dyDescent="0.2">
      <c r="A662" s="102"/>
      <c r="B662" s="102"/>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89"/>
      <c r="AY662" s="89"/>
      <c r="AZ662" s="89"/>
      <c r="BA662" s="89"/>
      <c r="BB662" s="89"/>
      <c r="BC662" s="89"/>
      <c r="BD662" s="89"/>
      <c r="BE662" s="89"/>
      <c r="BF662" s="89"/>
      <c r="BG662" s="89"/>
      <c r="BH662" s="89"/>
      <c r="BI662" s="89"/>
      <c r="BJ662" s="89"/>
      <c r="BK662" s="89"/>
      <c r="BL662" s="89"/>
      <c r="BM662" s="89"/>
      <c r="BN662" s="89"/>
      <c r="BO662" s="89"/>
      <c r="BP662" s="89"/>
      <c r="BQ662" s="89"/>
      <c r="BR662" s="89"/>
      <c r="BS662" s="89"/>
      <c r="BT662" s="89"/>
      <c r="BU662" s="89"/>
      <c r="BV662" s="89"/>
    </row>
    <row r="663" spans="1:74" ht="12.75" customHeight="1" x14ac:dyDescent="0.2">
      <c r="A663" s="102"/>
      <c r="B663" s="102"/>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89"/>
      <c r="AY663" s="89"/>
      <c r="AZ663" s="89"/>
      <c r="BA663" s="89"/>
      <c r="BB663" s="89"/>
      <c r="BC663" s="89"/>
      <c r="BD663" s="89"/>
      <c r="BE663" s="89"/>
      <c r="BF663" s="89"/>
      <c r="BG663" s="89"/>
      <c r="BH663" s="89"/>
      <c r="BI663" s="89"/>
      <c r="BJ663" s="89"/>
      <c r="BK663" s="89"/>
      <c r="BL663" s="89"/>
      <c r="BM663" s="89"/>
      <c r="BN663" s="89"/>
      <c r="BO663" s="89"/>
      <c r="BP663" s="89"/>
      <c r="BQ663" s="89"/>
      <c r="BR663" s="89"/>
      <c r="BS663" s="89"/>
      <c r="BT663" s="89"/>
      <c r="BU663" s="89"/>
      <c r="BV663" s="89"/>
    </row>
    <row r="664" spans="1:74" ht="12.75" customHeight="1" x14ac:dyDescent="0.2">
      <c r="A664" s="102"/>
      <c r="B664" s="102"/>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89"/>
      <c r="AY664" s="89"/>
      <c r="AZ664" s="89"/>
      <c r="BA664" s="89"/>
      <c r="BB664" s="89"/>
      <c r="BC664" s="89"/>
      <c r="BD664" s="89"/>
      <c r="BE664" s="89"/>
      <c r="BF664" s="89"/>
      <c r="BG664" s="89"/>
      <c r="BH664" s="89"/>
      <c r="BI664" s="89"/>
      <c r="BJ664" s="89"/>
      <c r="BK664" s="89"/>
      <c r="BL664" s="89"/>
      <c r="BM664" s="89"/>
      <c r="BN664" s="89"/>
      <c r="BO664" s="89"/>
      <c r="BP664" s="89"/>
      <c r="BQ664" s="89"/>
      <c r="BR664" s="89"/>
      <c r="BS664" s="89"/>
      <c r="BT664" s="89"/>
      <c r="BU664" s="89"/>
      <c r="BV664" s="89"/>
    </row>
    <row r="665" spans="1:74" ht="12.75" customHeight="1" x14ac:dyDescent="0.2">
      <c r="A665" s="102"/>
      <c r="B665" s="102"/>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89"/>
      <c r="AY665" s="89"/>
      <c r="AZ665" s="89"/>
      <c r="BA665" s="89"/>
      <c r="BB665" s="89"/>
      <c r="BC665" s="89"/>
      <c r="BD665" s="89"/>
      <c r="BE665" s="89"/>
      <c r="BF665" s="89"/>
      <c r="BG665" s="89"/>
      <c r="BH665" s="89"/>
      <c r="BI665" s="89"/>
      <c r="BJ665" s="89"/>
      <c r="BK665" s="89"/>
      <c r="BL665" s="89"/>
      <c r="BM665" s="89"/>
      <c r="BN665" s="89"/>
      <c r="BO665" s="89"/>
      <c r="BP665" s="89"/>
      <c r="BQ665" s="89"/>
      <c r="BR665" s="89"/>
      <c r="BS665" s="89"/>
      <c r="BT665" s="89"/>
      <c r="BU665" s="89"/>
      <c r="BV665" s="89"/>
    </row>
    <row r="666" spans="1:74" ht="12.75" customHeight="1" x14ac:dyDescent="0.2">
      <c r="A666" s="102"/>
      <c r="B666" s="102"/>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89"/>
      <c r="AY666" s="89"/>
      <c r="AZ666" s="89"/>
      <c r="BA666" s="89"/>
      <c r="BB666" s="89"/>
      <c r="BC666" s="89"/>
      <c r="BD666" s="89"/>
      <c r="BE666" s="89"/>
      <c r="BF666" s="89"/>
      <c r="BG666" s="89"/>
      <c r="BH666" s="89"/>
      <c r="BI666" s="89"/>
      <c r="BJ666" s="89"/>
      <c r="BK666" s="89"/>
      <c r="BL666" s="89"/>
      <c r="BM666" s="89"/>
      <c r="BN666" s="89"/>
      <c r="BO666" s="89"/>
      <c r="BP666" s="89"/>
      <c r="BQ666" s="89"/>
      <c r="BR666" s="89"/>
      <c r="BS666" s="89"/>
      <c r="BT666" s="89"/>
      <c r="BU666" s="89"/>
      <c r="BV666" s="89"/>
    </row>
    <row r="667" spans="1:74" ht="12.75" customHeight="1" x14ac:dyDescent="0.2">
      <c r="A667" s="102"/>
      <c r="B667" s="102"/>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89"/>
      <c r="AY667" s="89"/>
      <c r="AZ667" s="89"/>
      <c r="BA667" s="89"/>
      <c r="BB667" s="89"/>
      <c r="BC667" s="89"/>
      <c r="BD667" s="89"/>
      <c r="BE667" s="89"/>
      <c r="BF667" s="89"/>
      <c r="BG667" s="89"/>
      <c r="BH667" s="89"/>
      <c r="BI667" s="89"/>
      <c r="BJ667" s="89"/>
      <c r="BK667" s="89"/>
      <c r="BL667" s="89"/>
      <c r="BM667" s="89"/>
      <c r="BN667" s="89"/>
      <c r="BO667" s="89"/>
      <c r="BP667" s="89"/>
      <c r="BQ667" s="89"/>
      <c r="BR667" s="89"/>
      <c r="BS667" s="89"/>
      <c r="BT667" s="89"/>
      <c r="BU667" s="89"/>
      <c r="BV667" s="89"/>
    </row>
    <row r="668" spans="1:74" ht="12.75" customHeight="1" x14ac:dyDescent="0.2">
      <c r="A668" s="102"/>
      <c r="B668" s="102"/>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89"/>
      <c r="AY668" s="89"/>
      <c r="AZ668" s="89"/>
      <c r="BA668" s="89"/>
      <c r="BB668" s="89"/>
      <c r="BC668" s="89"/>
      <c r="BD668" s="89"/>
      <c r="BE668" s="89"/>
      <c r="BF668" s="89"/>
      <c r="BG668" s="89"/>
      <c r="BH668" s="89"/>
      <c r="BI668" s="89"/>
      <c r="BJ668" s="89"/>
      <c r="BK668" s="89"/>
      <c r="BL668" s="89"/>
      <c r="BM668" s="89"/>
      <c r="BN668" s="89"/>
      <c r="BO668" s="89"/>
      <c r="BP668" s="89"/>
      <c r="BQ668" s="89"/>
      <c r="BR668" s="89"/>
      <c r="BS668" s="89"/>
      <c r="BT668" s="89"/>
      <c r="BU668" s="89"/>
      <c r="BV668" s="89"/>
    </row>
    <row r="669" spans="1:74" ht="12.75" customHeight="1" x14ac:dyDescent="0.2">
      <c r="A669" s="102"/>
      <c r="B669" s="102"/>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89"/>
      <c r="AY669" s="89"/>
      <c r="AZ669" s="89"/>
      <c r="BA669" s="89"/>
      <c r="BB669" s="89"/>
      <c r="BC669" s="89"/>
      <c r="BD669" s="89"/>
      <c r="BE669" s="89"/>
      <c r="BF669" s="89"/>
      <c r="BG669" s="89"/>
      <c r="BH669" s="89"/>
      <c r="BI669" s="89"/>
      <c r="BJ669" s="89"/>
      <c r="BK669" s="89"/>
      <c r="BL669" s="89"/>
      <c r="BM669" s="89"/>
      <c r="BN669" s="89"/>
      <c r="BO669" s="89"/>
      <c r="BP669" s="89"/>
      <c r="BQ669" s="89"/>
      <c r="BR669" s="89"/>
      <c r="BS669" s="89"/>
      <c r="BT669" s="89"/>
      <c r="BU669" s="89"/>
      <c r="BV669" s="89"/>
    </row>
    <row r="670" spans="1:74" ht="12.75" customHeight="1" x14ac:dyDescent="0.2">
      <c r="A670" s="102"/>
      <c r="B670" s="102"/>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89"/>
      <c r="AY670" s="89"/>
      <c r="AZ670" s="89"/>
      <c r="BA670" s="89"/>
      <c r="BB670" s="89"/>
      <c r="BC670" s="89"/>
      <c r="BD670" s="89"/>
      <c r="BE670" s="89"/>
      <c r="BF670" s="89"/>
      <c r="BG670" s="89"/>
      <c r="BH670" s="89"/>
      <c r="BI670" s="89"/>
      <c r="BJ670" s="89"/>
      <c r="BK670" s="89"/>
      <c r="BL670" s="89"/>
      <c r="BM670" s="89"/>
      <c r="BN670" s="89"/>
      <c r="BO670" s="89"/>
      <c r="BP670" s="89"/>
      <c r="BQ670" s="89"/>
      <c r="BR670" s="89"/>
      <c r="BS670" s="89"/>
      <c r="BT670" s="89"/>
      <c r="BU670" s="89"/>
      <c r="BV670" s="89"/>
    </row>
    <row r="671" spans="1:74" ht="12.75" customHeight="1" x14ac:dyDescent="0.2">
      <c r="A671" s="102"/>
      <c r="B671" s="102"/>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89"/>
      <c r="AY671" s="89"/>
      <c r="AZ671" s="89"/>
      <c r="BA671" s="89"/>
      <c r="BB671" s="89"/>
      <c r="BC671" s="89"/>
      <c r="BD671" s="89"/>
      <c r="BE671" s="89"/>
      <c r="BF671" s="89"/>
      <c r="BG671" s="89"/>
      <c r="BH671" s="89"/>
      <c r="BI671" s="89"/>
      <c r="BJ671" s="89"/>
      <c r="BK671" s="89"/>
      <c r="BL671" s="89"/>
      <c r="BM671" s="89"/>
      <c r="BN671" s="89"/>
      <c r="BO671" s="89"/>
      <c r="BP671" s="89"/>
      <c r="BQ671" s="89"/>
      <c r="BR671" s="89"/>
      <c r="BS671" s="89"/>
      <c r="BT671" s="89"/>
      <c r="BU671" s="89"/>
      <c r="BV671" s="89"/>
    </row>
    <row r="672" spans="1:74" ht="12.75" customHeight="1" x14ac:dyDescent="0.2">
      <c r="A672" s="102"/>
      <c r="B672" s="102"/>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89"/>
      <c r="AY672" s="89"/>
      <c r="AZ672" s="89"/>
      <c r="BA672" s="89"/>
      <c r="BB672" s="89"/>
      <c r="BC672" s="89"/>
      <c r="BD672" s="89"/>
      <c r="BE672" s="89"/>
      <c r="BF672" s="89"/>
      <c r="BG672" s="89"/>
      <c r="BH672" s="89"/>
      <c r="BI672" s="89"/>
      <c r="BJ672" s="89"/>
      <c r="BK672" s="89"/>
      <c r="BL672" s="89"/>
      <c r="BM672" s="89"/>
      <c r="BN672" s="89"/>
      <c r="BO672" s="89"/>
      <c r="BP672" s="89"/>
      <c r="BQ672" s="89"/>
      <c r="BR672" s="89"/>
      <c r="BS672" s="89"/>
      <c r="BT672" s="89"/>
      <c r="BU672" s="89"/>
      <c r="BV672" s="89"/>
    </row>
    <row r="673" spans="1:74" ht="12.75" customHeight="1" x14ac:dyDescent="0.2">
      <c r="A673" s="102"/>
      <c r="B673" s="102"/>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89"/>
      <c r="AY673" s="89"/>
      <c r="AZ673" s="89"/>
      <c r="BA673" s="89"/>
      <c r="BB673" s="89"/>
      <c r="BC673" s="89"/>
      <c r="BD673" s="89"/>
      <c r="BE673" s="89"/>
      <c r="BF673" s="89"/>
      <c r="BG673" s="89"/>
      <c r="BH673" s="89"/>
      <c r="BI673" s="89"/>
      <c r="BJ673" s="89"/>
      <c r="BK673" s="89"/>
      <c r="BL673" s="89"/>
      <c r="BM673" s="89"/>
      <c r="BN673" s="89"/>
      <c r="BO673" s="89"/>
      <c r="BP673" s="89"/>
      <c r="BQ673" s="89"/>
      <c r="BR673" s="89"/>
      <c r="BS673" s="89"/>
      <c r="BT673" s="89"/>
      <c r="BU673" s="89"/>
      <c r="BV673" s="89"/>
    </row>
    <row r="674" spans="1:74" ht="12.75" customHeight="1" x14ac:dyDescent="0.2">
      <c r="A674" s="102"/>
      <c r="B674" s="102"/>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89"/>
      <c r="AY674" s="89"/>
      <c r="AZ674" s="89"/>
      <c r="BA674" s="89"/>
      <c r="BB674" s="89"/>
      <c r="BC674" s="89"/>
      <c r="BD674" s="89"/>
      <c r="BE674" s="89"/>
      <c r="BF674" s="89"/>
      <c r="BG674" s="89"/>
      <c r="BH674" s="89"/>
      <c r="BI674" s="89"/>
      <c r="BJ674" s="89"/>
      <c r="BK674" s="89"/>
      <c r="BL674" s="89"/>
      <c r="BM674" s="89"/>
      <c r="BN674" s="89"/>
      <c r="BO674" s="89"/>
      <c r="BP674" s="89"/>
      <c r="BQ674" s="89"/>
      <c r="BR674" s="89"/>
      <c r="BS674" s="89"/>
      <c r="BT674" s="89"/>
      <c r="BU674" s="89"/>
      <c r="BV674" s="89"/>
    </row>
    <row r="675" spans="1:74" ht="12.75" customHeight="1" x14ac:dyDescent="0.2">
      <c r="A675" s="102"/>
      <c r="B675" s="102"/>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89"/>
      <c r="AY675" s="89"/>
      <c r="AZ675" s="89"/>
      <c r="BA675" s="89"/>
      <c r="BB675" s="89"/>
      <c r="BC675" s="89"/>
      <c r="BD675" s="89"/>
      <c r="BE675" s="89"/>
      <c r="BF675" s="89"/>
      <c r="BG675" s="89"/>
      <c r="BH675" s="89"/>
      <c r="BI675" s="89"/>
      <c r="BJ675" s="89"/>
      <c r="BK675" s="89"/>
      <c r="BL675" s="89"/>
      <c r="BM675" s="89"/>
      <c r="BN675" s="89"/>
      <c r="BO675" s="89"/>
      <c r="BP675" s="89"/>
      <c r="BQ675" s="89"/>
      <c r="BR675" s="89"/>
      <c r="BS675" s="89"/>
      <c r="BT675" s="89"/>
      <c r="BU675" s="89"/>
      <c r="BV675" s="89"/>
    </row>
    <row r="676" spans="1:74" ht="12.75" customHeight="1" x14ac:dyDescent="0.2">
      <c r="A676" s="102"/>
      <c r="B676" s="102"/>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89"/>
      <c r="AY676" s="89"/>
      <c r="AZ676" s="89"/>
      <c r="BA676" s="89"/>
      <c r="BB676" s="89"/>
      <c r="BC676" s="89"/>
      <c r="BD676" s="89"/>
      <c r="BE676" s="89"/>
      <c r="BF676" s="89"/>
      <c r="BG676" s="89"/>
      <c r="BH676" s="89"/>
      <c r="BI676" s="89"/>
      <c r="BJ676" s="89"/>
      <c r="BK676" s="89"/>
      <c r="BL676" s="89"/>
      <c r="BM676" s="89"/>
      <c r="BN676" s="89"/>
      <c r="BO676" s="89"/>
      <c r="BP676" s="89"/>
      <c r="BQ676" s="89"/>
      <c r="BR676" s="89"/>
      <c r="BS676" s="89"/>
      <c r="BT676" s="89"/>
      <c r="BU676" s="89"/>
      <c r="BV676" s="89"/>
    </row>
    <row r="677" spans="1:74" ht="12.75" customHeight="1" x14ac:dyDescent="0.2">
      <c r="A677" s="102"/>
      <c r="B677" s="102"/>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c r="AB677" s="89"/>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89"/>
      <c r="AY677" s="89"/>
      <c r="AZ677" s="89"/>
      <c r="BA677" s="89"/>
      <c r="BB677" s="89"/>
      <c r="BC677" s="89"/>
      <c r="BD677" s="89"/>
      <c r="BE677" s="89"/>
      <c r="BF677" s="89"/>
      <c r="BG677" s="89"/>
      <c r="BH677" s="89"/>
      <c r="BI677" s="89"/>
      <c r="BJ677" s="89"/>
      <c r="BK677" s="89"/>
      <c r="BL677" s="89"/>
      <c r="BM677" s="89"/>
      <c r="BN677" s="89"/>
      <c r="BO677" s="89"/>
      <c r="BP677" s="89"/>
      <c r="BQ677" s="89"/>
      <c r="BR677" s="89"/>
      <c r="BS677" s="89"/>
      <c r="BT677" s="89"/>
      <c r="BU677" s="89"/>
      <c r="BV677" s="89"/>
    </row>
    <row r="678" spans="1:74" ht="12.75" customHeight="1" x14ac:dyDescent="0.2">
      <c r="A678" s="102"/>
      <c r="B678" s="102"/>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89"/>
      <c r="AY678" s="89"/>
      <c r="AZ678" s="89"/>
      <c r="BA678" s="89"/>
      <c r="BB678" s="89"/>
      <c r="BC678" s="89"/>
      <c r="BD678" s="89"/>
      <c r="BE678" s="89"/>
      <c r="BF678" s="89"/>
      <c r="BG678" s="89"/>
      <c r="BH678" s="89"/>
      <c r="BI678" s="89"/>
      <c r="BJ678" s="89"/>
      <c r="BK678" s="89"/>
      <c r="BL678" s="89"/>
      <c r="BM678" s="89"/>
      <c r="BN678" s="89"/>
      <c r="BO678" s="89"/>
      <c r="BP678" s="89"/>
      <c r="BQ678" s="89"/>
      <c r="BR678" s="89"/>
      <c r="BS678" s="89"/>
      <c r="BT678" s="89"/>
      <c r="BU678" s="89"/>
      <c r="BV678" s="89"/>
    </row>
    <row r="679" spans="1:74" ht="12.75" customHeight="1" x14ac:dyDescent="0.2">
      <c r="A679" s="102"/>
      <c r="B679" s="102"/>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c r="AB679" s="89"/>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89"/>
      <c r="AY679" s="89"/>
      <c r="AZ679" s="89"/>
      <c r="BA679" s="89"/>
      <c r="BB679" s="89"/>
      <c r="BC679" s="89"/>
      <c r="BD679" s="89"/>
      <c r="BE679" s="89"/>
      <c r="BF679" s="89"/>
      <c r="BG679" s="89"/>
      <c r="BH679" s="89"/>
      <c r="BI679" s="89"/>
      <c r="BJ679" s="89"/>
      <c r="BK679" s="89"/>
      <c r="BL679" s="89"/>
      <c r="BM679" s="89"/>
      <c r="BN679" s="89"/>
      <c r="BO679" s="89"/>
      <c r="BP679" s="89"/>
      <c r="BQ679" s="89"/>
      <c r="BR679" s="89"/>
      <c r="BS679" s="89"/>
      <c r="BT679" s="89"/>
      <c r="BU679" s="89"/>
      <c r="BV679" s="89"/>
    </row>
    <row r="680" spans="1:74" ht="12.75" customHeight="1" x14ac:dyDescent="0.2">
      <c r="A680" s="102"/>
      <c r="B680" s="102"/>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c r="AB680" s="89"/>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89"/>
      <c r="AY680" s="89"/>
      <c r="AZ680" s="89"/>
      <c r="BA680" s="89"/>
      <c r="BB680" s="89"/>
      <c r="BC680" s="89"/>
      <c r="BD680" s="89"/>
      <c r="BE680" s="89"/>
      <c r="BF680" s="89"/>
      <c r="BG680" s="89"/>
      <c r="BH680" s="89"/>
      <c r="BI680" s="89"/>
      <c r="BJ680" s="89"/>
      <c r="BK680" s="89"/>
      <c r="BL680" s="89"/>
      <c r="BM680" s="89"/>
      <c r="BN680" s="89"/>
      <c r="BO680" s="89"/>
      <c r="BP680" s="89"/>
      <c r="BQ680" s="89"/>
      <c r="BR680" s="89"/>
      <c r="BS680" s="89"/>
      <c r="BT680" s="89"/>
      <c r="BU680" s="89"/>
      <c r="BV680" s="89"/>
    </row>
    <row r="681" spans="1:74" ht="12.75" customHeight="1" x14ac:dyDescent="0.2">
      <c r="A681" s="102"/>
      <c r="B681" s="102"/>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c r="AB681" s="89"/>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89"/>
      <c r="AY681" s="89"/>
      <c r="AZ681" s="89"/>
      <c r="BA681" s="89"/>
      <c r="BB681" s="89"/>
      <c r="BC681" s="89"/>
      <c r="BD681" s="89"/>
      <c r="BE681" s="89"/>
      <c r="BF681" s="89"/>
      <c r="BG681" s="89"/>
      <c r="BH681" s="89"/>
      <c r="BI681" s="89"/>
      <c r="BJ681" s="89"/>
      <c r="BK681" s="89"/>
      <c r="BL681" s="89"/>
      <c r="BM681" s="89"/>
      <c r="BN681" s="89"/>
      <c r="BO681" s="89"/>
      <c r="BP681" s="89"/>
      <c r="BQ681" s="89"/>
      <c r="BR681" s="89"/>
      <c r="BS681" s="89"/>
      <c r="BT681" s="89"/>
      <c r="BU681" s="89"/>
      <c r="BV681" s="89"/>
    </row>
    <row r="682" spans="1:74" ht="12.75" customHeight="1" x14ac:dyDescent="0.2">
      <c r="A682" s="102"/>
      <c r="B682" s="102"/>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89"/>
      <c r="AY682" s="89"/>
      <c r="AZ682" s="89"/>
      <c r="BA682" s="89"/>
      <c r="BB682" s="89"/>
      <c r="BC682" s="89"/>
      <c r="BD682" s="89"/>
      <c r="BE682" s="89"/>
      <c r="BF682" s="89"/>
      <c r="BG682" s="89"/>
      <c r="BH682" s="89"/>
      <c r="BI682" s="89"/>
      <c r="BJ682" s="89"/>
      <c r="BK682" s="89"/>
      <c r="BL682" s="89"/>
      <c r="BM682" s="89"/>
      <c r="BN682" s="89"/>
      <c r="BO682" s="89"/>
      <c r="BP682" s="89"/>
      <c r="BQ682" s="89"/>
      <c r="BR682" s="89"/>
      <c r="BS682" s="89"/>
      <c r="BT682" s="89"/>
      <c r="BU682" s="89"/>
      <c r="BV682" s="89"/>
    </row>
    <row r="683" spans="1:74" ht="12.75" customHeight="1" x14ac:dyDescent="0.2">
      <c r="A683" s="102"/>
      <c r="B683" s="102"/>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89"/>
      <c r="AY683" s="89"/>
      <c r="AZ683" s="89"/>
      <c r="BA683" s="89"/>
      <c r="BB683" s="89"/>
      <c r="BC683" s="89"/>
      <c r="BD683" s="89"/>
      <c r="BE683" s="89"/>
      <c r="BF683" s="89"/>
      <c r="BG683" s="89"/>
      <c r="BH683" s="89"/>
      <c r="BI683" s="89"/>
      <c r="BJ683" s="89"/>
      <c r="BK683" s="89"/>
      <c r="BL683" s="89"/>
      <c r="BM683" s="89"/>
      <c r="BN683" s="89"/>
      <c r="BO683" s="89"/>
      <c r="BP683" s="89"/>
      <c r="BQ683" s="89"/>
      <c r="BR683" s="89"/>
      <c r="BS683" s="89"/>
      <c r="BT683" s="89"/>
      <c r="BU683" s="89"/>
      <c r="BV683" s="89"/>
    </row>
    <row r="684" spans="1:74" ht="12.75" customHeight="1" x14ac:dyDescent="0.2">
      <c r="A684" s="102"/>
      <c r="B684" s="102"/>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c r="AB684" s="89"/>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89"/>
      <c r="AY684" s="89"/>
      <c r="AZ684" s="89"/>
      <c r="BA684" s="89"/>
      <c r="BB684" s="89"/>
      <c r="BC684" s="89"/>
      <c r="BD684" s="89"/>
      <c r="BE684" s="89"/>
      <c r="BF684" s="89"/>
      <c r="BG684" s="89"/>
      <c r="BH684" s="89"/>
      <c r="BI684" s="89"/>
      <c r="BJ684" s="89"/>
      <c r="BK684" s="89"/>
      <c r="BL684" s="89"/>
      <c r="BM684" s="89"/>
      <c r="BN684" s="89"/>
      <c r="BO684" s="89"/>
      <c r="BP684" s="89"/>
      <c r="BQ684" s="89"/>
      <c r="BR684" s="89"/>
      <c r="BS684" s="89"/>
      <c r="BT684" s="89"/>
      <c r="BU684" s="89"/>
      <c r="BV684" s="89"/>
    </row>
    <row r="685" spans="1:74" ht="12.75" customHeight="1" x14ac:dyDescent="0.2">
      <c r="A685" s="102"/>
      <c r="B685" s="102"/>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89"/>
      <c r="AY685" s="89"/>
      <c r="AZ685" s="89"/>
      <c r="BA685" s="89"/>
      <c r="BB685" s="89"/>
      <c r="BC685" s="89"/>
      <c r="BD685" s="89"/>
      <c r="BE685" s="89"/>
      <c r="BF685" s="89"/>
      <c r="BG685" s="89"/>
      <c r="BH685" s="89"/>
      <c r="BI685" s="89"/>
      <c r="BJ685" s="89"/>
      <c r="BK685" s="89"/>
      <c r="BL685" s="89"/>
      <c r="BM685" s="89"/>
      <c r="BN685" s="89"/>
      <c r="BO685" s="89"/>
      <c r="BP685" s="89"/>
      <c r="BQ685" s="89"/>
      <c r="BR685" s="89"/>
      <c r="BS685" s="89"/>
      <c r="BT685" s="89"/>
      <c r="BU685" s="89"/>
      <c r="BV685" s="89"/>
    </row>
    <row r="686" spans="1:74" ht="12.75" customHeight="1" x14ac:dyDescent="0.2">
      <c r="A686" s="102"/>
      <c r="B686" s="102"/>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c r="AB686" s="89"/>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89"/>
      <c r="AY686" s="89"/>
      <c r="AZ686" s="89"/>
      <c r="BA686" s="89"/>
      <c r="BB686" s="89"/>
      <c r="BC686" s="89"/>
      <c r="BD686" s="89"/>
      <c r="BE686" s="89"/>
      <c r="BF686" s="89"/>
      <c r="BG686" s="89"/>
      <c r="BH686" s="89"/>
      <c r="BI686" s="89"/>
      <c r="BJ686" s="89"/>
      <c r="BK686" s="89"/>
      <c r="BL686" s="89"/>
      <c r="BM686" s="89"/>
      <c r="BN686" s="89"/>
      <c r="BO686" s="89"/>
      <c r="BP686" s="89"/>
      <c r="BQ686" s="89"/>
      <c r="BR686" s="89"/>
      <c r="BS686" s="89"/>
      <c r="BT686" s="89"/>
      <c r="BU686" s="89"/>
      <c r="BV686" s="89"/>
    </row>
    <row r="687" spans="1:74" ht="12.75" customHeight="1" x14ac:dyDescent="0.2">
      <c r="A687" s="102"/>
      <c r="B687" s="102"/>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89"/>
      <c r="AY687" s="89"/>
      <c r="AZ687" s="89"/>
      <c r="BA687" s="89"/>
      <c r="BB687" s="89"/>
      <c r="BC687" s="89"/>
      <c r="BD687" s="89"/>
      <c r="BE687" s="89"/>
      <c r="BF687" s="89"/>
      <c r="BG687" s="89"/>
      <c r="BH687" s="89"/>
      <c r="BI687" s="89"/>
      <c r="BJ687" s="89"/>
      <c r="BK687" s="89"/>
      <c r="BL687" s="89"/>
      <c r="BM687" s="89"/>
      <c r="BN687" s="89"/>
      <c r="BO687" s="89"/>
      <c r="BP687" s="89"/>
      <c r="BQ687" s="89"/>
      <c r="BR687" s="89"/>
      <c r="BS687" s="89"/>
      <c r="BT687" s="89"/>
      <c r="BU687" s="89"/>
      <c r="BV687" s="89"/>
    </row>
    <row r="688" spans="1:74" ht="12.75" customHeight="1" x14ac:dyDescent="0.2">
      <c r="A688" s="102"/>
      <c r="B688" s="102"/>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89"/>
      <c r="AY688" s="89"/>
      <c r="AZ688" s="89"/>
      <c r="BA688" s="89"/>
      <c r="BB688" s="89"/>
      <c r="BC688" s="89"/>
      <c r="BD688" s="89"/>
      <c r="BE688" s="89"/>
      <c r="BF688" s="89"/>
      <c r="BG688" s="89"/>
      <c r="BH688" s="89"/>
      <c r="BI688" s="89"/>
      <c r="BJ688" s="89"/>
      <c r="BK688" s="89"/>
      <c r="BL688" s="89"/>
      <c r="BM688" s="89"/>
      <c r="BN688" s="89"/>
      <c r="BO688" s="89"/>
      <c r="BP688" s="89"/>
      <c r="BQ688" s="89"/>
      <c r="BR688" s="89"/>
      <c r="BS688" s="89"/>
      <c r="BT688" s="89"/>
      <c r="BU688" s="89"/>
      <c r="BV688" s="89"/>
    </row>
    <row r="689" spans="1:74" ht="12.75" customHeight="1" x14ac:dyDescent="0.2">
      <c r="A689" s="102"/>
      <c r="B689" s="102"/>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89"/>
      <c r="AY689" s="89"/>
      <c r="AZ689" s="89"/>
      <c r="BA689" s="89"/>
      <c r="BB689" s="89"/>
      <c r="BC689" s="89"/>
      <c r="BD689" s="89"/>
      <c r="BE689" s="89"/>
      <c r="BF689" s="89"/>
      <c r="BG689" s="89"/>
      <c r="BH689" s="89"/>
      <c r="BI689" s="89"/>
      <c r="BJ689" s="89"/>
      <c r="BK689" s="89"/>
      <c r="BL689" s="89"/>
      <c r="BM689" s="89"/>
      <c r="BN689" s="89"/>
      <c r="BO689" s="89"/>
      <c r="BP689" s="89"/>
      <c r="BQ689" s="89"/>
      <c r="BR689" s="89"/>
      <c r="BS689" s="89"/>
      <c r="BT689" s="89"/>
      <c r="BU689" s="89"/>
      <c r="BV689" s="89"/>
    </row>
    <row r="690" spans="1:74" ht="12.75" customHeight="1" x14ac:dyDescent="0.2">
      <c r="A690" s="102"/>
      <c r="B690" s="102"/>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89"/>
      <c r="AY690" s="89"/>
      <c r="AZ690" s="89"/>
      <c r="BA690" s="89"/>
      <c r="BB690" s="89"/>
      <c r="BC690" s="89"/>
      <c r="BD690" s="89"/>
      <c r="BE690" s="89"/>
      <c r="BF690" s="89"/>
      <c r="BG690" s="89"/>
      <c r="BH690" s="89"/>
      <c r="BI690" s="89"/>
      <c r="BJ690" s="89"/>
      <c r="BK690" s="89"/>
      <c r="BL690" s="89"/>
      <c r="BM690" s="89"/>
      <c r="BN690" s="89"/>
      <c r="BO690" s="89"/>
      <c r="BP690" s="89"/>
      <c r="BQ690" s="89"/>
      <c r="BR690" s="89"/>
      <c r="BS690" s="89"/>
      <c r="BT690" s="89"/>
      <c r="BU690" s="89"/>
      <c r="BV690" s="89"/>
    </row>
    <row r="691" spans="1:74" ht="12.75" customHeight="1" x14ac:dyDescent="0.2">
      <c r="A691" s="102"/>
      <c r="B691" s="102"/>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89"/>
      <c r="AY691" s="89"/>
      <c r="AZ691" s="89"/>
      <c r="BA691" s="89"/>
      <c r="BB691" s="89"/>
      <c r="BC691" s="89"/>
      <c r="BD691" s="89"/>
      <c r="BE691" s="89"/>
      <c r="BF691" s="89"/>
      <c r="BG691" s="89"/>
      <c r="BH691" s="89"/>
      <c r="BI691" s="89"/>
      <c r="BJ691" s="89"/>
      <c r="BK691" s="89"/>
      <c r="BL691" s="89"/>
      <c r="BM691" s="89"/>
      <c r="BN691" s="89"/>
      <c r="BO691" s="89"/>
      <c r="BP691" s="89"/>
      <c r="BQ691" s="89"/>
      <c r="BR691" s="89"/>
      <c r="BS691" s="89"/>
      <c r="BT691" s="89"/>
      <c r="BU691" s="89"/>
      <c r="BV691" s="89"/>
    </row>
    <row r="692" spans="1:74" ht="12.75" customHeight="1" x14ac:dyDescent="0.2">
      <c r="A692" s="102"/>
      <c r="B692" s="102"/>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89"/>
      <c r="AY692" s="89"/>
      <c r="AZ692" s="89"/>
      <c r="BA692" s="89"/>
      <c r="BB692" s="89"/>
      <c r="BC692" s="89"/>
      <c r="BD692" s="89"/>
      <c r="BE692" s="89"/>
      <c r="BF692" s="89"/>
      <c r="BG692" s="89"/>
      <c r="BH692" s="89"/>
      <c r="BI692" s="89"/>
      <c r="BJ692" s="89"/>
      <c r="BK692" s="89"/>
      <c r="BL692" s="89"/>
      <c r="BM692" s="89"/>
      <c r="BN692" s="89"/>
      <c r="BO692" s="89"/>
      <c r="BP692" s="89"/>
      <c r="BQ692" s="89"/>
      <c r="BR692" s="89"/>
      <c r="BS692" s="89"/>
      <c r="BT692" s="89"/>
      <c r="BU692" s="89"/>
      <c r="BV692" s="89"/>
    </row>
    <row r="693" spans="1:74" ht="12.75" customHeight="1" x14ac:dyDescent="0.2">
      <c r="A693" s="102"/>
      <c r="B693" s="102"/>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89"/>
      <c r="AY693" s="89"/>
      <c r="AZ693" s="89"/>
      <c r="BA693" s="89"/>
      <c r="BB693" s="89"/>
      <c r="BC693" s="89"/>
      <c r="BD693" s="89"/>
      <c r="BE693" s="89"/>
      <c r="BF693" s="89"/>
      <c r="BG693" s="89"/>
      <c r="BH693" s="89"/>
      <c r="BI693" s="89"/>
      <c r="BJ693" s="89"/>
      <c r="BK693" s="89"/>
      <c r="BL693" s="89"/>
      <c r="BM693" s="89"/>
      <c r="BN693" s="89"/>
      <c r="BO693" s="89"/>
      <c r="BP693" s="89"/>
      <c r="BQ693" s="89"/>
      <c r="BR693" s="89"/>
      <c r="BS693" s="89"/>
      <c r="BT693" s="89"/>
      <c r="BU693" s="89"/>
      <c r="BV693" s="89"/>
    </row>
    <row r="694" spans="1:74" ht="12.75" customHeight="1" x14ac:dyDescent="0.2">
      <c r="A694" s="102"/>
      <c r="B694" s="102"/>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89"/>
      <c r="AY694" s="89"/>
      <c r="AZ694" s="89"/>
      <c r="BA694" s="89"/>
      <c r="BB694" s="89"/>
      <c r="BC694" s="89"/>
      <c r="BD694" s="89"/>
      <c r="BE694" s="89"/>
      <c r="BF694" s="89"/>
      <c r="BG694" s="89"/>
      <c r="BH694" s="89"/>
      <c r="BI694" s="89"/>
      <c r="BJ694" s="89"/>
      <c r="BK694" s="89"/>
      <c r="BL694" s="89"/>
      <c r="BM694" s="89"/>
      <c r="BN694" s="89"/>
      <c r="BO694" s="89"/>
      <c r="BP694" s="89"/>
      <c r="BQ694" s="89"/>
      <c r="BR694" s="89"/>
      <c r="BS694" s="89"/>
      <c r="BT694" s="89"/>
      <c r="BU694" s="89"/>
      <c r="BV694" s="89"/>
    </row>
    <row r="695" spans="1:74" ht="12.75" customHeight="1" x14ac:dyDescent="0.2">
      <c r="A695" s="102"/>
      <c r="B695" s="102"/>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89"/>
      <c r="AY695" s="89"/>
      <c r="AZ695" s="89"/>
      <c r="BA695" s="89"/>
      <c r="BB695" s="89"/>
      <c r="BC695" s="89"/>
      <c r="BD695" s="89"/>
      <c r="BE695" s="89"/>
      <c r="BF695" s="89"/>
      <c r="BG695" s="89"/>
      <c r="BH695" s="89"/>
      <c r="BI695" s="89"/>
      <c r="BJ695" s="89"/>
      <c r="BK695" s="89"/>
      <c r="BL695" s="89"/>
      <c r="BM695" s="89"/>
      <c r="BN695" s="89"/>
      <c r="BO695" s="89"/>
      <c r="BP695" s="89"/>
      <c r="BQ695" s="89"/>
      <c r="BR695" s="89"/>
      <c r="BS695" s="89"/>
      <c r="BT695" s="89"/>
      <c r="BU695" s="89"/>
      <c r="BV695" s="89"/>
    </row>
    <row r="696" spans="1:74" ht="12.75" customHeight="1" x14ac:dyDescent="0.2">
      <c r="A696" s="102"/>
      <c r="B696" s="102"/>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89"/>
      <c r="AY696" s="89"/>
      <c r="AZ696" s="89"/>
      <c r="BA696" s="89"/>
      <c r="BB696" s="89"/>
      <c r="BC696" s="89"/>
      <c r="BD696" s="89"/>
      <c r="BE696" s="89"/>
      <c r="BF696" s="89"/>
      <c r="BG696" s="89"/>
      <c r="BH696" s="89"/>
      <c r="BI696" s="89"/>
      <c r="BJ696" s="89"/>
      <c r="BK696" s="89"/>
      <c r="BL696" s="89"/>
      <c r="BM696" s="89"/>
      <c r="BN696" s="89"/>
      <c r="BO696" s="89"/>
      <c r="BP696" s="89"/>
      <c r="BQ696" s="89"/>
      <c r="BR696" s="89"/>
      <c r="BS696" s="89"/>
      <c r="BT696" s="89"/>
      <c r="BU696" s="89"/>
      <c r="BV696" s="89"/>
    </row>
    <row r="697" spans="1:74" ht="12.75" customHeight="1" x14ac:dyDescent="0.2">
      <c r="A697" s="102"/>
      <c r="B697" s="102"/>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89"/>
      <c r="AY697" s="89"/>
      <c r="AZ697" s="89"/>
      <c r="BA697" s="89"/>
      <c r="BB697" s="89"/>
      <c r="BC697" s="89"/>
      <c r="BD697" s="89"/>
      <c r="BE697" s="89"/>
      <c r="BF697" s="89"/>
      <c r="BG697" s="89"/>
      <c r="BH697" s="89"/>
      <c r="BI697" s="89"/>
      <c r="BJ697" s="89"/>
      <c r="BK697" s="89"/>
      <c r="BL697" s="89"/>
      <c r="BM697" s="89"/>
      <c r="BN697" s="89"/>
      <c r="BO697" s="89"/>
      <c r="BP697" s="89"/>
      <c r="BQ697" s="89"/>
      <c r="BR697" s="89"/>
      <c r="BS697" s="89"/>
      <c r="BT697" s="89"/>
      <c r="BU697" s="89"/>
      <c r="BV697" s="89"/>
    </row>
    <row r="698" spans="1:74" ht="12.75" customHeight="1" x14ac:dyDescent="0.2">
      <c r="A698" s="102"/>
      <c r="B698" s="102"/>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89"/>
      <c r="AY698" s="89"/>
      <c r="AZ698" s="89"/>
      <c r="BA698" s="89"/>
      <c r="BB698" s="89"/>
      <c r="BC698" s="89"/>
      <c r="BD698" s="89"/>
      <c r="BE698" s="89"/>
      <c r="BF698" s="89"/>
      <c r="BG698" s="89"/>
      <c r="BH698" s="89"/>
      <c r="BI698" s="89"/>
      <c r="BJ698" s="89"/>
      <c r="BK698" s="89"/>
      <c r="BL698" s="89"/>
      <c r="BM698" s="89"/>
      <c r="BN698" s="89"/>
      <c r="BO698" s="89"/>
      <c r="BP698" s="89"/>
      <c r="BQ698" s="89"/>
      <c r="BR698" s="89"/>
      <c r="BS698" s="89"/>
      <c r="BT698" s="89"/>
      <c r="BU698" s="89"/>
      <c r="BV698" s="89"/>
    </row>
    <row r="699" spans="1:74" ht="12.75" customHeight="1" x14ac:dyDescent="0.2">
      <c r="A699" s="102"/>
      <c r="B699" s="102"/>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89"/>
      <c r="AY699" s="89"/>
      <c r="AZ699" s="89"/>
      <c r="BA699" s="89"/>
      <c r="BB699" s="89"/>
      <c r="BC699" s="89"/>
      <c r="BD699" s="89"/>
      <c r="BE699" s="89"/>
      <c r="BF699" s="89"/>
      <c r="BG699" s="89"/>
      <c r="BH699" s="89"/>
      <c r="BI699" s="89"/>
      <c r="BJ699" s="89"/>
      <c r="BK699" s="89"/>
      <c r="BL699" s="89"/>
      <c r="BM699" s="89"/>
      <c r="BN699" s="89"/>
      <c r="BO699" s="89"/>
      <c r="BP699" s="89"/>
      <c r="BQ699" s="89"/>
      <c r="BR699" s="89"/>
      <c r="BS699" s="89"/>
      <c r="BT699" s="89"/>
      <c r="BU699" s="89"/>
      <c r="BV699" s="89"/>
    </row>
    <row r="700" spans="1:74" ht="12.75" customHeight="1" x14ac:dyDescent="0.2">
      <c r="A700" s="102"/>
      <c r="B700" s="102"/>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89"/>
      <c r="AY700" s="89"/>
      <c r="AZ700" s="89"/>
      <c r="BA700" s="89"/>
      <c r="BB700" s="89"/>
      <c r="BC700" s="89"/>
      <c r="BD700" s="89"/>
      <c r="BE700" s="89"/>
      <c r="BF700" s="89"/>
      <c r="BG700" s="89"/>
      <c r="BH700" s="89"/>
      <c r="BI700" s="89"/>
      <c r="BJ700" s="89"/>
      <c r="BK700" s="89"/>
      <c r="BL700" s="89"/>
      <c r="BM700" s="89"/>
      <c r="BN700" s="89"/>
      <c r="BO700" s="89"/>
      <c r="BP700" s="89"/>
      <c r="BQ700" s="89"/>
      <c r="BR700" s="89"/>
      <c r="BS700" s="89"/>
      <c r="BT700" s="89"/>
      <c r="BU700" s="89"/>
      <c r="BV700" s="89"/>
    </row>
    <row r="701" spans="1:74" ht="12.75" customHeight="1" x14ac:dyDescent="0.2">
      <c r="A701" s="102"/>
      <c r="B701" s="102"/>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89"/>
      <c r="AY701" s="89"/>
      <c r="AZ701" s="89"/>
      <c r="BA701" s="89"/>
      <c r="BB701" s="89"/>
      <c r="BC701" s="89"/>
      <c r="BD701" s="89"/>
      <c r="BE701" s="89"/>
      <c r="BF701" s="89"/>
      <c r="BG701" s="89"/>
      <c r="BH701" s="89"/>
      <c r="BI701" s="89"/>
      <c r="BJ701" s="89"/>
      <c r="BK701" s="89"/>
      <c r="BL701" s="89"/>
      <c r="BM701" s="89"/>
      <c r="BN701" s="89"/>
      <c r="BO701" s="89"/>
      <c r="BP701" s="89"/>
      <c r="BQ701" s="89"/>
      <c r="BR701" s="89"/>
      <c r="BS701" s="89"/>
      <c r="BT701" s="89"/>
      <c r="BU701" s="89"/>
      <c r="BV701" s="89"/>
    </row>
    <row r="702" spans="1:74" ht="12.75" customHeight="1" x14ac:dyDescent="0.2">
      <c r="A702" s="102"/>
      <c r="B702" s="102"/>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89"/>
      <c r="AY702" s="89"/>
      <c r="AZ702" s="89"/>
      <c r="BA702" s="89"/>
      <c r="BB702" s="89"/>
      <c r="BC702" s="89"/>
      <c r="BD702" s="89"/>
      <c r="BE702" s="89"/>
      <c r="BF702" s="89"/>
      <c r="BG702" s="89"/>
      <c r="BH702" s="89"/>
      <c r="BI702" s="89"/>
      <c r="BJ702" s="89"/>
      <c r="BK702" s="89"/>
      <c r="BL702" s="89"/>
      <c r="BM702" s="89"/>
      <c r="BN702" s="89"/>
      <c r="BO702" s="89"/>
      <c r="BP702" s="89"/>
      <c r="BQ702" s="89"/>
      <c r="BR702" s="89"/>
      <c r="BS702" s="89"/>
      <c r="BT702" s="89"/>
      <c r="BU702" s="89"/>
      <c r="BV702" s="89"/>
    </row>
    <row r="703" spans="1:74" ht="12.75" customHeight="1" x14ac:dyDescent="0.2">
      <c r="A703" s="102"/>
      <c r="B703" s="102"/>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89"/>
      <c r="AY703" s="89"/>
      <c r="AZ703" s="89"/>
      <c r="BA703" s="89"/>
      <c r="BB703" s="89"/>
      <c r="BC703" s="89"/>
      <c r="BD703" s="89"/>
      <c r="BE703" s="89"/>
      <c r="BF703" s="89"/>
      <c r="BG703" s="89"/>
      <c r="BH703" s="89"/>
      <c r="BI703" s="89"/>
      <c r="BJ703" s="89"/>
      <c r="BK703" s="89"/>
      <c r="BL703" s="89"/>
      <c r="BM703" s="89"/>
      <c r="BN703" s="89"/>
      <c r="BO703" s="89"/>
      <c r="BP703" s="89"/>
      <c r="BQ703" s="89"/>
      <c r="BR703" s="89"/>
      <c r="BS703" s="89"/>
      <c r="BT703" s="89"/>
      <c r="BU703" s="89"/>
      <c r="BV703" s="89"/>
    </row>
    <row r="704" spans="1:74" ht="12.75" customHeight="1" x14ac:dyDescent="0.2">
      <c r="A704" s="102"/>
      <c r="B704" s="102"/>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89"/>
      <c r="AY704" s="89"/>
      <c r="AZ704" s="89"/>
      <c r="BA704" s="89"/>
      <c r="BB704" s="89"/>
      <c r="BC704" s="89"/>
      <c r="BD704" s="89"/>
      <c r="BE704" s="89"/>
      <c r="BF704" s="89"/>
      <c r="BG704" s="89"/>
      <c r="BH704" s="89"/>
      <c r="BI704" s="89"/>
      <c r="BJ704" s="89"/>
      <c r="BK704" s="89"/>
      <c r="BL704" s="89"/>
      <c r="BM704" s="89"/>
      <c r="BN704" s="89"/>
      <c r="BO704" s="89"/>
      <c r="BP704" s="89"/>
      <c r="BQ704" s="89"/>
      <c r="BR704" s="89"/>
      <c r="BS704" s="89"/>
      <c r="BT704" s="89"/>
      <c r="BU704" s="89"/>
      <c r="BV704" s="89"/>
    </row>
    <row r="705" spans="1:74" ht="12.75" customHeight="1" x14ac:dyDescent="0.2">
      <c r="A705" s="102"/>
      <c r="B705" s="102"/>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89"/>
      <c r="AY705" s="89"/>
      <c r="AZ705" s="89"/>
      <c r="BA705" s="89"/>
      <c r="BB705" s="89"/>
      <c r="BC705" s="89"/>
      <c r="BD705" s="89"/>
      <c r="BE705" s="89"/>
      <c r="BF705" s="89"/>
      <c r="BG705" s="89"/>
      <c r="BH705" s="89"/>
      <c r="BI705" s="89"/>
      <c r="BJ705" s="89"/>
      <c r="BK705" s="89"/>
      <c r="BL705" s="89"/>
      <c r="BM705" s="89"/>
      <c r="BN705" s="89"/>
      <c r="BO705" s="89"/>
      <c r="BP705" s="89"/>
      <c r="BQ705" s="89"/>
      <c r="BR705" s="89"/>
      <c r="BS705" s="89"/>
      <c r="BT705" s="89"/>
      <c r="BU705" s="89"/>
      <c r="BV705" s="89"/>
    </row>
    <row r="706" spans="1:74" ht="12.75" customHeight="1" x14ac:dyDescent="0.2">
      <c r="A706" s="102"/>
      <c r="B706" s="102"/>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89"/>
      <c r="AY706" s="89"/>
      <c r="AZ706" s="89"/>
      <c r="BA706" s="89"/>
      <c r="BB706" s="89"/>
      <c r="BC706" s="89"/>
      <c r="BD706" s="89"/>
      <c r="BE706" s="89"/>
      <c r="BF706" s="89"/>
      <c r="BG706" s="89"/>
      <c r="BH706" s="89"/>
      <c r="BI706" s="89"/>
      <c r="BJ706" s="89"/>
      <c r="BK706" s="89"/>
      <c r="BL706" s="89"/>
      <c r="BM706" s="89"/>
      <c r="BN706" s="89"/>
      <c r="BO706" s="89"/>
      <c r="BP706" s="89"/>
      <c r="BQ706" s="89"/>
      <c r="BR706" s="89"/>
      <c r="BS706" s="89"/>
      <c r="BT706" s="89"/>
      <c r="BU706" s="89"/>
      <c r="BV706" s="89"/>
    </row>
    <row r="707" spans="1:74" ht="12.75" customHeight="1" x14ac:dyDescent="0.2">
      <c r="A707" s="102"/>
      <c r="B707" s="102"/>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89"/>
      <c r="AY707" s="89"/>
      <c r="AZ707" s="89"/>
      <c r="BA707" s="89"/>
      <c r="BB707" s="89"/>
      <c r="BC707" s="89"/>
      <c r="BD707" s="89"/>
      <c r="BE707" s="89"/>
      <c r="BF707" s="89"/>
      <c r="BG707" s="89"/>
      <c r="BH707" s="89"/>
      <c r="BI707" s="89"/>
      <c r="BJ707" s="89"/>
      <c r="BK707" s="89"/>
      <c r="BL707" s="89"/>
      <c r="BM707" s="89"/>
      <c r="BN707" s="89"/>
      <c r="BO707" s="89"/>
      <c r="BP707" s="89"/>
      <c r="BQ707" s="89"/>
      <c r="BR707" s="89"/>
      <c r="BS707" s="89"/>
      <c r="BT707" s="89"/>
      <c r="BU707" s="89"/>
      <c r="BV707" s="89"/>
    </row>
    <row r="708" spans="1:74" ht="12.75" customHeight="1" x14ac:dyDescent="0.2">
      <c r="A708" s="102"/>
      <c r="B708" s="102"/>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89"/>
      <c r="AY708" s="89"/>
      <c r="AZ708" s="89"/>
      <c r="BA708" s="89"/>
      <c r="BB708" s="89"/>
      <c r="BC708" s="89"/>
      <c r="BD708" s="89"/>
      <c r="BE708" s="89"/>
      <c r="BF708" s="89"/>
      <c r="BG708" s="89"/>
      <c r="BH708" s="89"/>
      <c r="BI708" s="89"/>
      <c r="BJ708" s="89"/>
      <c r="BK708" s="89"/>
      <c r="BL708" s="89"/>
      <c r="BM708" s="89"/>
      <c r="BN708" s="89"/>
      <c r="BO708" s="89"/>
      <c r="BP708" s="89"/>
      <c r="BQ708" s="89"/>
      <c r="BR708" s="89"/>
      <c r="BS708" s="89"/>
      <c r="BT708" s="89"/>
      <c r="BU708" s="89"/>
      <c r="BV708" s="89"/>
    </row>
    <row r="709" spans="1:74" ht="12.75" customHeight="1" x14ac:dyDescent="0.2">
      <c r="A709" s="102"/>
      <c r="B709" s="102"/>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89"/>
      <c r="AY709" s="89"/>
      <c r="AZ709" s="89"/>
      <c r="BA709" s="89"/>
      <c r="BB709" s="89"/>
      <c r="BC709" s="89"/>
      <c r="BD709" s="89"/>
      <c r="BE709" s="89"/>
      <c r="BF709" s="89"/>
      <c r="BG709" s="89"/>
      <c r="BH709" s="89"/>
      <c r="BI709" s="89"/>
      <c r="BJ709" s="89"/>
      <c r="BK709" s="89"/>
      <c r="BL709" s="89"/>
      <c r="BM709" s="89"/>
      <c r="BN709" s="89"/>
      <c r="BO709" s="89"/>
      <c r="BP709" s="89"/>
      <c r="BQ709" s="89"/>
      <c r="BR709" s="89"/>
      <c r="BS709" s="89"/>
      <c r="BT709" s="89"/>
      <c r="BU709" s="89"/>
      <c r="BV709" s="89"/>
    </row>
    <row r="710" spans="1:74" ht="12.75" customHeight="1" x14ac:dyDescent="0.2">
      <c r="A710" s="102"/>
      <c r="B710" s="102"/>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89"/>
      <c r="AY710" s="89"/>
      <c r="AZ710" s="89"/>
      <c r="BA710" s="89"/>
      <c r="BB710" s="89"/>
      <c r="BC710" s="89"/>
      <c r="BD710" s="89"/>
      <c r="BE710" s="89"/>
      <c r="BF710" s="89"/>
      <c r="BG710" s="89"/>
      <c r="BH710" s="89"/>
      <c r="BI710" s="89"/>
      <c r="BJ710" s="89"/>
      <c r="BK710" s="89"/>
      <c r="BL710" s="89"/>
      <c r="BM710" s="89"/>
      <c r="BN710" s="89"/>
      <c r="BO710" s="89"/>
      <c r="BP710" s="89"/>
      <c r="BQ710" s="89"/>
      <c r="BR710" s="89"/>
      <c r="BS710" s="89"/>
      <c r="BT710" s="89"/>
      <c r="BU710" s="89"/>
      <c r="BV710" s="89"/>
    </row>
    <row r="711" spans="1:74" ht="12.75" customHeight="1" x14ac:dyDescent="0.2">
      <c r="A711" s="102"/>
      <c r="B711" s="102"/>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89"/>
      <c r="AY711" s="89"/>
      <c r="AZ711" s="89"/>
      <c r="BA711" s="89"/>
      <c r="BB711" s="89"/>
      <c r="BC711" s="89"/>
      <c r="BD711" s="89"/>
      <c r="BE711" s="89"/>
      <c r="BF711" s="89"/>
      <c r="BG711" s="89"/>
      <c r="BH711" s="89"/>
      <c r="BI711" s="89"/>
      <c r="BJ711" s="89"/>
      <c r="BK711" s="89"/>
      <c r="BL711" s="89"/>
      <c r="BM711" s="89"/>
      <c r="BN711" s="89"/>
      <c r="BO711" s="89"/>
      <c r="BP711" s="89"/>
      <c r="BQ711" s="89"/>
      <c r="BR711" s="89"/>
      <c r="BS711" s="89"/>
      <c r="BT711" s="89"/>
      <c r="BU711" s="89"/>
      <c r="BV711" s="89"/>
    </row>
    <row r="712" spans="1:74" ht="12.75" customHeight="1" x14ac:dyDescent="0.2">
      <c r="A712" s="102"/>
      <c r="B712" s="102"/>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89"/>
      <c r="AY712" s="89"/>
      <c r="AZ712" s="89"/>
      <c r="BA712" s="89"/>
      <c r="BB712" s="89"/>
      <c r="BC712" s="89"/>
      <c r="BD712" s="89"/>
      <c r="BE712" s="89"/>
      <c r="BF712" s="89"/>
      <c r="BG712" s="89"/>
      <c r="BH712" s="89"/>
      <c r="BI712" s="89"/>
      <c r="BJ712" s="89"/>
      <c r="BK712" s="89"/>
      <c r="BL712" s="89"/>
      <c r="BM712" s="89"/>
      <c r="BN712" s="89"/>
      <c r="BO712" s="89"/>
      <c r="BP712" s="89"/>
      <c r="BQ712" s="89"/>
      <c r="BR712" s="89"/>
      <c r="BS712" s="89"/>
      <c r="BT712" s="89"/>
      <c r="BU712" s="89"/>
      <c r="BV712" s="89"/>
    </row>
    <row r="713" spans="1:74" ht="12.75" customHeight="1" x14ac:dyDescent="0.2">
      <c r="A713" s="102"/>
      <c r="B713" s="102"/>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89"/>
      <c r="AY713" s="89"/>
      <c r="AZ713" s="89"/>
      <c r="BA713" s="89"/>
      <c r="BB713" s="89"/>
      <c r="BC713" s="89"/>
      <c r="BD713" s="89"/>
      <c r="BE713" s="89"/>
      <c r="BF713" s="89"/>
      <c r="BG713" s="89"/>
      <c r="BH713" s="89"/>
      <c r="BI713" s="89"/>
      <c r="BJ713" s="89"/>
      <c r="BK713" s="89"/>
      <c r="BL713" s="89"/>
      <c r="BM713" s="89"/>
      <c r="BN713" s="89"/>
      <c r="BO713" s="89"/>
      <c r="BP713" s="89"/>
      <c r="BQ713" s="89"/>
      <c r="BR713" s="89"/>
      <c r="BS713" s="89"/>
      <c r="BT713" s="89"/>
      <c r="BU713" s="89"/>
      <c r="BV713" s="89"/>
    </row>
    <row r="714" spans="1:74" ht="12.75" customHeight="1" x14ac:dyDescent="0.2">
      <c r="A714" s="102"/>
      <c r="B714" s="102"/>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89"/>
      <c r="AY714" s="89"/>
      <c r="AZ714" s="89"/>
      <c r="BA714" s="89"/>
      <c r="BB714" s="89"/>
      <c r="BC714" s="89"/>
      <c r="BD714" s="89"/>
      <c r="BE714" s="89"/>
      <c r="BF714" s="89"/>
      <c r="BG714" s="89"/>
      <c r="BH714" s="89"/>
      <c r="BI714" s="89"/>
      <c r="BJ714" s="89"/>
      <c r="BK714" s="89"/>
      <c r="BL714" s="89"/>
      <c r="BM714" s="89"/>
      <c r="BN714" s="89"/>
      <c r="BO714" s="89"/>
      <c r="BP714" s="89"/>
      <c r="BQ714" s="89"/>
      <c r="BR714" s="89"/>
      <c r="BS714" s="89"/>
      <c r="BT714" s="89"/>
      <c r="BU714" s="89"/>
      <c r="BV714" s="89"/>
    </row>
    <row r="715" spans="1:74" ht="12.75" customHeight="1" x14ac:dyDescent="0.2">
      <c r="A715" s="102"/>
      <c r="B715" s="102"/>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89"/>
      <c r="AY715" s="89"/>
      <c r="AZ715" s="89"/>
      <c r="BA715" s="89"/>
      <c r="BB715" s="89"/>
      <c r="BC715" s="89"/>
      <c r="BD715" s="89"/>
      <c r="BE715" s="89"/>
      <c r="BF715" s="89"/>
      <c r="BG715" s="89"/>
      <c r="BH715" s="89"/>
      <c r="BI715" s="89"/>
      <c r="BJ715" s="89"/>
      <c r="BK715" s="89"/>
      <c r="BL715" s="89"/>
      <c r="BM715" s="89"/>
      <c r="BN715" s="89"/>
      <c r="BO715" s="89"/>
      <c r="BP715" s="89"/>
      <c r="BQ715" s="89"/>
      <c r="BR715" s="89"/>
      <c r="BS715" s="89"/>
      <c r="BT715" s="89"/>
      <c r="BU715" s="89"/>
      <c r="BV715" s="89"/>
    </row>
    <row r="716" spans="1:74" ht="12.75" customHeight="1" x14ac:dyDescent="0.2">
      <c r="A716" s="102"/>
      <c r="B716" s="102"/>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89"/>
      <c r="AY716" s="89"/>
      <c r="AZ716" s="89"/>
      <c r="BA716" s="89"/>
      <c r="BB716" s="89"/>
      <c r="BC716" s="89"/>
      <c r="BD716" s="89"/>
      <c r="BE716" s="89"/>
      <c r="BF716" s="89"/>
      <c r="BG716" s="89"/>
      <c r="BH716" s="89"/>
      <c r="BI716" s="89"/>
      <c r="BJ716" s="89"/>
      <c r="BK716" s="89"/>
      <c r="BL716" s="89"/>
      <c r="BM716" s="89"/>
      <c r="BN716" s="89"/>
      <c r="BO716" s="89"/>
      <c r="BP716" s="89"/>
      <c r="BQ716" s="89"/>
      <c r="BR716" s="89"/>
      <c r="BS716" s="89"/>
      <c r="BT716" s="89"/>
      <c r="BU716" s="89"/>
      <c r="BV716" s="89"/>
    </row>
    <row r="717" spans="1:74" ht="12.75" customHeight="1" x14ac:dyDescent="0.2">
      <c r="A717" s="102"/>
      <c r="B717" s="102"/>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89"/>
      <c r="AY717" s="89"/>
      <c r="AZ717" s="89"/>
      <c r="BA717" s="89"/>
      <c r="BB717" s="89"/>
      <c r="BC717" s="89"/>
      <c r="BD717" s="89"/>
      <c r="BE717" s="89"/>
      <c r="BF717" s="89"/>
      <c r="BG717" s="89"/>
      <c r="BH717" s="89"/>
      <c r="BI717" s="89"/>
      <c r="BJ717" s="89"/>
      <c r="BK717" s="89"/>
      <c r="BL717" s="89"/>
      <c r="BM717" s="89"/>
      <c r="BN717" s="89"/>
      <c r="BO717" s="89"/>
      <c r="BP717" s="89"/>
      <c r="BQ717" s="89"/>
      <c r="BR717" s="89"/>
      <c r="BS717" s="89"/>
      <c r="BT717" s="89"/>
      <c r="BU717" s="89"/>
      <c r="BV717" s="89"/>
    </row>
    <row r="718" spans="1:74" ht="12.75" customHeight="1" x14ac:dyDescent="0.2">
      <c r="A718" s="102"/>
      <c r="B718" s="102"/>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89"/>
      <c r="AY718" s="89"/>
      <c r="AZ718" s="89"/>
      <c r="BA718" s="89"/>
      <c r="BB718" s="89"/>
      <c r="BC718" s="89"/>
      <c r="BD718" s="89"/>
      <c r="BE718" s="89"/>
      <c r="BF718" s="89"/>
      <c r="BG718" s="89"/>
      <c r="BH718" s="89"/>
      <c r="BI718" s="89"/>
      <c r="BJ718" s="89"/>
      <c r="BK718" s="89"/>
      <c r="BL718" s="89"/>
      <c r="BM718" s="89"/>
      <c r="BN718" s="89"/>
      <c r="BO718" s="89"/>
      <c r="BP718" s="89"/>
      <c r="BQ718" s="89"/>
      <c r="BR718" s="89"/>
      <c r="BS718" s="89"/>
      <c r="BT718" s="89"/>
      <c r="BU718" s="89"/>
      <c r="BV718" s="89"/>
    </row>
    <row r="719" spans="1:74" ht="12.75" customHeight="1" x14ac:dyDescent="0.2">
      <c r="A719" s="102"/>
      <c r="B719" s="102"/>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89"/>
      <c r="AY719" s="89"/>
      <c r="AZ719" s="89"/>
      <c r="BA719" s="89"/>
      <c r="BB719" s="89"/>
      <c r="BC719" s="89"/>
      <c r="BD719" s="89"/>
      <c r="BE719" s="89"/>
      <c r="BF719" s="89"/>
      <c r="BG719" s="89"/>
      <c r="BH719" s="89"/>
      <c r="BI719" s="89"/>
      <c r="BJ719" s="89"/>
      <c r="BK719" s="89"/>
      <c r="BL719" s="89"/>
      <c r="BM719" s="89"/>
      <c r="BN719" s="89"/>
      <c r="BO719" s="89"/>
      <c r="BP719" s="89"/>
      <c r="BQ719" s="89"/>
      <c r="BR719" s="89"/>
      <c r="BS719" s="89"/>
      <c r="BT719" s="89"/>
      <c r="BU719" s="89"/>
      <c r="BV719" s="89"/>
    </row>
    <row r="720" spans="1:74" ht="12.75" customHeight="1" x14ac:dyDescent="0.2">
      <c r="A720" s="102"/>
      <c r="B720" s="102"/>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89"/>
      <c r="AY720" s="89"/>
      <c r="AZ720" s="89"/>
      <c r="BA720" s="89"/>
      <c r="BB720" s="89"/>
      <c r="BC720" s="89"/>
      <c r="BD720" s="89"/>
      <c r="BE720" s="89"/>
      <c r="BF720" s="89"/>
      <c r="BG720" s="89"/>
      <c r="BH720" s="89"/>
      <c r="BI720" s="89"/>
      <c r="BJ720" s="89"/>
      <c r="BK720" s="89"/>
      <c r="BL720" s="89"/>
      <c r="BM720" s="89"/>
      <c r="BN720" s="89"/>
      <c r="BO720" s="89"/>
      <c r="BP720" s="89"/>
      <c r="BQ720" s="89"/>
      <c r="BR720" s="89"/>
      <c r="BS720" s="89"/>
      <c r="BT720" s="89"/>
      <c r="BU720" s="89"/>
      <c r="BV720" s="89"/>
    </row>
    <row r="721" spans="1:74" ht="12.75" customHeight="1" x14ac:dyDescent="0.2">
      <c r="A721" s="102"/>
      <c r="B721" s="102"/>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89"/>
      <c r="AY721" s="89"/>
      <c r="AZ721" s="89"/>
      <c r="BA721" s="89"/>
      <c r="BB721" s="89"/>
      <c r="BC721" s="89"/>
      <c r="BD721" s="89"/>
      <c r="BE721" s="89"/>
      <c r="BF721" s="89"/>
      <c r="BG721" s="89"/>
      <c r="BH721" s="89"/>
      <c r="BI721" s="89"/>
      <c r="BJ721" s="89"/>
      <c r="BK721" s="89"/>
      <c r="BL721" s="89"/>
      <c r="BM721" s="89"/>
      <c r="BN721" s="89"/>
      <c r="BO721" s="89"/>
      <c r="BP721" s="89"/>
      <c r="BQ721" s="89"/>
      <c r="BR721" s="89"/>
      <c r="BS721" s="89"/>
      <c r="BT721" s="89"/>
      <c r="BU721" s="89"/>
      <c r="BV721" s="89"/>
    </row>
    <row r="722" spans="1:74" ht="12.75" customHeight="1" x14ac:dyDescent="0.2">
      <c r="A722" s="102"/>
      <c r="B722" s="102"/>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89"/>
      <c r="AY722" s="89"/>
      <c r="AZ722" s="89"/>
      <c r="BA722" s="89"/>
      <c r="BB722" s="89"/>
      <c r="BC722" s="89"/>
      <c r="BD722" s="89"/>
      <c r="BE722" s="89"/>
      <c r="BF722" s="89"/>
      <c r="BG722" s="89"/>
      <c r="BH722" s="89"/>
      <c r="BI722" s="89"/>
      <c r="BJ722" s="89"/>
      <c r="BK722" s="89"/>
      <c r="BL722" s="89"/>
      <c r="BM722" s="89"/>
      <c r="BN722" s="89"/>
      <c r="BO722" s="89"/>
      <c r="BP722" s="89"/>
      <c r="BQ722" s="89"/>
      <c r="BR722" s="89"/>
      <c r="BS722" s="89"/>
      <c r="BT722" s="89"/>
      <c r="BU722" s="89"/>
      <c r="BV722" s="89"/>
    </row>
    <row r="723" spans="1:74" ht="12.75" customHeight="1" x14ac:dyDescent="0.2">
      <c r="A723" s="102"/>
      <c r="B723" s="102"/>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89"/>
      <c r="AY723" s="89"/>
      <c r="AZ723" s="89"/>
      <c r="BA723" s="89"/>
      <c r="BB723" s="89"/>
      <c r="BC723" s="89"/>
      <c r="BD723" s="89"/>
      <c r="BE723" s="89"/>
      <c r="BF723" s="89"/>
      <c r="BG723" s="89"/>
      <c r="BH723" s="89"/>
      <c r="BI723" s="89"/>
      <c r="BJ723" s="89"/>
      <c r="BK723" s="89"/>
      <c r="BL723" s="89"/>
      <c r="BM723" s="89"/>
      <c r="BN723" s="89"/>
      <c r="BO723" s="89"/>
      <c r="BP723" s="89"/>
      <c r="BQ723" s="89"/>
      <c r="BR723" s="89"/>
      <c r="BS723" s="89"/>
      <c r="BT723" s="89"/>
      <c r="BU723" s="89"/>
      <c r="BV723" s="89"/>
    </row>
    <row r="724" spans="1:74" ht="12.75" customHeight="1" x14ac:dyDescent="0.2">
      <c r="A724" s="102"/>
      <c r="B724" s="102"/>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89"/>
      <c r="AY724" s="89"/>
      <c r="AZ724" s="89"/>
      <c r="BA724" s="89"/>
      <c r="BB724" s="89"/>
      <c r="BC724" s="89"/>
      <c r="BD724" s="89"/>
      <c r="BE724" s="89"/>
      <c r="BF724" s="89"/>
      <c r="BG724" s="89"/>
      <c r="BH724" s="89"/>
      <c r="BI724" s="89"/>
      <c r="BJ724" s="89"/>
      <c r="BK724" s="89"/>
      <c r="BL724" s="89"/>
      <c r="BM724" s="89"/>
      <c r="BN724" s="89"/>
      <c r="BO724" s="89"/>
      <c r="BP724" s="89"/>
      <c r="BQ724" s="89"/>
      <c r="BR724" s="89"/>
      <c r="BS724" s="89"/>
      <c r="BT724" s="89"/>
      <c r="BU724" s="89"/>
      <c r="BV724" s="89"/>
    </row>
    <row r="725" spans="1:74" ht="12.75" customHeight="1" x14ac:dyDescent="0.2">
      <c r="A725" s="102"/>
      <c r="B725" s="102"/>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89"/>
      <c r="AY725" s="89"/>
      <c r="AZ725" s="89"/>
      <c r="BA725" s="89"/>
      <c r="BB725" s="89"/>
      <c r="BC725" s="89"/>
      <c r="BD725" s="89"/>
      <c r="BE725" s="89"/>
      <c r="BF725" s="89"/>
      <c r="BG725" s="89"/>
      <c r="BH725" s="89"/>
      <c r="BI725" s="89"/>
      <c r="BJ725" s="89"/>
      <c r="BK725" s="89"/>
      <c r="BL725" s="89"/>
      <c r="BM725" s="89"/>
      <c r="BN725" s="89"/>
      <c r="BO725" s="89"/>
      <c r="BP725" s="89"/>
      <c r="BQ725" s="89"/>
      <c r="BR725" s="89"/>
      <c r="BS725" s="89"/>
      <c r="BT725" s="89"/>
      <c r="BU725" s="89"/>
      <c r="BV725" s="89"/>
    </row>
    <row r="726" spans="1:74" ht="12.75" customHeight="1" x14ac:dyDescent="0.2">
      <c r="A726" s="102"/>
      <c r="B726" s="102"/>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89"/>
      <c r="AY726" s="89"/>
      <c r="AZ726" s="89"/>
      <c r="BA726" s="89"/>
      <c r="BB726" s="89"/>
      <c r="BC726" s="89"/>
      <c r="BD726" s="89"/>
      <c r="BE726" s="89"/>
      <c r="BF726" s="89"/>
      <c r="BG726" s="89"/>
      <c r="BH726" s="89"/>
      <c r="BI726" s="89"/>
      <c r="BJ726" s="89"/>
      <c r="BK726" s="89"/>
      <c r="BL726" s="89"/>
      <c r="BM726" s="89"/>
      <c r="BN726" s="89"/>
      <c r="BO726" s="89"/>
      <c r="BP726" s="89"/>
      <c r="BQ726" s="89"/>
      <c r="BR726" s="89"/>
      <c r="BS726" s="89"/>
      <c r="BT726" s="89"/>
      <c r="BU726" s="89"/>
      <c r="BV726" s="89"/>
    </row>
    <row r="727" spans="1:74" ht="12.75" customHeight="1" x14ac:dyDescent="0.2">
      <c r="A727" s="102"/>
      <c r="B727" s="102"/>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89"/>
      <c r="AY727" s="89"/>
      <c r="AZ727" s="89"/>
      <c r="BA727" s="89"/>
      <c r="BB727" s="89"/>
      <c r="BC727" s="89"/>
      <c r="BD727" s="89"/>
      <c r="BE727" s="89"/>
      <c r="BF727" s="89"/>
      <c r="BG727" s="89"/>
      <c r="BH727" s="89"/>
      <c r="BI727" s="89"/>
      <c r="BJ727" s="89"/>
      <c r="BK727" s="89"/>
      <c r="BL727" s="89"/>
      <c r="BM727" s="89"/>
      <c r="BN727" s="89"/>
      <c r="BO727" s="89"/>
      <c r="BP727" s="89"/>
      <c r="BQ727" s="89"/>
      <c r="BR727" s="89"/>
      <c r="BS727" s="89"/>
      <c r="BT727" s="89"/>
      <c r="BU727" s="89"/>
      <c r="BV727" s="89"/>
    </row>
    <row r="728" spans="1:74" ht="12.75" customHeight="1" x14ac:dyDescent="0.2">
      <c r="A728" s="102"/>
      <c r="B728" s="102"/>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89"/>
      <c r="AY728" s="89"/>
      <c r="AZ728" s="89"/>
      <c r="BA728" s="89"/>
      <c r="BB728" s="89"/>
      <c r="BC728" s="89"/>
      <c r="BD728" s="89"/>
      <c r="BE728" s="89"/>
      <c r="BF728" s="89"/>
      <c r="BG728" s="89"/>
      <c r="BH728" s="89"/>
      <c r="BI728" s="89"/>
      <c r="BJ728" s="89"/>
      <c r="BK728" s="89"/>
      <c r="BL728" s="89"/>
      <c r="BM728" s="89"/>
      <c r="BN728" s="89"/>
      <c r="BO728" s="89"/>
      <c r="BP728" s="89"/>
      <c r="BQ728" s="89"/>
      <c r="BR728" s="89"/>
      <c r="BS728" s="89"/>
      <c r="BT728" s="89"/>
      <c r="BU728" s="89"/>
      <c r="BV728" s="89"/>
    </row>
    <row r="729" spans="1:74" ht="12.75" customHeight="1" x14ac:dyDescent="0.2">
      <c r="A729" s="102"/>
      <c r="B729" s="102"/>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89"/>
      <c r="AY729" s="89"/>
      <c r="AZ729" s="89"/>
      <c r="BA729" s="89"/>
      <c r="BB729" s="89"/>
      <c r="BC729" s="89"/>
      <c r="BD729" s="89"/>
      <c r="BE729" s="89"/>
      <c r="BF729" s="89"/>
      <c r="BG729" s="89"/>
      <c r="BH729" s="89"/>
      <c r="BI729" s="89"/>
      <c r="BJ729" s="89"/>
      <c r="BK729" s="89"/>
      <c r="BL729" s="89"/>
      <c r="BM729" s="89"/>
      <c r="BN729" s="89"/>
      <c r="BO729" s="89"/>
      <c r="BP729" s="89"/>
      <c r="BQ729" s="89"/>
      <c r="BR729" s="89"/>
      <c r="BS729" s="89"/>
      <c r="BT729" s="89"/>
      <c r="BU729" s="89"/>
      <c r="BV729" s="89"/>
    </row>
    <row r="730" spans="1:74" ht="12.75" customHeight="1" x14ac:dyDescent="0.2">
      <c r="A730" s="102"/>
      <c r="B730" s="102"/>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c r="AB730" s="89"/>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89"/>
      <c r="AY730" s="89"/>
      <c r="AZ730" s="89"/>
      <c r="BA730" s="89"/>
      <c r="BB730" s="89"/>
      <c r="BC730" s="89"/>
      <c r="BD730" s="89"/>
      <c r="BE730" s="89"/>
      <c r="BF730" s="89"/>
      <c r="BG730" s="89"/>
      <c r="BH730" s="89"/>
      <c r="BI730" s="89"/>
      <c r="BJ730" s="89"/>
      <c r="BK730" s="89"/>
      <c r="BL730" s="89"/>
      <c r="BM730" s="89"/>
      <c r="BN730" s="89"/>
      <c r="BO730" s="89"/>
      <c r="BP730" s="89"/>
      <c r="BQ730" s="89"/>
      <c r="BR730" s="89"/>
      <c r="BS730" s="89"/>
      <c r="BT730" s="89"/>
      <c r="BU730" s="89"/>
      <c r="BV730" s="89"/>
    </row>
    <row r="731" spans="1:74" ht="12.75" customHeight="1" x14ac:dyDescent="0.2">
      <c r="A731" s="102"/>
      <c r="B731" s="102"/>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c r="AB731" s="89"/>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89"/>
      <c r="AY731" s="89"/>
      <c r="AZ731" s="89"/>
      <c r="BA731" s="89"/>
      <c r="BB731" s="89"/>
      <c r="BC731" s="89"/>
      <c r="BD731" s="89"/>
      <c r="BE731" s="89"/>
      <c r="BF731" s="89"/>
      <c r="BG731" s="89"/>
      <c r="BH731" s="89"/>
      <c r="BI731" s="89"/>
      <c r="BJ731" s="89"/>
      <c r="BK731" s="89"/>
      <c r="BL731" s="89"/>
      <c r="BM731" s="89"/>
      <c r="BN731" s="89"/>
      <c r="BO731" s="89"/>
      <c r="BP731" s="89"/>
      <c r="BQ731" s="89"/>
      <c r="BR731" s="89"/>
      <c r="BS731" s="89"/>
      <c r="BT731" s="89"/>
      <c r="BU731" s="89"/>
      <c r="BV731" s="89"/>
    </row>
    <row r="732" spans="1:74" ht="12.75" customHeight="1" x14ac:dyDescent="0.2">
      <c r="A732" s="102"/>
      <c r="B732" s="102"/>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c r="AB732" s="89"/>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89"/>
      <c r="AY732" s="89"/>
      <c r="AZ732" s="89"/>
      <c r="BA732" s="89"/>
      <c r="BB732" s="89"/>
      <c r="BC732" s="89"/>
      <c r="BD732" s="89"/>
      <c r="BE732" s="89"/>
      <c r="BF732" s="89"/>
      <c r="BG732" s="89"/>
      <c r="BH732" s="89"/>
      <c r="BI732" s="89"/>
      <c r="BJ732" s="89"/>
      <c r="BK732" s="89"/>
      <c r="BL732" s="89"/>
      <c r="BM732" s="89"/>
      <c r="BN732" s="89"/>
      <c r="BO732" s="89"/>
      <c r="BP732" s="89"/>
      <c r="BQ732" s="89"/>
      <c r="BR732" s="89"/>
      <c r="BS732" s="89"/>
      <c r="BT732" s="89"/>
      <c r="BU732" s="89"/>
      <c r="BV732" s="89"/>
    </row>
    <row r="733" spans="1:74" ht="12.75" customHeight="1" x14ac:dyDescent="0.2">
      <c r="A733" s="102"/>
      <c r="B733" s="102"/>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89"/>
      <c r="AY733" s="89"/>
      <c r="AZ733" s="89"/>
      <c r="BA733" s="89"/>
      <c r="BB733" s="89"/>
      <c r="BC733" s="89"/>
      <c r="BD733" s="89"/>
      <c r="BE733" s="89"/>
      <c r="BF733" s="89"/>
      <c r="BG733" s="89"/>
      <c r="BH733" s="89"/>
      <c r="BI733" s="89"/>
      <c r="BJ733" s="89"/>
      <c r="BK733" s="89"/>
      <c r="BL733" s="89"/>
      <c r="BM733" s="89"/>
      <c r="BN733" s="89"/>
      <c r="BO733" s="89"/>
      <c r="BP733" s="89"/>
      <c r="BQ733" s="89"/>
      <c r="BR733" s="89"/>
      <c r="BS733" s="89"/>
      <c r="BT733" s="89"/>
      <c r="BU733" s="89"/>
      <c r="BV733" s="89"/>
    </row>
    <row r="734" spans="1:74" ht="12.75" customHeight="1" x14ac:dyDescent="0.2">
      <c r="A734" s="102"/>
      <c r="B734" s="102"/>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89"/>
      <c r="AY734" s="89"/>
      <c r="AZ734" s="89"/>
      <c r="BA734" s="89"/>
      <c r="BB734" s="89"/>
      <c r="BC734" s="89"/>
      <c r="BD734" s="89"/>
      <c r="BE734" s="89"/>
      <c r="BF734" s="89"/>
      <c r="BG734" s="89"/>
      <c r="BH734" s="89"/>
      <c r="BI734" s="89"/>
      <c r="BJ734" s="89"/>
      <c r="BK734" s="89"/>
      <c r="BL734" s="89"/>
      <c r="BM734" s="89"/>
      <c r="BN734" s="89"/>
      <c r="BO734" s="89"/>
      <c r="BP734" s="89"/>
      <c r="BQ734" s="89"/>
      <c r="BR734" s="89"/>
      <c r="BS734" s="89"/>
      <c r="BT734" s="89"/>
      <c r="BU734" s="89"/>
      <c r="BV734" s="89"/>
    </row>
    <row r="735" spans="1:74" ht="12.75" customHeight="1" x14ac:dyDescent="0.2">
      <c r="A735" s="102"/>
      <c r="B735" s="102"/>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89"/>
      <c r="AY735" s="89"/>
      <c r="AZ735" s="89"/>
      <c r="BA735" s="89"/>
      <c r="BB735" s="89"/>
      <c r="BC735" s="89"/>
      <c r="BD735" s="89"/>
      <c r="BE735" s="89"/>
      <c r="BF735" s="89"/>
      <c r="BG735" s="89"/>
      <c r="BH735" s="89"/>
      <c r="BI735" s="89"/>
      <c r="BJ735" s="89"/>
      <c r="BK735" s="89"/>
      <c r="BL735" s="89"/>
      <c r="BM735" s="89"/>
      <c r="BN735" s="89"/>
      <c r="BO735" s="89"/>
      <c r="BP735" s="89"/>
      <c r="BQ735" s="89"/>
      <c r="BR735" s="89"/>
      <c r="BS735" s="89"/>
      <c r="BT735" s="89"/>
      <c r="BU735" s="89"/>
      <c r="BV735" s="89"/>
    </row>
    <row r="736" spans="1:74" ht="12.75" customHeight="1" x14ac:dyDescent="0.2">
      <c r="A736" s="102"/>
      <c r="B736" s="102"/>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89"/>
      <c r="AY736" s="89"/>
      <c r="AZ736" s="89"/>
      <c r="BA736" s="89"/>
      <c r="BB736" s="89"/>
      <c r="BC736" s="89"/>
      <c r="BD736" s="89"/>
      <c r="BE736" s="89"/>
      <c r="BF736" s="89"/>
      <c r="BG736" s="89"/>
      <c r="BH736" s="89"/>
      <c r="BI736" s="89"/>
      <c r="BJ736" s="89"/>
      <c r="BK736" s="89"/>
      <c r="BL736" s="89"/>
      <c r="BM736" s="89"/>
      <c r="BN736" s="89"/>
      <c r="BO736" s="89"/>
      <c r="BP736" s="89"/>
      <c r="BQ736" s="89"/>
      <c r="BR736" s="89"/>
      <c r="BS736" s="89"/>
      <c r="BT736" s="89"/>
      <c r="BU736" s="89"/>
      <c r="BV736" s="89"/>
    </row>
    <row r="737" spans="1:74" ht="12.75" customHeight="1" x14ac:dyDescent="0.2">
      <c r="A737" s="102"/>
      <c r="B737" s="102"/>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89"/>
      <c r="AY737" s="89"/>
      <c r="AZ737" s="89"/>
      <c r="BA737" s="89"/>
      <c r="BB737" s="89"/>
      <c r="BC737" s="89"/>
      <c r="BD737" s="89"/>
      <c r="BE737" s="89"/>
      <c r="BF737" s="89"/>
      <c r="BG737" s="89"/>
      <c r="BH737" s="89"/>
      <c r="BI737" s="89"/>
      <c r="BJ737" s="89"/>
      <c r="BK737" s="89"/>
      <c r="BL737" s="89"/>
      <c r="BM737" s="89"/>
      <c r="BN737" s="89"/>
      <c r="BO737" s="89"/>
      <c r="BP737" s="89"/>
      <c r="BQ737" s="89"/>
      <c r="BR737" s="89"/>
      <c r="BS737" s="89"/>
      <c r="BT737" s="89"/>
      <c r="BU737" s="89"/>
      <c r="BV737" s="89"/>
    </row>
    <row r="738" spans="1:74" ht="12.75" customHeight="1" x14ac:dyDescent="0.2">
      <c r="A738" s="102"/>
      <c r="B738" s="102"/>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89"/>
      <c r="AY738" s="89"/>
      <c r="AZ738" s="89"/>
      <c r="BA738" s="89"/>
      <c r="BB738" s="89"/>
      <c r="BC738" s="89"/>
      <c r="BD738" s="89"/>
      <c r="BE738" s="89"/>
      <c r="BF738" s="89"/>
      <c r="BG738" s="89"/>
      <c r="BH738" s="89"/>
      <c r="BI738" s="89"/>
      <c r="BJ738" s="89"/>
      <c r="BK738" s="89"/>
      <c r="BL738" s="89"/>
      <c r="BM738" s="89"/>
      <c r="BN738" s="89"/>
      <c r="BO738" s="89"/>
      <c r="BP738" s="89"/>
      <c r="BQ738" s="89"/>
      <c r="BR738" s="89"/>
      <c r="BS738" s="89"/>
      <c r="BT738" s="89"/>
      <c r="BU738" s="89"/>
      <c r="BV738" s="89"/>
    </row>
    <row r="739" spans="1:74" ht="12.75" customHeight="1" x14ac:dyDescent="0.2">
      <c r="A739" s="102"/>
      <c r="B739" s="102"/>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89"/>
      <c r="AY739" s="89"/>
      <c r="AZ739" s="89"/>
      <c r="BA739" s="89"/>
      <c r="BB739" s="89"/>
      <c r="BC739" s="89"/>
      <c r="BD739" s="89"/>
      <c r="BE739" s="89"/>
      <c r="BF739" s="89"/>
      <c r="BG739" s="89"/>
      <c r="BH739" s="89"/>
      <c r="BI739" s="89"/>
      <c r="BJ739" s="89"/>
      <c r="BK739" s="89"/>
      <c r="BL739" s="89"/>
      <c r="BM739" s="89"/>
      <c r="BN739" s="89"/>
      <c r="BO739" s="89"/>
      <c r="BP739" s="89"/>
      <c r="BQ739" s="89"/>
      <c r="BR739" s="89"/>
      <c r="BS739" s="89"/>
      <c r="BT739" s="89"/>
      <c r="BU739" s="89"/>
      <c r="BV739" s="89"/>
    </row>
    <row r="740" spans="1:74" ht="12.75" customHeight="1" x14ac:dyDescent="0.2">
      <c r="A740" s="102"/>
      <c r="B740" s="102"/>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89"/>
      <c r="AY740" s="89"/>
      <c r="AZ740" s="89"/>
      <c r="BA740" s="89"/>
      <c r="BB740" s="89"/>
      <c r="BC740" s="89"/>
      <c r="BD740" s="89"/>
      <c r="BE740" s="89"/>
      <c r="BF740" s="89"/>
      <c r="BG740" s="89"/>
      <c r="BH740" s="89"/>
      <c r="BI740" s="89"/>
      <c r="BJ740" s="89"/>
      <c r="BK740" s="89"/>
      <c r="BL740" s="89"/>
      <c r="BM740" s="89"/>
      <c r="BN740" s="89"/>
      <c r="BO740" s="89"/>
      <c r="BP740" s="89"/>
      <c r="BQ740" s="89"/>
      <c r="BR740" s="89"/>
      <c r="BS740" s="89"/>
      <c r="BT740" s="89"/>
      <c r="BU740" s="89"/>
      <c r="BV740" s="89"/>
    </row>
    <row r="741" spans="1:74" ht="12.75" customHeight="1" x14ac:dyDescent="0.2">
      <c r="A741" s="102"/>
      <c r="B741" s="102"/>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89"/>
      <c r="AY741" s="89"/>
      <c r="AZ741" s="89"/>
      <c r="BA741" s="89"/>
      <c r="BB741" s="89"/>
      <c r="BC741" s="89"/>
      <c r="BD741" s="89"/>
      <c r="BE741" s="89"/>
      <c r="BF741" s="89"/>
      <c r="BG741" s="89"/>
      <c r="BH741" s="89"/>
      <c r="BI741" s="89"/>
      <c r="BJ741" s="89"/>
      <c r="BK741" s="89"/>
      <c r="BL741" s="89"/>
      <c r="BM741" s="89"/>
      <c r="BN741" s="89"/>
      <c r="BO741" s="89"/>
      <c r="BP741" s="89"/>
      <c r="BQ741" s="89"/>
      <c r="BR741" s="89"/>
      <c r="BS741" s="89"/>
      <c r="BT741" s="89"/>
      <c r="BU741" s="89"/>
      <c r="BV741" s="89"/>
    </row>
    <row r="742" spans="1:74" ht="12.75" customHeight="1" x14ac:dyDescent="0.2">
      <c r="A742" s="102"/>
      <c r="B742" s="102"/>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89"/>
      <c r="AY742" s="89"/>
      <c r="AZ742" s="89"/>
      <c r="BA742" s="89"/>
      <c r="BB742" s="89"/>
      <c r="BC742" s="89"/>
      <c r="BD742" s="89"/>
      <c r="BE742" s="89"/>
      <c r="BF742" s="89"/>
      <c r="BG742" s="89"/>
      <c r="BH742" s="89"/>
      <c r="BI742" s="89"/>
      <c r="BJ742" s="89"/>
      <c r="BK742" s="89"/>
      <c r="BL742" s="89"/>
      <c r="BM742" s="89"/>
      <c r="BN742" s="89"/>
      <c r="BO742" s="89"/>
      <c r="BP742" s="89"/>
      <c r="BQ742" s="89"/>
      <c r="BR742" s="89"/>
      <c r="BS742" s="89"/>
      <c r="BT742" s="89"/>
      <c r="BU742" s="89"/>
      <c r="BV742" s="89"/>
    </row>
    <row r="743" spans="1:74" ht="12.75" customHeight="1" x14ac:dyDescent="0.2">
      <c r="A743" s="102"/>
      <c r="B743" s="102"/>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89"/>
      <c r="AY743" s="89"/>
      <c r="AZ743" s="89"/>
      <c r="BA743" s="89"/>
      <c r="BB743" s="89"/>
      <c r="BC743" s="89"/>
      <c r="BD743" s="89"/>
      <c r="BE743" s="89"/>
      <c r="BF743" s="89"/>
      <c r="BG743" s="89"/>
      <c r="BH743" s="89"/>
      <c r="BI743" s="89"/>
      <c r="BJ743" s="89"/>
      <c r="BK743" s="89"/>
      <c r="BL743" s="89"/>
      <c r="BM743" s="89"/>
      <c r="BN743" s="89"/>
      <c r="BO743" s="89"/>
      <c r="BP743" s="89"/>
      <c r="BQ743" s="89"/>
      <c r="BR743" s="89"/>
      <c r="BS743" s="89"/>
      <c r="BT743" s="89"/>
      <c r="BU743" s="89"/>
      <c r="BV743" s="89"/>
    </row>
    <row r="744" spans="1:74" ht="12.75" customHeight="1" x14ac:dyDescent="0.2">
      <c r="A744" s="102"/>
      <c r="B744" s="102"/>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89"/>
      <c r="AY744" s="89"/>
      <c r="AZ744" s="89"/>
      <c r="BA744" s="89"/>
      <c r="BB744" s="89"/>
      <c r="BC744" s="89"/>
      <c r="BD744" s="89"/>
      <c r="BE744" s="89"/>
      <c r="BF744" s="89"/>
      <c r="BG744" s="89"/>
      <c r="BH744" s="89"/>
      <c r="BI744" s="89"/>
      <c r="BJ744" s="89"/>
      <c r="BK744" s="89"/>
      <c r="BL744" s="89"/>
      <c r="BM744" s="89"/>
      <c r="BN744" s="89"/>
      <c r="BO744" s="89"/>
      <c r="BP744" s="89"/>
      <c r="BQ744" s="89"/>
      <c r="BR744" s="89"/>
      <c r="BS744" s="89"/>
      <c r="BT744" s="89"/>
      <c r="BU744" s="89"/>
      <c r="BV744" s="89"/>
    </row>
    <row r="745" spans="1:74" ht="12.75" customHeight="1" x14ac:dyDescent="0.2">
      <c r="A745" s="102"/>
      <c r="B745" s="102"/>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89"/>
      <c r="AY745" s="89"/>
      <c r="AZ745" s="89"/>
      <c r="BA745" s="89"/>
      <c r="BB745" s="89"/>
      <c r="BC745" s="89"/>
      <c r="BD745" s="89"/>
      <c r="BE745" s="89"/>
      <c r="BF745" s="89"/>
      <c r="BG745" s="89"/>
      <c r="BH745" s="89"/>
      <c r="BI745" s="89"/>
      <c r="BJ745" s="89"/>
      <c r="BK745" s="89"/>
      <c r="BL745" s="89"/>
      <c r="BM745" s="89"/>
      <c r="BN745" s="89"/>
      <c r="BO745" s="89"/>
      <c r="BP745" s="89"/>
      <c r="BQ745" s="89"/>
      <c r="BR745" s="89"/>
      <c r="BS745" s="89"/>
      <c r="BT745" s="89"/>
      <c r="BU745" s="89"/>
      <c r="BV745" s="89"/>
    </row>
    <row r="746" spans="1:74" ht="12.75" customHeight="1" x14ac:dyDescent="0.2">
      <c r="A746" s="102"/>
      <c r="B746" s="102"/>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89"/>
      <c r="AY746" s="89"/>
      <c r="AZ746" s="89"/>
      <c r="BA746" s="89"/>
      <c r="BB746" s="89"/>
      <c r="BC746" s="89"/>
      <c r="BD746" s="89"/>
      <c r="BE746" s="89"/>
      <c r="BF746" s="89"/>
      <c r="BG746" s="89"/>
      <c r="BH746" s="89"/>
      <c r="BI746" s="89"/>
      <c r="BJ746" s="89"/>
      <c r="BK746" s="89"/>
      <c r="BL746" s="89"/>
      <c r="BM746" s="89"/>
      <c r="BN746" s="89"/>
      <c r="BO746" s="89"/>
      <c r="BP746" s="89"/>
      <c r="BQ746" s="89"/>
      <c r="BR746" s="89"/>
      <c r="BS746" s="89"/>
      <c r="BT746" s="89"/>
      <c r="BU746" s="89"/>
      <c r="BV746" s="89"/>
    </row>
    <row r="747" spans="1:74" ht="12.75" customHeight="1" x14ac:dyDescent="0.2">
      <c r="A747" s="102"/>
      <c r="B747" s="102"/>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89"/>
      <c r="AY747" s="89"/>
      <c r="AZ747" s="89"/>
      <c r="BA747" s="89"/>
      <c r="BB747" s="89"/>
      <c r="BC747" s="89"/>
      <c r="BD747" s="89"/>
      <c r="BE747" s="89"/>
      <c r="BF747" s="89"/>
      <c r="BG747" s="89"/>
      <c r="BH747" s="89"/>
      <c r="BI747" s="89"/>
      <c r="BJ747" s="89"/>
      <c r="BK747" s="89"/>
      <c r="BL747" s="89"/>
      <c r="BM747" s="89"/>
      <c r="BN747" s="89"/>
      <c r="BO747" s="89"/>
      <c r="BP747" s="89"/>
      <c r="BQ747" s="89"/>
      <c r="BR747" s="89"/>
      <c r="BS747" s="89"/>
      <c r="BT747" s="89"/>
      <c r="BU747" s="89"/>
      <c r="BV747" s="89"/>
    </row>
    <row r="748" spans="1:74" ht="12.75" customHeight="1" x14ac:dyDescent="0.2">
      <c r="A748" s="102"/>
      <c r="B748" s="102"/>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89"/>
      <c r="AY748" s="89"/>
      <c r="AZ748" s="89"/>
      <c r="BA748" s="89"/>
      <c r="BB748" s="89"/>
      <c r="BC748" s="89"/>
      <c r="BD748" s="89"/>
      <c r="BE748" s="89"/>
      <c r="BF748" s="89"/>
      <c r="BG748" s="89"/>
      <c r="BH748" s="89"/>
      <c r="BI748" s="89"/>
      <c r="BJ748" s="89"/>
      <c r="BK748" s="89"/>
      <c r="BL748" s="89"/>
      <c r="BM748" s="89"/>
      <c r="BN748" s="89"/>
      <c r="BO748" s="89"/>
      <c r="BP748" s="89"/>
      <c r="BQ748" s="89"/>
      <c r="BR748" s="89"/>
      <c r="BS748" s="89"/>
      <c r="BT748" s="89"/>
      <c r="BU748" s="89"/>
      <c r="BV748" s="89"/>
    </row>
    <row r="749" spans="1:74" ht="12.75" customHeight="1" x14ac:dyDescent="0.2">
      <c r="A749" s="102"/>
      <c r="B749" s="102"/>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89"/>
      <c r="AY749" s="89"/>
      <c r="AZ749" s="89"/>
      <c r="BA749" s="89"/>
      <c r="BB749" s="89"/>
      <c r="BC749" s="89"/>
      <c r="BD749" s="89"/>
      <c r="BE749" s="89"/>
      <c r="BF749" s="89"/>
      <c r="BG749" s="89"/>
      <c r="BH749" s="89"/>
      <c r="BI749" s="89"/>
      <c r="BJ749" s="89"/>
      <c r="BK749" s="89"/>
      <c r="BL749" s="89"/>
      <c r="BM749" s="89"/>
      <c r="BN749" s="89"/>
      <c r="BO749" s="89"/>
      <c r="BP749" s="89"/>
      <c r="BQ749" s="89"/>
      <c r="BR749" s="89"/>
      <c r="BS749" s="89"/>
      <c r="BT749" s="89"/>
      <c r="BU749" s="89"/>
      <c r="BV749" s="89"/>
    </row>
    <row r="750" spans="1:74" ht="12.75" customHeight="1" x14ac:dyDescent="0.2">
      <c r="A750" s="102"/>
      <c r="B750" s="102"/>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89"/>
      <c r="AY750" s="89"/>
      <c r="AZ750" s="89"/>
      <c r="BA750" s="89"/>
      <c r="BB750" s="89"/>
      <c r="BC750" s="89"/>
      <c r="BD750" s="89"/>
      <c r="BE750" s="89"/>
      <c r="BF750" s="89"/>
      <c r="BG750" s="89"/>
      <c r="BH750" s="89"/>
      <c r="BI750" s="89"/>
      <c r="BJ750" s="89"/>
      <c r="BK750" s="89"/>
      <c r="BL750" s="89"/>
      <c r="BM750" s="89"/>
      <c r="BN750" s="89"/>
      <c r="BO750" s="89"/>
      <c r="BP750" s="89"/>
      <c r="BQ750" s="89"/>
      <c r="BR750" s="89"/>
      <c r="BS750" s="89"/>
      <c r="BT750" s="89"/>
      <c r="BU750" s="89"/>
      <c r="BV750" s="89"/>
    </row>
    <row r="751" spans="1:74" ht="12.75" customHeight="1" x14ac:dyDescent="0.2">
      <c r="A751" s="102"/>
      <c r="B751" s="102"/>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89"/>
      <c r="AY751" s="89"/>
      <c r="AZ751" s="89"/>
      <c r="BA751" s="89"/>
      <c r="BB751" s="89"/>
      <c r="BC751" s="89"/>
      <c r="BD751" s="89"/>
      <c r="BE751" s="89"/>
      <c r="BF751" s="89"/>
      <c r="BG751" s="89"/>
      <c r="BH751" s="89"/>
      <c r="BI751" s="89"/>
      <c r="BJ751" s="89"/>
      <c r="BK751" s="89"/>
      <c r="BL751" s="89"/>
      <c r="BM751" s="89"/>
      <c r="BN751" s="89"/>
      <c r="BO751" s="89"/>
      <c r="BP751" s="89"/>
      <c r="BQ751" s="89"/>
      <c r="BR751" s="89"/>
      <c r="BS751" s="89"/>
      <c r="BT751" s="89"/>
      <c r="BU751" s="89"/>
      <c r="BV751" s="89"/>
    </row>
    <row r="752" spans="1:74" ht="12.75" customHeight="1" x14ac:dyDescent="0.2">
      <c r="A752" s="102"/>
      <c r="B752" s="102"/>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89"/>
      <c r="AY752" s="89"/>
      <c r="AZ752" s="89"/>
      <c r="BA752" s="89"/>
      <c r="BB752" s="89"/>
      <c r="BC752" s="89"/>
      <c r="BD752" s="89"/>
      <c r="BE752" s="89"/>
      <c r="BF752" s="89"/>
      <c r="BG752" s="89"/>
      <c r="BH752" s="89"/>
      <c r="BI752" s="89"/>
      <c r="BJ752" s="89"/>
      <c r="BK752" s="89"/>
      <c r="BL752" s="89"/>
      <c r="BM752" s="89"/>
      <c r="BN752" s="89"/>
      <c r="BO752" s="89"/>
      <c r="BP752" s="89"/>
      <c r="BQ752" s="89"/>
      <c r="BR752" s="89"/>
      <c r="BS752" s="89"/>
      <c r="BT752" s="89"/>
      <c r="BU752" s="89"/>
      <c r="BV752" s="89"/>
    </row>
    <row r="753" spans="1:74" ht="12.75" customHeight="1" x14ac:dyDescent="0.2">
      <c r="A753" s="102"/>
      <c r="B753" s="102"/>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89"/>
      <c r="AY753" s="89"/>
      <c r="AZ753" s="89"/>
      <c r="BA753" s="89"/>
      <c r="BB753" s="89"/>
      <c r="BC753" s="89"/>
      <c r="BD753" s="89"/>
      <c r="BE753" s="89"/>
      <c r="BF753" s="89"/>
      <c r="BG753" s="89"/>
      <c r="BH753" s="89"/>
      <c r="BI753" s="89"/>
      <c r="BJ753" s="89"/>
      <c r="BK753" s="89"/>
      <c r="BL753" s="89"/>
      <c r="BM753" s="89"/>
      <c r="BN753" s="89"/>
      <c r="BO753" s="89"/>
      <c r="BP753" s="89"/>
      <c r="BQ753" s="89"/>
      <c r="BR753" s="89"/>
      <c r="BS753" s="89"/>
      <c r="BT753" s="89"/>
      <c r="BU753" s="89"/>
      <c r="BV753" s="89"/>
    </row>
    <row r="754" spans="1:74" ht="12.75" customHeight="1" x14ac:dyDescent="0.2">
      <c r="A754" s="102"/>
      <c r="B754" s="102"/>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89"/>
      <c r="AY754" s="89"/>
      <c r="AZ754" s="89"/>
      <c r="BA754" s="89"/>
      <c r="BB754" s="89"/>
      <c r="BC754" s="89"/>
      <c r="BD754" s="89"/>
      <c r="BE754" s="89"/>
      <c r="BF754" s="89"/>
      <c r="BG754" s="89"/>
      <c r="BH754" s="89"/>
      <c r="BI754" s="89"/>
      <c r="BJ754" s="89"/>
      <c r="BK754" s="89"/>
      <c r="BL754" s="89"/>
      <c r="BM754" s="89"/>
      <c r="BN754" s="89"/>
      <c r="BO754" s="89"/>
      <c r="BP754" s="89"/>
      <c r="BQ754" s="89"/>
      <c r="BR754" s="89"/>
      <c r="BS754" s="89"/>
      <c r="BT754" s="89"/>
      <c r="BU754" s="89"/>
      <c r="BV754" s="89"/>
    </row>
    <row r="755" spans="1:74" ht="12.75" customHeight="1" x14ac:dyDescent="0.2">
      <c r="A755" s="102"/>
      <c r="B755" s="102"/>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89"/>
      <c r="AY755" s="89"/>
      <c r="AZ755" s="89"/>
      <c r="BA755" s="89"/>
      <c r="BB755" s="89"/>
      <c r="BC755" s="89"/>
      <c r="BD755" s="89"/>
      <c r="BE755" s="89"/>
      <c r="BF755" s="89"/>
      <c r="BG755" s="89"/>
      <c r="BH755" s="89"/>
      <c r="BI755" s="89"/>
      <c r="BJ755" s="89"/>
      <c r="BK755" s="89"/>
      <c r="BL755" s="89"/>
      <c r="BM755" s="89"/>
      <c r="BN755" s="89"/>
      <c r="BO755" s="89"/>
      <c r="BP755" s="89"/>
      <c r="BQ755" s="89"/>
      <c r="BR755" s="89"/>
      <c r="BS755" s="89"/>
      <c r="BT755" s="89"/>
      <c r="BU755" s="89"/>
      <c r="BV755" s="89"/>
    </row>
    <row r="756" spans="1:74" ht="12.75" customHeight="1" x14ac:dyDescent="0.2">
      <c r="A756" s="102"/>
      <c r="B756" s="102"/>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89"/>
      <c r="AY756" s="89"/>
      <c r="AZ756" s="89"/>
      <c r="BA756" s="89"/>
      <c r="BB756" s="89"/>
      <c r="BC756" s="89"/>
      <c r="BD756" s="89"/>
      <c r="BE756" s="89"/>
      <c r="BF756" s="89"/>
      <c r="BG756" s="89"/>
      <c r="BH756" s="89"/>
      <c r="BI756" s="89"/>
      <c r="BJ756" s="89"/>
      <c r="BK756" s="89"/>
      <c r="BL756" s="89"/>
      <c r="BM756" s="89"/>
      <c r="BN756" s="89"/>
      <c r="BO756" s="89"/>
      <c r="BP756" s="89"/>
      <c r="BQ756" s="89"/>
      <c r="BR756" s="89"/>
      <c r="BS756" s="89"/>
      <c r="BT756" s="89"/>
      <c r="BU756" s="89"/>
      <c r="BV756" s="89"/>
    </row>
    <row r="757" spans="1:74" ht="12.75" customHeight="1" x14ac:dyDescent="0.2">
      <c r="A757" s="102"/>
      <c r="B757" s="102"/>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89"/>
      <c r="AY757" s="89"/>
      <c r="AZ757" s="89"/>
      <c r="BA757" s="89"/>
      <c r="BB757" s="89"/>
      <c r="BC757" s="89"/>
      <c r="BD757" s="89"/>
      <c r="BE757" s="89"/>
      <c r="BF757" s="89"/>
      <c r="BG757" s="89"/>
      <c r="BH757" s="89"/>
      <c r="BI757" s="89"/>
      <c r="BJ757" s="89"/>
      <c r="BK757" s="89"/>
      <c r="BL757" s="89"/>
      <c r="BM757" s="89"/>
      <c r="BN757" s="89"/>
      <c r="BO757" s="89"/>
      <c r="BP757" s="89"/>
      <c r="BQ757" s="89"/>
      <c r="BR757" s="89"/>
      <c r="BS757" s="89"/>
      <c r="BT757" s="89"/>
      <c r="BU757" s="89"/>
      <c r="BV757" s="89"/>
    </row>
    <row r="758" spans="1:74" ht="12.75" customHeight="1" x14ac:dyDescent="0.2">
      <c r="A758" s="102"/>
      <c r="B758" s="102"/>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89"/>
      <c r="AY758" s="89"/>
      <c r="AZ758" s="89"/>
      <c r="BA758" s="89"/>
      <c r="BB758" s="89"/>
      <c r="BC758" s="89"/>
      <c r="BD758" s="89"/>
      <c r="BE758" s="89"/>
      <c r="BF758" s="89"/>
      <c r="BG758" s="89"/>
      <c r="BH758" s="89"/>
      <c r="BI758" s="89"/>
      <c r="BJ758" s="89"/>
      <c r="BK758" s="89"/>
      <c r="BL758" s="89"/>
      <c r="BM758" s="89"/>
      <c r="BN758" s="89"/>
      <c r="BO758" s="89"/>
      <c r="BP758" s="89"/>
      <c r="BQ758" s="89"/>
      <c r="BR758" s="89"/>
      <c r="BS758" s="89"/>
      <c r="BT758" s="89"/>
      <c r="BU758" s="89"/>
      <c r="BV758" s="89"/>
    </row>
    <row r="759" spans="1:74" ht="12.75" customHeight="1" x14ac:dyDescent="0.2">
      <c r="A759" s="102"/>
      <c r="B759" s="102"/>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89"/>
      <c r="AY759" s="89"/>
      <c r="AZ759" s="89"/>
      <c r="BA759" s="89"/>
      <c r="BB759" s="89"/>
      <c r="BC759" s="89"/>
      <c r="BD759" s="89"/>
      <c r="BE759" s="89"/>
      <c r="BF759" s="89"/>
      <c r="BG759" s="89"/>
      <c r="BH759" s="89"/>
      <c r="BI759" s="89"/>
      <c r="BJ759" s="89"/>
      <c r="BK759" s="89"/>
      <c r="BL759" s="89"/>
      <c r="BM759" s="89"/>
      <c r="BN759" s="89"/>
      <c r="BO759" s="89"/>
      <c r="BP759" s="89"/>
      <c r="BQ759" s="89"/>
      <c r="BR759" s="89"/>
      <c r="BS759" s="89"/>
      <c r="BT759" s="89"/>
      <c r="BU759" s="89"/>
      <c r="BV759" s="89"/>
    </row>
    <row r="760" spans="1:74" ht="12.75" customHeight="1" x14ac:dyDescent="0.2">
      <c r="A760" s="102"/>
      <c r="B760" s="102"/>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89"/>
      <c r="AY760" s="89"/>
      <c r="AZ760" s="89"/>
      <c r="BA760" s="89"/>
      <c r="BB760" s="89"/>
      <c r="BC760" s="89"/>
      <c r="BD760" s="89"/>
      <c r="BE760" s="89"/>
      <c r="BF760" s="89"/>
      <c r="BG760" s="89"/>
      <c r="BH760" s="89"/>
      <c r="BI760" s="89"/>
      <c r="BJ760" s="89"/>
      <c r="BK760" s="89"/>
      <c r="BL760" s="89"/>
      <c r="BM760" s="89"/>
      <c r="BN760" s="89"/>
      <c r="BO760" s="89"/>
      <c r="BP760" s="89"/>
      <c r="BQ760" s="89"/>
      <c r="BR760" s="89"/>
      <c r="BS760" s="89"/>
      <c r="BT760" s="89"/>
      <c r="BU760" s="89"/>
      <c r="BV760" s="89"/>
    </row>
    <row r="761" spans="1:74" ht="12.75" customHeight="1" x14ac:dyDescent="0.2">
      <c r="A761" s="102"/>
      <c r="B761" s="102"/>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89"/>
      <c r="AY761" s="89"/>
      <c r="AZ761" s="89"/>
      <c r="BA761" s="89"/>
      <c r="BB761" s="89"/>
      <c r="BC761" s="89"/>
      <c r="BD761" s="89"/>
      <c r="BE761" s="89"/>
      <c r="BF761" s="89"/>
      <c r="BG761" s="89"/>
      <c r="BH761" s="89"/>
      <c r="BI761" s="89"/>
      <c r="BJ761" s="89"/>
      <c r="BK761" s="89"/>
      <c r="BL761" s="89"/>
      <c r="BM761" s="89"/>
      <c r="BN761" s="89"/>
      <c r="BO761" s="89"/>
      <c r="BP761" s="89"/>
      <c r="BQ761" s="89"/>
      <c r="BR761" s="89"/>
      <c r="BS761" s="89"/>
      <c r="BT761" s="89"/>
      <c r="BU761" s="89"/>
      <c r="BV761" s="89"/>
    </row>
    <row r="762" spans="1:74" ht="12.75" customHeight="1" x14ac:dyDescent="0.2">
      <c r="A762" s="102"/>
      <c r="B762" s="102"/>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89"/>
      <c r="AY762" s="89"/>
      <c r="AZ762" s="89"/>
      <c r="BA762" s="89"/>
      <c r="BB762" s="89"/>
      <c r="BC762" s="89"/>
      <c r="BD762" s="89"/>
      <c r="BE762" s="89"/>
      <c r="BF762" s="89"/>
      <c r="BG762" s="89"/>
      <c r="BH762" s="89"/>
      <c r="BI762" s="89"/>
      <c r="BJ762" s="89"/>
      <c r="BK762" s="89"/>
      <c r="BL762" s="89"/>
      <c r="BM762" s="89"/>
      <c r="BN762" s="89"/>
      <c r="BO762" s="89"/>
      <c r="BP762" s="89"/>
      <c r="BQ762" s="89"/>
      <c r="BR762" s="89"/>
      <c r="BS762" s="89"/>
      <c r="BT762" s="89"/>
      <c r="BU762" s="89"/>
      <c r="BV762" s="89"/>
    </row>
    <row r="763" spans="1:74" ht="12.75" customHeight="1" x14ac:dyDescent="0.2">
      <c r="A763" s="102"/>
      <c r="B763" s="102"/>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89"/>
      <c r="AY763" s="89"/>
      <c r="AZ763" s="89"/>
      <c r="BA763" s="89"/>
      <c r="BB763" s="89"/>
      <c r="BC763" s="89"/>
      <c r="BD763" s="89"/>
      <c r="BE763" s="89"/>
      <c r="BF763" s="89"/>
      <c r="BG763" s="89"/>
      <c r="BH763" s="89"/>
      <c r="BI763" s="89"/>
      <c r="BJ763" s="89"/>
      <c r="BK763" s="89"/>
      <c r="BL763" s="89"/>
      <c r="BM763" s="89"/>
      <c r="BN763" s="89"/>
      <c r="BO763" s="89"/>
      <c r="BP763" s="89"/>
      <c r="BQ763" s="89"/>
      <c r="BR763" s="89"/>
      <c r="BS763" s="89"/>
      <c r="BT763" s="89"/>
      <c r="BU763" s="89"/>
      <c r="BV763" s="89"/>
    </row>
    <row r="764" spans="1:74" ht="12.75" customHeight="1" x14ac:dyDescent="0.2">
      <c r="A764" s="102"/>
      <c r="B764" s="102"/>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89"/>
      <c r="AY764" s="89"/>
      <c r="AZ764" s="89"/>
      <c r="BA764" s="89"/>
      <c r="BB764" s="89"/>
      <c r="BC764" s="89"/>
      <c r="BD764" s="89"/>
      <c r="BE764" s="89"/>
      <c r="BF764" s="89"/>
      <c r="BG764" s="89"/>
      <c r="BH764" s="89"/>
      <c r="BI764" s="89"/>
      <c r="BJ764" s="89"/>
      <c r="BK764" s="89"/>
      <c r="BL764" s="89"/>
      <c r="BM764" s="89"/>
      <c r="BN764" s="89"/>
      <c r="BO764" s="89"/>
      <c r="BP764" s="89"/>
      <c r="BQ764" s="89"/>
      <c r="BR764" s="89"/>
      <c r="BS764" s="89"/>
      <c r="BT764" s="89"/>
      <c r="BU764" s="89"/>
      <c r="BV764" s="89"/>
    </row>
    <row r="765" spans="1:74" ht="12.75" customHeight="1" x14ac:dyDescent="0.2">
      <c r="A765" s="102"/>
      <c r="B765" s="102"/>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89"/>
      <c r="AY765" s="89"/>
      <c r="AZ765" s="89"/>
      <c r="BA765" s="89"/>
      <c r="BB765" s="89"/>
      <c r="BC765" s="89"/>
      <c r="BD765" s="89"/>
      <c r="BE765" s="89"/>
      <c r="BF765" s="89"/>
      <c r="BG765" s="89"/>
      <c r="BH765" s="89"/>
      <c r="BI765" s="89"/>
      <c r="BJ765" s="89"/>
      <c r="BK765" s="89"/>
      <c r="BL765" s="89"/>
      <c r="BM765" s="89"/>
      <c r="BN765" s="89"/>
      <c r="BO765" s="89"/>
      <c r="BP765" s="89"/>
      <c r="BQ765" s="89"/>
      <c r="BR765" s="89"/>
      <c r="BS765" s="89"/>
      <c r="BT765" s="89"/>
      <c r="BU765" s="89"/>
      <c r="BV765" s="89"/>
    </row>
    <row r="766" spans="1:74" ht="12.75" customHeight="1" x14ac:dyDescent="0.2">
      <c r="A766" s="102"/>
      <c r="B766" s="102"/>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89"/>
      <c r="AY766" s="89"/>
      <c r="AZ766" s="89"/>
      <c r="BA766" s="89"/>
      <c r="BB766" s="89"/>
      <c r="BC766" s="89"/>
      <c r="BD766" s="89"/>
      <c r="BE766" s="89"/>
      <c r="BF766" s="89"/>
      <c r="BG766" s="89"/>
      <c r="BH766" s="89"/>
      <c r="BI766" s="89"/>
      <c r="BJ766" s="89"/>
      <c r="BK766" s="89"/>
      <c r="BL766" s="89"/>
      <c r="BM766" s="89"/>
      <c r="BN766" s="89"/>
      <c r="BO766" s="89"/>
      <c r="BP766" s="89"/>
      <c r="BQ766" s="89"/>
      <c r="BR766" s="89"/>
      <c r="BS766" s="89"/>
      <c r="BT766" s="89"/>
      <c r="BU766" s="89"/>
      <c r="BV766" s="89"/>
    </row>
    <row r="767" spans="1:74" ht="12.75" customHeight="1" x14ac:dyDescent="0.2">
      <c r="A767" s="102"/>
      <c r="B767" s="102"/>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89"/>
      <c r="AY767" s="89"/>
      <c r="AZ767" s="89"/>
      <c r="BA767" s="89"/>
      <c r="BB767" s="89"/>
      <c r="BC767" s="89"/>
      <c r="BD767" s="89"/>
      <c r="BE767" s="89"/>
      <c r="BF767" s="89"/>
      <c r="BG767" s="89"/>
      <c r="BH767" s="89"/>
      <c r="BI767" s="89"/>
      <c r="BJ767" s="89"/>
      <c r="BK767" s="89"/>
      <c r="BL767" s="89"/>
      <c r="BM767" s="89"/>
      <c r="BN767" s="89"/>
      <c r="BO767" s="89"/>
      <c r="BP767" s="89"/>
      <c r="BQ767" s="89"/>
      <c r="BR767" s="89"/>
      <c r="BS767" s="89"/>
      <c r="BT767" s="89"/>
      <c r="BU767" s="89"/>
      <c r="BV767" s="89"/>
    </row>
    <row r="768" spans="1:74" ht="12.75" customHeight="1" x14ac:dyDescent="0.2">
      <c r="A768" s="102"/>
      <c r="B768" s="102"/>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89"/>
      <c r="AY768" s="89"/>
      <c r="AZ768" s="89"/>
      <c r="BA768" s="89"/>
      <c r="BB768" s="89"/>
      <c r="BC768" s="89"/>
      <c r="BD768" s="89"/>
      <c r="BE768" s="89"/>
      <c r="BF768" s="89"/>
      <c r="BG768" s="89"/>
      <c r="BH768" s="89"/>
      <c r="BI768" s="89"/>
      <c r="BJ768" s="89"/>
      <c r="BK768" s="89"/>
      <c r="BL768" s="89"/>
      <c r="BM768" s="89"/>
      <c r="BN768" s="89"/>
      <c r="BO768" s="89"/>
      <c r="BP768" s="89"/>
      <c r="BQ768" s="89"/>
      <c r="BR768" s="89"/>
      <c r="BS768" s="89"/>
      <c r="BT768" s="89"/>
      <c r="BU768" s="89"/>
      <c r="BV768" s="89"/>
    </row>
    <row r="769" spans="1:74" ht="12.75" customHeight="1" x14ac:dyDescent="0.2">
      <c r="A769" s="102"/>
      <c r="B769" s="102"/>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89"/>
      <c r="AY769" s="89"/>
      <c r="AZ769" s="89"/>
      <c r="BA769" s="89"/>
      <c r="BB769" s="89"/>
      <c r="BC769" s="89"/>
      <c r="BD769" s="89"/>
      <c r="BE769" s="89"/>
      <c r="BF769" s="89"/>
      <c r="BG769" s="89"/>
      <c r="BH769" s="89"/>
      <c r="BI769" s="89"/>
      <c r="BJ769" s="89"/>
      <c r="BK769" s="89"/>
      <c r="BL769" s="89"/>
      <c r="BM769" s="89"/>
      <c r="BN769" s="89"/>
      <c r="BO769" s="89"/>
      <c r="BP769" s="89"/>
      <c r="BQ769" s="89"/>
      <c r="BR769" s="89"/>
      <c r="BS769" s="89"/>
      <c r="BT769" s="89"/>
      <c r="BU769" s="89"/>
      <c r="BV769" s="89"/>
    </row>
    <row r="770" spans="1:74" ht="12.75" customHeight="1" x14ac:dyDescent="0.2">
      <c r="A770" s="102"/>
      <c r="B770" s="102"/>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89"/>
      <c r="AY770" s="89"/>
      <c r="AZ770" s="89"/>
      <c r="BA770" s="89"/>
      <c r="BB770" s="89"/>
      <c r="BC770" s="89"/>
      <c r="BD770" s="89"/>
      <c r="BE770" s="89"/>
      <c r="BF770" s="89"/>
      <c r="BG770" s="89"/>
      <c r="BH770" s="89"/>
      <c r="BI770" s="89"/>
      <c r="BJ770" s="89"/>
      <c r="BK770" s="89"/>
      <c r="BL770" s="89"/>
      <c r="BM770" s="89"/>
      <c r="BN770" s="89"/>
      <c r="BO770" s="89"/>
      <c r="BP770" s="89"/>
      <c r="BQ770" s="89"/>
      <c r="BR770" s="89"/>
      <c r="BS770" s="89"/>
      <c r="BT770" s="89"/>
      <c r="BU770" s="89"/>
      <c r="BV770" s="89"/>
    </row>
    <row r="771" spans="1:74" ht="12.75" customHeight="1" x14ac:dyDescent="0.2">
      <c r="A771" s="102"/>
      <c r="B771" s="102"/>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89"/>
      <c r="AY771" s="89"/>
      <c r="AZ771" s="89"/>
      <c r="BA771" s="89"/>
      <c r="BB771" s="89"/>
      <c r="BC771" s="89"/>
      <c r="BD771" s="89"/>
      <c r="BE771" s="89"/>
      <c r="BF771" s="89"/>
      <c r="BG771" s="89"/>
      <c r="BH771" s="89"/>
      <c r="BI771" s="89"/>
      <c r="BJ771" s="89"/>
      <c r="BK771" s="89"/>
      <c r="BL771" s="89"/>
      <c r="BM771" s="89"/>
      <c r="BN771" s="89"/>
      <c r="BO771" s="89"/>
      <c r="BP771" s="89"/>
      <c r="BQ771" s="89"/>
      <c r="BR771" s="89"/>
      <c r="BS771" s="89"/>
      <c r="BT771" s="89"/>
      <c r="BU771" s="89"/>
      <c r="BV771" s="89"/>
    </row>
    <row r="772" spans="1:74" ht="12.75" customHeight="1" x14ac:dyDescent="0.2">
      <c r="A772" s="102"/>
      <c r="B772" s="102"/>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89"/>
      <c r="AY772" s="89"/>
      <c r="AZ772" s="89"/>
      <c r="BA772" s="89"/>
      <c r="BB772" s="89"/>
      <c r="BC772" s="89"/>
      <c r="BD772" s="89"/>
      <c r="BE772" s="89"/>
      <c r="BF772" s="89"/>
      <c r="BG772" s="89"/>
      <c r="BH772" s="89"/>
      <c r="BI772" s="89"/>
      <c r="BJ772" s="89"/>
      <c r="BK772" s="89"/>
      <c r="BL772" s="89"/>
      <c r="BM772" s="89"/>
      <c r="BN772" s="89"/>
      <c r="BO772" s="89"/>
      <c r="BP772" s="89"/>
      <c r="BQ772" s="89"/>
      <c r="BR772" s="89"/>
      <c r="BS772" s="89"/>
      <c r="BT772" s="89"/>
      <c r="BU772" s="89"/>
      <c r="BV772" s="89"/>
    </row>
    <row r="773" spans="1:74" ht="12.75" customHeight="1" x14ac:dyDescent="0.2">
      <c r="A773" s="102"/>
      <c r="B773" s="102"/>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89"/>
      <c r="AY773" s="89"/>
      <c r="AZ773" s="89"/>
      <c r="BA773" s="89"/>
      <c r="BB773" s="89"/>
      <c r="BC773" s="89"/>
      <c r="BD773" s="89"/>
      <c r="BE773" s="89"/>
      <c r="BF773" s="89"/>
      <c r="BG773" s="89"/>
      <c r="BH773" s="89"/>
      <c r="BI773" s="89"/>
      <c r="BJ773" s="89"/>
      <c r="BK773" s="89"/>
      <c r="BL773" s="89"/>
      <c r="BM773" s="89"/>
      <c r="BN773" s="89"/>
      <c r="BO773" s="89"/>
      <c r="BP773" s="89"/>
      <c r="BQ773" s="89"/>
      <c r="BR773" s="89"/>
      <c r="BS773" s="89"/>
      <c r="BT773" s="89"/>
      <c r="BU773" s="89"/>
      <c r="BV773" s="89"/>
    </row>
    <row r="774" spans="1:74" ht="12.75" customHeight="1" x14ac:dyDescent="0.2">
      <c r="A774" s="102"/>
      <c r="B774" s="102"/>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89"/>
      <c r="AY774" s="89"/>
      <c r="AZ774" s="89"/>
      <c r="BA774" s="89"/>
      <c r="BB774" s="89"/>
      <c r="BC774" s="89"/>
      <c r="BD774" s="89"/>
      <c r="BE774" s="89"/>
      <c r="BF774" s="89"/>
      <c r="BG774" s="89"/>
      <c r="BH774" s="89"/>
      <c r="BI774" s="89"/>
      <c r="BJ774" s="89"/>
      <c r="BK774" s="89"/>
      <c r="BL774" s="89"/>
      <c r="BM774" s="89"/>
      <c r="BN774" s="89"/>
      <c r="BO774" s="89"/>
      <c r="BP774" s="89"/>
      <c r="BQ774" s="89"/>
      <c r="BR774" s="89"/>
      <c r="BS774" s="89"/>
      <c r="BT774" s="89"/>
      <c r="BU774" s="89"/>
      <c r="BV774" s="89"/>
    </row>
    <row r="775" spans="1:74" ht="12.75" customHeight="1" x14ac:dyDescent="0.2">
      <c r="A775" s="102"/>
      <c r="B775" s="102"/>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89"/>
      <c r="AY775" s="89"/>
      <c r="AZ775" s="89"/>
      <c r="BA775" s="89"/>
      <c r="BB775" s="89"/>
      <c r="BC775" s="89"/>
      <c r="BD775" s="89"/>
      <c r="BE775" s="89"/>
      <c r="BF775" s="89"/>
      <c r="BG775" s="89"/>
      <c r="BH775" s="89"/>
      <c r="BI775" s="89"/>
      <c r="BJ775" s="89"/>
      <c r="BK775" s="89"/>
      <c r="BL775" s="89"/>
      <c r="BM775" s="89"/>
      <c r="BN775" s="89"/>
      <c r="BO775" s="89"/>
      <c r="BP775" s="89"/>
      <c r="BQ775" s="89"/>
      <c r="BR775" s="89"/>
      <c r="BS775" s="89"/>
      <c r="BT775" s="89"/>
      <c r="BU775" s="89"/>
      <c r="BV775" s="89"/>
    </row>
    <row r="776" spans="1:74" ht="12.75" customHeight="1" x14ac:dyDescent="0.2">
      <c r="A776" s="102"/>
      <c r="B776" s="102"/>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89"/>
      <c r="AY776" s="89"/>
      <c r="AZ776" s="89"/>
      <c r="BA776" s="89"/>
      <c r="BB776" s="89"/>
      <c r="BC776" s="89"/>
      <c r="BD776" s="89"/>
      <c r="BE776" s="89"/>
      <c r="BF776" s="89"/>
      <c r="BG776" s="89"/>
      <c r="BH776" s="89"/>
      <c r="BI776" s="89"/>
      <c r="BJ776" s="89"/>
      <c r="BK776" s="89"/>
      <c r="BL776" s="89"/>
      <c r="BM776" s="89"/>
      <c r="BN776" s="89"/>
      <c r="BO776" s="89"/>
      <c r="BP776" s="89"/>
      <c r="BQ776" s="89"/>
      <c r="BR776" s="89"/>
      <c r="BS776" s="89"/>
      <c r="BT776" s="89"/>
      <c r="BU776" s="89"/>
      <c r="BV776" s="89"/>
    </row>
    <row r="777" spans="1:74" ht="12.75" customHeight="1" x14ac:dyDescent="0.2">
      <c r="A777" s="102"/>
      <c r="B777" s="102"/>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89"/>
      <c r="AY777" s="89"/>
      <c r="AZ777" s="89"/>
      <c r="BA777" s="89"/>
      <c r="BB777" s="89"/>
      <c r="BC777" s="89"/>
      <c r="BD777" s="89"/>
      <c r="BE777" s="89"/>
      <c r="BF777" s="89"/>
      <c r="BG777" s="89"/>
      <c r="BH777" s="89"/>
      <c r="BI777" s="89"/>
      <c r="BJ777" s="89"/>
      <c r="BK777" s="89"/>
      <c r="BL777" s="89"/>
      <c r="BM777" s="89"/>
      <c r="BN777" s="89"/>
      <c r="BO777" s="89"/>
      <c r="BP777" s="89"/>
      <c r="BQ777" s="89"/>
      <c r="BR777" s="89"/>
      <c r="BS777" s="89"/>
      <c r="BT777" s="89"/>
      <c r="BU777" s="89"/>
      <c r="BV777" s="89"/>
    </row>
    <row r="778" spans="1:74" ht="12.75" customHeight="1" x14ac:dyDescent="0.2">
      <c r="A778" s="102"/>
      <c r="B778" s="102"/>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89"/>
      <c r="AY778" s="89"/>
      <c r="AZ778" s="89"/>
      <c r="BA778" s="89"/>
      <c r="BB778" s="89"/>
      <c r="BC778" s="89"/>
      <c r="BD778" s="89"/>
      <c r="BE778" s="89"/>
      <c r="BF778" s="89"/>
      <c r="BG778" s="89"/>
      <c r="BH778" s="89"/>
      <c r="BI778" s="89"/>
      <c r="BJ778" s="89"/>
      <c r="BK778" s="89"/>
      <c r="BL778" s="89"/>
      <c r="BM778" s="89"/>
      <c r="BN778" s="89"/>
      <c r="BO778" s="89"/>
      <c r="BP778" s="89"/>
      <c r="BQ778" s="89"/>
      <c r="BR778" s="89"/>
      <c r="BS778" s="89"/>
      <c r="BT778" s="89"/>
      <c r="BU778" s="89"/>
      <c r="BV778" s="89"/>
    </row>
    <row r="779" spans="1:74" ht="12.75" customHeight="1" x14ac:dyDescent="0.2">
      <c r="A779" s="102"/>
      <c r="B779" s="102"/>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89"/>
      <c r="AY779" s="89"/>
      <c r="AZ779" s="89"/>
      <c r="BA779" s="89"/>
      <c r="BB779" s="89"/>
      <c r="BC779" s="89"/>
      <c r="BD779" s="89"/>
      <c r="BE779" s="89"/>
      <c r="BF779" s="89"/>
      <c r="BG779" s="89"/>
      <c r="BH779" s="89"/>
      <c r="BI779" s="89"/>
      <c r="BJ779" s="89"/>
      <c r="BK779" s="89"/>
      <c r="BL779" s="89"/>
      <c r="BM779" s="89"/>
      <c r="BN779" s="89"/>
      <c r="BO779" s="89"/>
      <c r="BP779" s="89"/>
      <c r="BQ779" s="89"/>
      <c r="BR779" s="89"/>
      <c r="BS779" s="89"/>
      <c r="BT779" s="89"/>
      <c r="BU779" s="89"/>
      <c r="BV779" s="89"/>
    </row>
    <row r="780" spans="1:74" ht="12.75" customHeight="1" x14ac:dyDescent="0.2">
      <c r="A780" s="102"/>
      <c r="B780" s="102"/>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89"/>
      <c r="AY780" s="89"/>
      <c r="AZ780" s="89"/>
      <c r="BA780" s="89"/>
      <c r="BB780" s="89"/>
      <c r="BC780" s="89"/>
      <c r="BD780" s="89"/>
      <c r="BE780" s="89"/>
      <c r="BF780" s="89"/>
      <c r="BG780" s="89"/>
      <c r="BH780" s="89"/>
      <c r="BI780" s="89"/>
      <c r="BJ780" s="89"/>
      <c r="BK780" s="89"/>
      <c r="BL780" s="89"/>
      <c r="BM780" s="89"/>
      <c r="BN780" s="89"/>
      <c r="BO780" s="89"/>
      <c r="BP780" s="89"/>
      <c r="BQ780" s="89"/>
      <c r="BR780" s="89"/>
      <c r="BS780" s="89"/>
      <c r="BT780" s="89"/>
      <c r="BU780" s="89"/>
      <c r="BV780" s="89"/>
    </row>
    <row r="781" spans="1:74" ht="12.75" customHeight="1" x14ac:dyDescent="0.2">
      <c r="A781" s="102"/>
      <c r="B781" s="102"/>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89"/>
      <c r="AY781" s="89"/>
      <c r="AZ781" s="89"/>
      <c r="BA781" s="89"/>
      <c r="BB781" s="89"/>
      <c r="BC781" s="89"/>
      <c r="BD781" s="89"/>
      <c r="BE781" s="89"/>
      <c r="BF781" s="89"/>
      <c r="BG781" s="89"/>
      <c r="BH781" s="89"/>
      <c r="BI781" s="89"/>
      <c r="BJ781" s="89"/>
      <c r="BK781" s="89"/>
      <c r="BL781" s="89"/>
      <c r="BM781" s="89"/>
      <c r="BN781" s="89"/>
      <c r="BO781" s="89"/>
      <c r="BP781" s="89"/>
      <c r="BQ781" s="89"/>
      <c r="BR781" s="89"/>
      <c r="BS781" s="89"/>
      <c r="BT781" s="89"/>
      <c r="BU781" s="89"/>
      <c r="BV781" s="89"/>
    </row>
    <row r="782" spans="1:74" ht="12.75" customHeight="1" x14ac:dyDescent="0.2">
      <c r="A782" s="102"/>
      <c r="B782" s="102"/>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89"/>
      <c r="AY782" s="89"/>
      <c r="AZ782" s="89"/>
      <c r="BA782" s="89"/>
      <c r="BB782" s="89"/>
      <c r="BC782" s="89"/>
      <c r="BD782" s="89"/>
      <c r="BE782" s="89"/>
      <c r="BF782" s="89"/>
      <c r="BG782" s="89"/>
      <c r="BH782" s="89"/>
      <c r="BI782" s="89"/>
      <c r="BJ782" s="89"/>
      <c r="BK782" s="89"/>
      <c r="BL782" s="89"/>
      <c r="BM782" s="89"/>
      <c r="BN782" s="89"/>
      <c r="BO782" s="89"/>
      <c r="BP782" s="89"/>
      <c r="BQ782" s="89"/>
      <c r="BR782" s="89"/>
      <c r="BS782" s="89"/>
      <c r="BT782" s="89"/>
      <c r="BU782" s="89"/>
      <c r="BV782" s="89"/>
    </row>
    <row r="783" spans="1:74" ht="12.75" customHeight="1" x14ac:dyDescent="0.2">
      <c r="A783" s="102"/>
      <c r="B783" s="102"/>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89"/>
      <c r="AY783" s="89"/>
      <c r="AZ783" s="89"/>
      <c r="BA783" s="89"/>
      <c r="BB783" s="89"/>
      <c r="BC783" s="89"/>
      <c r="BD783" s="89"/>
      <c r="BE783" s="89"/>
      <c r="BF783" s="89"/>
      <c r="BG783" s="89"/>
      <c r="BH783" s="89"/>
      <c r="BI783" s="89"/>
      <c r="BJ783" s="89"/>
      <c r="BK783" s="89"/>
      <c r="BL783" s="89"/>
      <c r="BM783" s="89"/>
      <c r="BN783" s="89"/>
      <c r="BO783" s="89"/>
      <c r="BP783" s="89"/>
      <c r="BQ783" s="89"/>
      <c r="BR783" s="89"/>
      <c r="BS783" s="89"/>
      <c r="BT783" s="89"/>
      <c r="BU783" s="89"/>
      <c r="BV783" s="89"/>
    </row>
    <row r="784" spans="1:74" ht="12.75" customHeight="1" x14ac:dyDescent="0.2">
      <c r="A784" s="102"/>
      <c r="B784" s="102"/>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89"/>
      <c r="AY784" s="89"/>
      <c r="AZ784" s="89"/>
      <c r="BA784" s="89"/>
      <c r="BB784" s="89"/>
      <c r="BC784" s="89"/>
      <c r="BD784" s="89"/>
      <c r="BE784" s="89"/>
      <c r="BF784" s="89"/>
      <c r="BG784" s="89"/>
      <c r="BH784" s="89"/>
      <c r="BI784" s="89"/>
      <c r="BJ784" s="89"/>
      <c r="BK784" s="89"/>
      <c r="BL784" s="89"/>
      <c r="BM784" s="89"/>
      <c r="BN784" s="89"/>
      <c r="BO784" s="89"/>
      <c r="BP784" s="89"/>
      <c r="BQ784" s="89"/>
      <c r="BR784" s="89"/>
      <c r="BS784" s="89"/>
      <c r="BT784" s="89"/>
      <c r="BU784" s="89"/>
      <c r="BV784" s="89"/>
    </row>
    <row r="785" spans="1:74" ht="12.75" customHeight="1" x14ac:dyDescent="0.2">
      <c r="A785" s="102"/>
      <c r="B785" s="102"/>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89"/>
      <c r="AY785" s="89"/>
      <c r="AZ785" s="89"/>
      <c r="BA785" s="89"/>
      <c r="BB785" s="89"/>
      <c r="BC785" s="89"/>
      <c r="BD785" s="89"/>
      <c r="BE785" s="89"/>
      <c r="BF785" s="89"/>
      <c r="BG785" s="89"/>
      <c r="BH785" s="89"/>
      <c r="BI785" s="89"/>
      <c r="BJ785" s="89"/>
      <c r="BK785" s="89"/>
      <c r="BL785" s="89"/>
      <c r="BM785" s="89"/>
      <c r="BN785" s="89"/>
      <c r="BO785" s="89"/>
      <c r="BP785" s="89"/>
      <c r="BQ785" s="89"/>
      <c r="BR785" s="89"/>
      <c r="BS785" s="89"/>
      <c r="BT785" s="89"/>
      <c r="BU785" s="89"/>
      <c r="BV785" s="89"/>
    </row>
    <row r="786" spans="1:74" ht="12.75" customHeight="1" x14ac:dyDescent="0.2">
      <c r="A786" s="102"/>
      <c r="B786" s="102"/>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89"/>
      <c r="AY786" s="89"/>
      <c r="AZ786" s="89"/>
      <c r="BA786" s="89"/>
      <c r="BB786" s="89"/>
      <c r="BC786" s="89"/>
      <c r="BD786" s="89"/>
      <c r="BE786" s="89"/>
      <c r="BF786" s="89"/>
      <c r="BG786" s="89"/>
      <c r="BH786" s="89"/>
      <c r="BI786" s="89"/>
      <c r="BJ786" s="89"/>
      <c r="BK786" s="89"/>
      <c r="BL786" s="89"/>
      <c r="BM786" s="89"/>
      <c r="BN786" s="89"/>
      <c r="BO786" s="89"/>
      <c r="BP786" s="89"/>
      <c r="BQ786" s="89"/>
      <c r="BR786" s="89"/>
      <c r="BS786" s="89"/>
      <c r="BT786" s="89"/>
      <c r="BU786" s="89"/>
      <c r="BV786" s="89"/>
    </row>
    <row r="787" spans="1:74" ht="12.75" customHeight="1" x14ac:dyDescent="0.2">
      <c r="A787" s="102"/>
      <c r="B787" s="102"/>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89"/>
      <c r="AY787" s="89"/>
      <c r="AZ787" s="89"/>
      <c r="BA787" s="89"/>
      <c r="BB787" s="89"/>
      <c r="BC787" s="89"/>
      <c r="BD787" s="89"/>
      <c r="BE787" s="89"/>
      <c r="BF787" s="89"/>
      <c r="BG787" s="89"/>
      <c r="BH787" s="89"/>
      <c r="BI787" s="89"/>
      <c r="BJ787" s="89"/>
      <c r="BK787" s="89"/>
      <c r="BL787" s="89"/>
      <c r="BM787" s="89"/>
      <c r="BN787" s="89"/>
      <c r="BO787" s="89"/>
      <c r="BP787" s="89"/>
      <c r="BQ787" s="89"/>
      <c r="BR787" s="89"/>
      <c r="BS787" s="89"/>
      <c r="BT787" s="89"/>
      <c r="BU787" s="89"/>
      <c r="BV787" s="89"/>
    </row>
    <row r="788" spans="1:74" ht="12.75" customHeight="1" x14ac:dyDescent="0.2">
      <c r="A788" s="102"/>
      <c r="B788" s="102"/>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89"/>
      <c r="AY788" s="89"/>
      <c r="AZ788" s="89"/>
      <c r="BA788" s="89"/>
      <c r="BB788" s="89"/>
      <c r="BC788" s="89"/>
      <c r="BD788" s="89"/>
      <c r="BE788" s="89"/>
      <c r="BF788" s="89"/>
      <c r="BG788" s="89"/>
      <c r="BH788" s="89"/>
      <c r="BI788" s="89"/>
      <c r="BJ788" s="89"/>
      <c r="BK788" s="89"/>
      <c r="BL788" s="89"/>
      <c r="BM788" s="89"/>
      <c r="BN788" s="89"/>
      <c r="BO788" s="89"/>
      <c r="BP788" s="89"/>
      <c r="BQ788" s="89"/>
      <c r="BR788" s="89"/>
      <c r="BS788" s="89"/>
      <c r="BT788" s="89"/>
      <c r="BU788" s="89"/>
      <c r="BV788" s="89"/>
    </row>
    <row r="789" spans="1:74" ht="12.75" customHeight="1" x14ac:dyDescent="0.2">
      <c r="A789" s="102"/>
      <c r="B789" s="102"/>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89"/>
      <c r="AY789" s="89"/>
      <c r="AZ789" s="89"/>
      <c r="BA789" s="89"/>
      <c r="BB789" s="89"/>
      <c r="BC789" s="89"/>
      <c r="BD789" s="89"/>
      <c r="BE789" s="89"/>
      <c r="BF789" s="89"/>
      <c r="BG789" s="89"/>
      <c r="BH789" s="89"/>
      <c r="BI789" s="89"/>
      <c r="BJ789" s="89"/>
      <c r="BK789" s="89"/>
      <c r="BL789" s="89"/>
      <c r="BM789" s="89"/>
      <c r="BN789" s="89"/>
      <c r="BO789" s="89"/>
      <c r="BP789" s="89"/>
      <c r="BQ789" s="89"/>
      <c r="BR789" s="89"/>
      <c r="BS789" s="89"/>
      <c r="BT789" s="89"/>
      <c r="BU789" s="89"/>
      <c r="BV789" s="89"/>
    </row>
    <row r="790" spans="1:74" ht="12.75" customHeight="1" x14ac:dyDescent="0.2">
      <c r="A790" s="102"/>
      <c r="B790" s="102"/>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89"/>
      <c r="AY790" s="89"/>
      <c r="AZ790" s="89"/>
      <c r="BA790" s="89"/>
      <c r="BB790" s="89"/>
      <c r="BC790" s="89"/>
      <c r="BD790" s="89"/>
      <c r="BE790" s="89"/>
      <c r="BF790" s="89"/>
      <c r="BG790" s="89"/>
      <c r="BH790" s="89"/>
      <c r="BI790" s="89"/>
      <c r="BJ790" s="89"/>
      <c r="BK790" s="89"/>
      <c r="BL790" s="89"/>
      <c r="BM790" s="89"/>
      <c r="BN790" s="89"/>
      <c r="BO790" s="89"/>
      <c r="BP790" s="89"/>
      <c r="BQ790" s="89"/>
      <c r="BR790" s="89"/>
      <c r="BS790" s="89"/>
      <c r="BT790" s="89"/>
      <c r="BU790" s="89"/>
      <c r="BV790" s="89"/>
    </row>
    <row r="791" spans="1:74" ht="12.75" customHeight="1" x14ac:dyDescent="0.2">
      <c r="A791" s="102"/>
      <c r="B791" s="102"/>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89"/>
      <c r="AY791" s="89"/>
      <c r="AZ791" s="89"/>
      <c r="BA791" s="89"/>
      <c r="BB791" s="89"/>
      <c r="BC791" s="89"/>
      <c r="BD791" s="89"/>
      <c r="BE791" s="89"/>
      <c r="BF791" s="89"/>
      <c r="BG791" s="89"/>
      <c r="BH791" s="89"/>
      <c r="BI791" s="89"/>
      <c r="BJ791" s="89"/>
      <c r="BK791" s="89"/>
      <c r="BL791" s="89"/>
      <c r="BM791" s="89"/>
      <c r="BN791" s="89"/>
      <c r="BO791" s="89"/>
      <c r="BP791" s="89"/>
      <c r="BQ791" s="89"/>
      <c r="BR791" s="89"/>
      <c r="BS791" s="89"/>
      <c r="BT791" s="89"/>
      <c r="BU791" s="89"/>
      <c r="BV791" s="89"/>
    </row>
    <row r="792" spans="1:74" ht="12.75" customHeight="1" x14ac:dyDescent="0.2">
      <c r="A792" s="102"/>
      <c r="B792" s="102"/>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89"/>
      <c r="AY792" s="89"/>
      <c r="AZ792" s="89"/>
      <c r="BA792" s="89"/>
      <c r="BB792" s="89"/>
      <c r="BC792" s="89"/>
      <c r="BD792" s="89"/>
      <c r="BE792" s="89"/>
      <c r="BF792" s="89"/>
      <c r="BG792" s="89"/>
      <c r="BH792" s="89"/>
      <c r="BI792" s="89"/>
      <c r="BJ792" s="89"/>
      <c r="BK792" s="89"/>
      <c r="BL792" s="89"/>
      <c r="BM792" s="89"/>
      <c r="BN792" s="89"/>
      <c r="BO792" s="89"/>
      <c r="BP792" s="89"/>
      <c r="BQ792" s="89"/>
      <c r="BR792" s="89"/>
      <c r="BS792" s="89"/>
      <c r="BT792" s="89"/>
      <c r="BU792" s="89"/>
      <c r="BV792" s="89"/>
    </row>
    <row r="793" spans="1:74" ht="12.75" customHeight="1" x14ac:dyDescent="0.2">
      <c r="A793" s="102"/>
      <c r="B793" s="102"/>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89"/>
      <c r="AY793" s="89"/>
      <c r="AZ793" s="89"/>
      <c r="BA793" s="89"/>
      <c r="BB793" s="89"/>
      <c r="BC793" s="89"/>
      <c r="BD793" s="89"/>
      <c r="BE793" s="89"/>
      <c r="BF793" s="89"/>
      <c r="BG793" s="89"/>
      <c r="BH793" s="89"/>
      <c r="BI793" s="89"/>
      <c r="BJ793" s="89"/>
      <c r="BK793" s="89"/>
      <c r="BL793" s="89"/>
      <c r="BM793" s="89"/>
      <c r="BN793" s="89"/>
      <c r="BO793" s="89"/>
      <c r="BP793" s="89"/>
      <c r="BQ793" s="89"/>
      <c r="BR793" s="89"/>
      <c r="BS793" s="89"/>
      <c r="BT793" s="89"/>
      <c r="BU793" s="89"/>
      <c r="BV793" s="89"/>
    </row>
    <row r="794" spans="1:74" ht="12.75" customHeight="1" x14ac:dyDescent="0.2">
      <c r="A794" s="102"/>
      <c r="B794" s="102"/>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89"/>
      <c r="AY794" s="89"/>
      <c r="AZ794" s="89"/>
      <c r="BA794" s="89"/>
      <c r="BB794" s="89"/>
      <c r="BC794" s="89"/>
      <c r="BD794" s="89"/>
      <c r="BE794" s="89"/>
      <c r="BF794" s="89"/>
      <c r="BG794" s="89"/>
      <c r="BH794" s="89"/>
      <c r="BI794" s="89"/>
      <c r="BJ794" s="89"/>
      <c r="BK794" s="89"/>
      <c r="BL794" s="89"/>
      <c r="BM794" s="89"/>
      <c r="BN794" s="89"/>
      <c r="BO794" s="89"/>
      <c r="BP794" s="89"/>
      <c r="BQ794" s="89"/>
      <c r="BR794" s="89"/>
      <c r="BS794" s="89"/>
      <c r="BT794" s="89"/>
      <c r="BU794" s="89"/>
      <c r="BV794" s="89"/>
    </row>
    <row r="795" spans="1:74" ht="12.75" customHeight="1" x14ac:dyDescent="0.2">
      <c r="A795" s="102"/>
      <c r="B795" s="102"/>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89"/>
      <c r="AY795" s="89"/>
      <c r="AZ795" s="89"/>
      <c r="BA795" s="89"/>
      <c r="BB795" s="89"/>
      <c r="BC795" s="89"/>
      <c r="BD795" s="89"/>
      <c r="BE795" s="89"/>
      <c r="BF795" s="89"/>
      <c r="BG795" s="89"/>
      <c r="BH795" s="89"/>
      <c r="BI795" s="89"/>
      <c r="BJ795" s="89"/>
      <c r="BK795" s="89"/>
      <c r="BL795" s="89"/>
      <c r="BM795" s="89"/>
      <c r="BN795" s="89"/>
      <c r="BO795" s="89"/>
      <c r="BP795" s="89"/>
      <c r="BQ795" s="89"/>
      <c r="BR795" s="89"/>
      <c r="BS795" s="89"/>
      <c r="BT795" s="89"/>
      <c r="BU795" s="89"/>
      <c r="BV795" s="89"/>
    </row>
    <row r="796" spans="1:74" ht="12.75" customHeight="1" x14ac:dyDescent="0.2">
      <c r="A796" s="102"/>
      <c r="B796" s="102"/>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89"/>
      <c r="AY796" s="89"/>
      <c r="AZ796" s="89"/>
      <c r="BA796" s="89"/>
      <c r="BB796" s="89"/>
      <c r="BC796" s="89"/>
      <c r="BD796" s="89"/>
      <c r="BE796" s="89"/>
      <c r="BF796" s="89"/>
      <c r="BG796" s="89"/>
      <c r="BH796" s="89"/>
      <c r="BI796" s="89"/>
      <c r="BJ796" s="89"/>
      <c r="BK796" s="89"/>
      <c r="BL796" s="89"/>
      <c r="BM796" s="89"/>
      <c r="BN796" s="89"/>
      <c r="BO796" s="89"/>
      <c r="BP796" s="89"/>
      <c r="BQ796" s="89"/>
      <c r="BR796" s="89"/>
      <c r="BS796" s="89"/>
      <c r="BT796" s="89"/>
      <c r="BU796" s="89"/>
      <c r="BV796" s="89"/>
    </row>
    <row r="797" spans="1:74" ht="12.75" customHeight="1" x14ac:dyDescent="0.2">
      <c r="A797" s="102"/>
      <c r="B797" s="102"/>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89"/>
      <c r="AY797" s="89"/>
      <c r="AZ797" s="89"/>
      <c r="BA797" s="89"/>
      <c r="BB797" s="89"/>
      <c r="BC797" s="89"/>
      <c r="BD797" s="89"/>
      <c r="BE797" s="89"/>
      <c r="BF797" s="89"/>
      <c r="BG797" s="89"/>
      <c r="BH797" s="89"/>
      <c r="BI797" s="89"/>
      <c r="BJ797" s="89"/>
      <c r="BK797" s="89"/>
      <c r="BL797" s="89"/>
      <c r="BM797" s="89"/>
      <c r="BN797" s="89"/>
      <c r="BO797" s="89"/>
      <c r="BP797" s="89"/>
      <c r="BQ797" s="89"/>
      <c r="BR797" s="89"/>
      <c r="BS797" s="89"/>
      <c r="BT797" s="89"/>
      <c r="BU797" s="89"/>
      <c r="BV797" s="89"/>
    </row>
    <row r="798" spans="1:74" ht="12.75" customHeight="1" x14ac:dyDescent="0.2">
      <c r="A798" s="102"/>
      <c r="B798" s="102"/>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89"/>
      <c r="AY798" s="89"/>
      <c r="AZ798" s="89"/>
      <c r="BA798" s="89"/>
      <c r="BB798" s="89"/>
      <c r="BC798" s="89"/>
      <c r="BD798" s="89"/>
      <c r="BE798" s="89"/>
      <c r="BF798" s="89"/>
      <c r="BG798" s="89"/>
      <c r="BH798" s="89"/>
      <c r="BI798" s="89"/>
      <c r="BJ798" s="89"/>
      <c r="BK798" s="89"/>
      <c r="BL798" s="89"/>
      <c r="BM798" s="89"/>
      <c r="BN798" s="89"/>
      <c r="BO798" s="89"/>
      <c r="BP798" s="89"/>
      <c r="BQ798" s="89"/>
      <c r="BR798" s="89"/>
      <c r="BS798" s="89"/>
      <c r="BT798" s="89"/>
      <c r="BU798" s="89"/>
      <c r="BV798" s="89"/>
    </row>
    <row r="799" spans="1:74" ht="12.75" customHeight="1" x14ac:dyDescent="0.2">
      <c r="A799" s="102"/>
      <c r="B799" s="102"/>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89"/>
      <c r="AY799" s="89"/>
      <c r="AZ799" s="89"/>
      <c r="BA799" s="89"/>
      <c r="BB799" s="89"/>
      <c r="BC799" s="89"/>
      <c r="BD799" s="89"/>
      <c r="BE799" s="89"/>
      <c r="BF799" s="89"/>
      <c r="BG799" s="89"/>
      <c r="BH799" s="89"/>
      <c r="BI799" s="89"/>
      <c r="BJ799" s="89"/>
      <c r="BK799" s="89"/>
      <c r="BL799" s="89"/>
      <c r="BM799" s="89"/>
      <c r="BN799" s="89"/>
      <c r="BO799" s="89"/>
      <c r="BP799" s="89"/>
      <c r="BQ799" s="89"/>
      <c r="BR799" s="89"/>
      <c r="BS799" s="89"/>
      <c r="BT799" s="89"/>
      <c r="BU799" s="89"/>
      <c r="BV799" s="89"/>
    </row>
    <row r="800" spans="1:74" ht="12.75" customHeight="1" x14ac:dyDescent="0.2">
      <c r="A800" s="102"/>
      <c r="B800" s="102"/>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89"/>
      <c r="AY800" s="89"/>
      <c r="AZ800" s="89"/>
      <c r="BA800" s="89"/>
      <c r="BB800" s="89"/>
      <c r="BC800" s="89"/>
      <c r="BD800" s="89"/>
      <c r="BE800" s="89"/>
      <c r="BF800" s="89"/>
      <c r="BG800" s="89"/>
      <c r="BH800" s="89"/>
      <c r="BI800" s="89"/>
      <c r="BJ800" s="89"/>
      <c r="BK800" s="89"/>
      <c r="BL800" s="89"/>
      <c r="BM800" s="89"/>
      <c r="BN800" s="89"/>
      <c r="BO800" s="89"/>
      <c r="BP800" s="89"/>
      <c r="BQ800" s="89"/>
      <c r="BR800" s="89"/>
      <c r="BS800" s="89"/>
      <c r="BT800" s="89"/>
      <c r="BU800" s="89"/>
      <c r="BV800" s="89"/>
    </row>
    <row r="801" spans="1:74" ht="12.75" customHeight="1" x14ac:dyDescent="0.2">
      <c r="A801" s="102"/>
      <c r="B801" s="102"/>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89"/>
      <c r="AY801" s="89"/>
      <c r="AZ801" s="89"/>
      <c r="BA801" s="89"/>
      <c r="BB801" s="89"/>
      <c r="BC801" s="89"/>
      <c r="BD801" s="89"/>
      <c r="BE801" s="89"/>
      <c r="BF801" s="89"/>
      <c r="BG801" s="89"/>
      <c r="BH801" s="89"/>
      <c r="BI801" s="89"/>
      <c r="BJ801" s="89"/>
      <c r="BK801" s="89"/>
      <c r="BL801" s="89"/>
      <c r="BM801" s="89"/>
      <c r="BN801" s="89"/>
      <c r="BO801" s="89"/>
      <c r="BP801" s="89"/>
      <c r="BQ801" s="89"/>
      <c r="BR801" s="89"/>
      <c r="BS801" s="89"/>
      <c r="BT801" s="89"/>
      <c r="BU801" s="89"/>
      <c r="BV801" s="89"/>
    </row>
    <row r="802" spans="1:74" ht="12.75" customHeight="1" x14ac:dyDescent="0.2">
      <c r="A802" s="102"/>
      <c r="B802" s="102"/>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c r="AB802" s="89"/>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89"/>
      <c r="AY802" s="89"/>
      <c r="AZ802" s="89"/>
      <c r="BA802" s="89"/>
      <c r="BB802" s="89"/>
      <c r="BC802" s="89"/>
      <c r="BD802" s="89"/>
      <c r="BE802" s="89"/>
      <c r="BF802" s="89"/>
      <c r="BG802" s="89"/>
      <c r="BH802" s="89"/>
      <c r="BI802" s="89"/>
      <c r="BJ802" s="89"/>
      <c r="BK802" s="89"/>
      <c r="BL802" s="89"/>
      <c r="BM802" s="89"/>
      <c r="BN802" s="89"/>
      <c r="BO802" s="89"/>
      <c r="BP802" s="89"/>
      <c r="BQ802" s="89"/>
      <c r="BR802" s="89"/>
      <c r="BS802" s="89"/>
      <c r="BT802" s="89"/>
      <c r="BU802" s="89"/>
      <c r="BV802" s="89"/>
    </row>
    <row r="803" spans="1:74" ht="12.75" customHeight="1" x14ac:dyDescent="0.2">
      <c r="A803" s="102"/>
      <c r="B803" s="102"/>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c r="AB803" s="89"/>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89"/>
      <c r="AY803" s="89"/>
      <c r="AZ803" s="89"/>
      <c r="BA803" s="89"/>
      <c r="BB803" s="89"/>
      <c r="BC803" s="89"/>
      <c r="BD803" s="89"/>
      <c r="BE803" s="89"/>
      <c r="BF803" s="89"/>
      <c r="BG803" s="89"/>
      <c r="BH803" s="89"/>
      <c r="BI803" s="89"/>
      <c r="BJ803" s="89"/>
      <c r="BK803" s="89"/>
      <c r="BL803" s="89"/>
      <c r="BM803" s="89"/>
      <c r="BN803" s="89"/>
      <c r="BO803" s="89"/>
      <c r="BP803" s="89"/>
      <c r="BQ803" s="89"/>
      <c r="BR803" s="89"/>
      <c r="BS803" s="89"/>
      <c r="BT803" s="89"/>
      <c r="BU803" s="89"/>
      <c r="BV803" s="89"/>
    </row>
    <row r="804" spans="1:74" ht="12.75" customHeight="1" x14ac:dyDescent="0.2">
      <c r="A804" s="102"/>
      <c r="B804" s="102"/>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c r="AB804" s="89"/>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89"/>
      <c r="AY804" s="89"/>
      <c r="AZ804" s="89"/>
      <c r="BA804" s="89"/>
      <c r="BB804" s="89"/>
      <c r="BC804" s="89"/>
      <c r="BD804" s="89"/>
      <c r="BE804" s="89"/>
      <c r="BF804" s="89"/>
      <c r="BG804" s="89"/>
      <c r="BH804" s="89"/>
      <c r="BI804" s="89"/>
      <c r="BJ804" s="89"/>
      <c r="BK804" s="89"/>
      <c r="BL804" s="89"/>
      <c r="BM804" s="89"/>
      <c r="BN804" s="89"/>
      <c r="BO804" s="89"/>
      <c r="BP804" s="89"/>
      <c r="BQ804" s="89"/>
      <c r="BR804" s="89"/>
      <c r="BS804" s="89"/>
      <c r="BT804" s="89"/>
      <c r="BU804" s="89"/>
      <c r="BV804" s="89"/>
    </row>
    <row r="805" spans="1:74" ht="12.75" customHeight="1" x14ac:dyDescent="0.2">
      <c r="A805" s="102"/>
      <c r="B805" s="102"/>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c r="AB805" s="89"/>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89"/>
      <c r="AY805" s="89"/>
      <c r="AZ805" s="89"/>
      <c r="BA805" s="89"/>
      <c r="BB805" s="89"/>
      <c r="BC805" s="89"/>
      <c r="BD805" s="89"/>
      <c r="BE805" s="89"/>
      <c r="BF805" s="89"/>
      <c r="BG805" s="89"/>
      <c r="BH805" s="89"/>
      <c r="BI805" s="89"/>
      <c r="BJ805" s="89"/>
      <c r="BK805" s="89"/>
      <c r="BL805" s="89"/>
      <c r="BM805" s="89"/>
      <c r="BN805" s="89"/>
      <c r="BO805" s="89"/>
      <c r="BP805" s="89"/>
      <c r="BQ805" s="89"/>
      <c r="BR805" s="89"/>
      <c r="BS805" s="89"/>
      <c r="BT805" s="89"/>
      <c r="BU805" s="89"/>
      <c r="BV805" s="89"/>
    </row>
    <row r="806" spans="1:74" ht="12.75" customHeight="1" x14ac:dyDescent="0.2">
      <c r="A806" s="102"/>
      <c r="B806" s="102"/>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c r="AB806" s="89"/>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89"/>
      <c r="AY806" s="89"/>
      <c r="AZ806" s="89"/>
      <c r="BA806" s="89"/>
      <c r="BB806" s="89"/>
      <c r="BC806" s="89"/>
      <c r="BD806" s="89"/>
      <c r="BE806" s="89"/>
      <c r="BF806" s="89"/>
      <c r="BG806" s="89"/>
      <c r="BH806" s="89"/>
      <c r="BI806" s="89"/>
      <c r="BJ806" s="89"/>
      <c r="BK806" s="89"/>
      <c r="BL806" s="89"/>
      <c r="BM806" s="89"/>
      <c r="BN806" s="89"/>
      <c r="BO806" s="89"/>
      <c r="BP806" s="89"/>
      <c r="BQ806" s="89"/>
      <c r="BR806" s="89"/>
      <c r="BS806" s="89"/>
      <c r="BT806" s="89"/>
      <c r="BU806" s="89"/>
      <c r="BV806" s="89"/>
    </row>
    <row r="807" spans="1:74" ht="12.75" customHeight="1" x14ac:dyDescent="0.2">
      <c r="A807" s="102"/>
      <c r="B807" s="102"/>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89"/>
      <c r="AY807" s="89"/>
      <c r="AZ807" s="89"/>
      <c r="BA807" s="89"/>
      <c r="BB807" s="89"/>
      <c r="BC807" s="89"/>
      <c r="BD807" s="89"/>
      <c r="BE807" s="89"/>
      <c r="BF807" s="89"/>
      <c r="BG807" s="89"/>
      <c r="BH807" s="89"/>
      <c r="BI807" s="89"/>
      <c r="BJ807" s="89"/>
      <c r="BK807" s="89"/>
      <c r="BL807" s="89"/>
      <c r="BM807" s="89"/>
      <c r="BN807" s="89"/>
      <c r="BO807" s="89"/>
      <c r="BP807" s="89"/>
      <c r="BQ807" s="89"/>
      <c r="BR807" s="89"/>
      <c r="BS807" s="89"/>
      <c r="BT807" s="89"/>
      <c r="BU807" s="89"/>
      <c r="BV807" s="89"/>
    </row>
    <row r="808" spans="1:74" ht="12.75" customHeight="1" x14ac:dyDescent="0.2">
      <c r="A808" s="102"/>
      <c r="B808" s="102"/>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89"/>
      <c r="AY808" s="89"/>
      <c r="AZ808" s="89"/>
      <c r="BA808" s="89"/>
      <c r="BB808" s="89"/>
      <c r="BC808" s="89"/>
      <c r="BD808" s="89"/>
      <c r="BE808" s="89"/>
      <c r="BF808" s="89"/>
      <c r="BG808" s="89"/>
      <c r="BH808" s="89"/>
      <c r="BI808" s="89"/>
      <c r="BJ808" s="89"/>
      <c r="BK808" s="89"/>
      <c r="BL808" s="89"/>
      <c r="BM808" s="89"/>
      <c r="BN808" s="89"/>
      <c r="BO808" s="89"/>
      <c r="BP808" s="89"/>
      <c r="BQ808" s="89"/>
      <c r="BR808" s="89"/>
      <c r="BS808" s="89"/>
      <c r="BT808" s="89"/>
      <c r="BU808" s="89"/>
      <c r="BV808" s="89"/>
    </row>
    <row r="809" spans="1:74" ht="12.75" customHeight="1" x14ac:dyDescent="0.2">
      <c r="A809" s="102"/>
      <c r="B809" s="102"/>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89"/>
      <c r="AY809" s="89"/>
      <c r="AZ809" s="89"/>
      <c r="BA809" s="89"/>
      <c r="BB809" s="89"/>
      <c r="BC809" s="89"/>
      <c r="BD809" s="89"/>
      <c r="BE809" s="89"/>
      <c r="BF809" s="89"/>
      <c r="BG809" s="89"/>
      <c r="BH809" s="89"/>
      <c r="BI809" s="89"/>
      <c r="BJ809" s="89"/>
      <c r="BK809" s="89"/>
      <c r="BL809" s="89"/>
      <c r="BM809" s="89"/>
      <c r="BN809" s="89"/>
      <c r="BO809" s="89"/>
      <c r="BP809" s="89"/>
      <c r="BQ809" s="89"/>
      <c r="BR809" s="89"/>
      <c r="BS809" s="89"/>
      <c r="BT809" s="89"/>
      <c r="BU809" s="89"/>
      <c r="BV809" s="89"/>
    </row>
    <row r="810" spans="1:74" ht="12.75" customHeight="1" x14ac:dyDescent="0.2">
      <c r="A810" s="102"/>
      <c r="B810" s="102"/>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89"/>
      <c r="AY810" s="89"/>
      <c r="AZ810" s="89"/>
      <c r="BA810" s="89"/>
      <c r="BB810" s="89"/>
      <c r="BC810" s="89"/>
      <c r="BD810" s="89"/>
      <c r="BE810" s="89"/>
      <c r="BF810" s="89"/>
      <c r="BG810" s="89"/>
      <c r="BH810" s="89"/>
      <c r="BI810" s="89"/>
      <c r="BJ810" s="89"/>
      <c r="BK810" s="89"/>
      <c r="BL810" s="89"/>
      <c r="BM810" s="89"/>
      <c r="BN810" s="89"/>
      <c r="BO810" s="89"/>
      <c r="BP810" s="89"/>
      <c r="BQ810" s="89"/>
      <c r="BR810" s="89"/>
      <c r="BS810" s="89"/>
      <c r="BT810" s="89"/>
      <c r="BU810" s="89"/>
      <c r="BV810" s="89"/>
    </row>
    <row r="811" spans="1:74" ht="12.75" customHeight="1" x14ac:dyDescent="0.2">
      <c r="A811" s="102"/>
      <c r="B811" s="102"/>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89"/>
      <c r="AY811" s="89"/>
      <c r="AZ811" s="89"/>
      <c r="BA811" s="89"/>
      <c r="BB811" s="89"/>
      <c r="BC811" s="89"/>
      <c r="BD811" s="89"/>
      <c r="BE811" s="89"/>
      <c r="BF811" s="89"/>
      <c r="BG811" s="89"/>
      <c r="BH811" s="89"/>
      <c r="BI811" s="89"/>
      <c r="BJ811" s="89"/>
      <c r="BK811" s="89"/>
      <c r="BL811" s="89"/>
      <c r="BM811" s="89"/>
      <c r="BN811" s="89"/>
      <c r="BO811" s="89"/>
      <c r="BP811" s="89"/>
      <c r="BQ811" s="89"/>
      <c r="BR811" s="89"/>
      <c r="BS811" s="89"/>
      <c r="BT811" s="89"/>
      <c r="BU811" s="89"/>
      <c r="BV811" s="89"/>
    </row>
    <row r="812" spans="1:74" ht="12.75" customHeight="1" x14ac:dyDescent="0.2">
      <c r="A812" s="102"/>
      <c r="B812" s="102"/>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89"/>
      <c r="AY812" s="89"/>
      <c r="AZ812" s="89"/>
      <c r="BA812" s="89"/>
      <c r="BB812" s="89"/>
      <c r="BC812" s="89"/>
      <c r="BD812" s="89"/>
      <c r="BE812" s="89"/>
      <c r="BF812" s="89"/>
      <c r="BG812" s="89"/>
      <c r="BH812" s="89"/>
      <c r="BI812" s="89"/>
      <c r="BJ812" s="89"/>
      <c r="BK812" s="89"/>
      <c r="BL812" s="89"/>
      <c r="BM812" s="89"/>
      <c r="BN812" s="89"/>
      <c r="BO812" s="89"/>
      <c r="BP812" s="89"/>
      <c r="BQ812" s="89"/>
      <c r="BR812" s="89"/>
      <c r="BS812" s="89"/>
      <c r="BT812" s="89"/>
      <c r="BU812" s="89"/>
      <c r="BV812" s="89"/>
    </row>
    <row r="813" spans="1:74" ht="12.75" customHeight="1" x14ac:dyDescent="0.2">
      <c r="A813" s="102"/>
      <c r="B813" s="102"/>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89"/>
      <c r="AY813" s="89"/>
      <c r="AZ813" s="89"/>
      <c r="BA813" s="89"/>
      <c r="BB813" s="89"/>
      <c r="BC813" s="89"/>
      <c r="BD813" s="89"/>
      <c r="BE813" s="89"/>
      <c r="BF813" s="89"/>
      <c r="BG813" s="89"/>
      <c r="BH813" s="89"/>
      <c r="BI813" s="89"/>
      <c r="BJ813" s="89"/>
      <c r="BK813" s="89"/>
      <c r="BL813" s="89"/>
      <c r="BM813" s="89"/>
      <c r="BN813" s="89"/>
      <c r="BO813" s="89"/>
      <c r="BP813" s="89"/>
      <c r="BQ813" s="89"/>
      <c r="BR813" s="89"/>
      <c r="BS813" s="89"/>
      <c r="BT813" s="89"/>
      <c r="BU813" s="89"/>
      <c r="BV813" s="89"/>
    </row>
    <row r="814" spans="1:74" ht="12.75" customHeight="1" x14ac:dyDescent="0.2">
      <c r="A814" s="102"/>
      <c r="B814" s="102"/>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89"/>
      <c r="AY814" s="89"/>
      <c r="AZ814" s="89"/>
      <c r="BA814" s="89"/>
      <c r="BB814" s="89"/>
      <c r="BC814" s="89"/>
      <c r="BD814" s="89"/>
      <c r="BE814" s="89"/>
      <c r="BF814" s="89"/>
      <c r="BG814" s="89"/>
      <c r="BH814" s="89"/>
      <c r="BI814" s="89"/>
      <c r="BJ814" s="89"/>
      <c r="BK814" s="89"/>
      <c r="BL814" s="89"/>
      <c r="BM814" s="89"/>
      <c r="BN814" s="89"/>
      <c r="BO814" s="89"/>
      <c r="BP814" s="89"/>
      <c r="BQ814" s="89"/>
      <c r="BR814" s="89"/>
      <c r="BS814" s="89"/>
      <c r="BT814" s="89"/>
      <c r="BU814" s="89"/>
      <c r="BV814" s="89"/>
    </row>
    <row r="815" spans="1:74" ht="12.75" customHeight="1" x14ac:dyDescent="0.2">
      <c r="A815" s="102"/>
      <c r="B815" s="102"/>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89"/>
      <c r="AY815" s="89"/>
      <c r="AZ815" s="89"/>
      <c r="BA815" s="89"/>
      <c r="BB815" s="89"/>
      <c r="BC815" s="89"/>
      <c r="BD815" s="89"/>
      <c r="BE815" s="89"/>
      <c r="BF815" s="89"/>
      <c r="BG815" s="89"/>
      <c r="BH815" s="89"/>
      <c r="BI815" s="89"/>
      <c r="BJ815" s="89"/>
      <c r="BK815" s="89"/>
      <c r="BL815" s="89"/>
      <c r="BM815" s="89"/>
      <c r="BN815" s="89"/>
      <c r="BO815" s="89"/>
      <c r="BP815" s="89"/>
      <c r="BQ815" s="89"/>
      <c r="BR815" s="89"/>
      <c r="BS815" s="89"/>
      <c r="BT815" s="89"/>
      <c r="BU815" s="89"/>
      <c r="BV815" s="89"/>
    </row>
    <row r="816" spans="1:74" ht="12.75" customHeight="1" x14ac:dyDescent="0.2">
      <c r="A816" s="102"/>
      <c r="B816" s="102"/>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89"/>
      <c r="AY816" s="89"/>
      <c r="AZ816" s="89"/>
      <c r="BA816" s="89"/>
      <c r="BB816" s="89"/>
      <c r="BC816" s="89"/>
      <c r="BD816" s="89"/>
      <c r="BE816" s="89"/>
      <c r="BF816" s="89"/>
      <c r="BG816" s="89"/>
      <c r="BH816" s="89"/>
      <c r="BI816" s="89"/>
      <c r="BJ816" s="89"/>
      <c r="BK816" s="89"/>
      <c r="BL816" s="89"/>
      <c r="BM816" s="89"/>
      <c r="BN816" s="89"/>
      <c r="BO816" s="89"/>
      <c r="BP816" s="89"/>
      <c r="BQ816" s="89"/>
      <c r="BR816" s="89"/>
      <c r="BS816" s="89"/>
      <c r="BT816" s="89"/>
      <c r="BU816" s="89"/>
      <c r="BV816" s="89"/>
    </row>
    <row r="817" spans="1:74" ht="12.75" customHeight="1" x14ac:dyDescent="0.2">
      <c r="A817" s="102"/>
      <c r="B817" s="102"/>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89"/>
      <c r="AY817" s="89"/>
      <c r="AZ817" s="89"/>
      <c r="BA817" s="89"/>
      <c r="BB817" s="89"/>
      <c r="BC817" s="89"/>
      <c r="BD817" s="89"/>
      <c r="BE817" s="89"/>
      <c r="BF817" s="89"/>
      <c r="BG817" s="89"/>
      <c r="BH817" s="89"/>
      <c r="BI817" s="89"/>
      <c r="BJ817" s="89"/>
      <c r="BK817" s="89"/>
      <c r="BL817" s="89"/>
      <c r="BM817" s="89"/>
      <c r="BN817" s="89"/>
      <c r="BO817" s="89"/>
      <c r="BP817" s="89"/>
      <c r="BQ817" s="89"/>
      <c r="BR817" s="89"/>
      <c r="BS817" s="89"/>
      <c r="BT817" s="89"/>
      <c r="BU817" s="89"/>
      <c r="BV817" s="89"/>
    </row>
    <row r="818" spans="1:74" ht="12.75" customHeight="1" x14ac:dyDescent="0.2">
      <c r="A818" s="102"/>
      <c r="B818" s="102"/>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89"/>
      <c r="AY818" s="89"/>
      <c r="AZ818" s="89"/>
      <c r="BA818" s="89"/>
      <c r="BB818" s="89"/>
      <c r="BC818" s="89"/>
      <c r="BD818" s="89"/>
      <c r="BE818" s="89"/>
      <c r="BF818" s="89"/>
      <c r="BG818" s="89"/>
      <c r="BH818" s="89"/>
      <c r="BI818" s="89"/>
      <c r="BJ818" s="89"/>
      <c r="BK818" s="89"/>
      <c r="BL818" s="89"/>
      <c r="BM818" s="89"/>
      <c r="BN818" s="89"/>
      <c r="BO818" s="89"/>
      <c r="BP818" s="89"/>
      <c r="BQ818" s="89"/>
      <c r="BR818" s="89"/>
      <c r="BS818" s="89"/>
      <c r="BT818" s="89"/>
      <c r="BU818" s="89"/>
      <c r="BV818" s="89"/>
    </row>
    <row r="819" spans="1:74" ht="12.75" customHeight="1" x14ac:dyDescent="0.2">
      <c r="A819" s="102"/>
      <c r="B819" s="102"/>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89"/>
      <c r="AY819" s="89"/>
      <c r="AZ819" s="89"/>
      <c r="BA819" s="89"/>
      <c r="BB819" s="89"/>
      <c r="BC819" s="89"/>
      <c r="BD819" s="89"/>
      <c r="BE819" s="89"/>
      <c r="BF819" s="89"/>
      <c r="BG819" s="89"/>
      <c r="BH819" s="89"/>
      <c r="BI819" s="89"/>
      <c r="BJ819" s="89"/>
      <c r="BK819" s="89"/>
      <c r="BL819" s="89"/>
      <c r="BM819" s="89"/>
      <c r="BN819" s="89"/>
      <c r="BO819" s="89"/>
      <c r="BP819" s="89"/>
      <c r="BQ819" s="89"/>
      <c r="BR819" s="89"/>
      <c r="BS819" s="89"/>
      <c r="BT819" s="89"/>
      <c r="BU819" s="89"/>
      <c r="BV819" s="89"/>
    </row>
    <row r="820" spans="1:74" ht="12.75" customHeight="1" x14ac:dyDescent="0.2">
      <c r="A820" s="102"/>
      <c r="B820" s="102"/>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89"/>
      <c r="AY820" s="89"/>
      <c r="AZ820" s="89"/>
      <c r="BA820" s="89"/>
      <c r="BB820" s="89"/>
      <c r="BC820" s="89"/>
      <c r="BD820" s="89"/>
      <c r="BE820" s="89"/>
      <c r="BF820" s="89"/>
      <c r="BG820" s="89"/>
      <c r="BH820" s="89"/>
      <c r="BI820" s="89"/>
      <c r="BJ820" s="89"/>
      <c r="BK820" s="89"/>
      <c r="BL820" s="89"/>
      <c r="BM820" s="89"/>
      <c r="BN820" s="89"/>
      <c r="BO820" s="89"/>
      <c r="BP820" s="89"/>
      <c r="BQ820" s="89"/>
      <c r="BR820" s="89"/>
      <c r="BS820" s="89"/>
      <c r="BT820" s="89"/>
      <c r="BU820" s="89"/>
      <c r="BV820" s="89"/>
    </row>
    <row r="821" spans="1:74" ht="12.75" customHeight="1" x14ac:dyDescent="0.2">
      <c r="A821" s="102"/>
      <c r="B821" s="102"/>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89"/>
      <c r="AY821" s="89"/>
      <c r="AZ821" s="89"/>
      <c r="BA821" s="89"/>
      <c r="BB821" s="89"/>
      <c r="BC821" s="89"/>
      <c r="BD821" s="89"/>
      <c r="BE821" s="89"/>
      <c r="BF821" s="89"/>
      <c r="BG821" s="89"/>
      <c r="BH821" s="89"/>
      <c r="BI821" s="89"/>
      <c r="BJ821" s="89"/>
      <c r="BK821" s="89"/>
      <c r="BL821" s="89"/>
      <c r="BM821" s="89"/>
      <c r="BN821" s="89"/>
      <c r="BO821" s="89"/>
      <c r="BP821" s="89"/>
      <c r="BQ821" s="89"/>
      <c r="BR821" s="89"/>
      <c r="BS821" s="89"/>
      <c r="BT821" s="89"/>
      <c r="BU821" s="89"/>
      <c r="BV821" s="89"/>
    </row>
    <row r="822" spans="1:74" ht="12.75" customHeight="1" x14ac:dyDescent="0.2">
      <c r="A822" s="102"/>
      <c r="B822" s="102"/>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89"/>
      <c r="AY822" s="89"/>
      <c r="AZ822" s="89"/>
      <c r="BA822" s="89"/>
      <c r="BB822" s="89"/>
      <c r="BC822" s="89"/>
      <c r="BD822" s="89"/>
      <c r="BE822" s="89"/>
      <c r="BF822" s="89"/>
      <c r="BG822" s="89"/>
      <c r="BH822" s="89"/>
      <c r="BI822" s="89"/>
      <c r="BJ822" s="89"/>
      <c r="BK822" s="89"/>
      <c r="BL822" s="89"/>
      <c r="BM822" s="89"/>
      <c r="BN822" s="89"/>
      <c r="BO822" s="89"/>
      <c r="BP822" s="89"/>
      <c r="BQ822" s="89"/>
      <c r="BR822" s="89"/>
      <c r="BS822" s="89"/>
      <c r="BT822" s="89"/>
      <c r="BU822" s="89"/>
      <c r="BV822" s="89"/>
    </row>
    <row r="823" spans="1:74" ht="12.75" customHeight="1" x14ac:dyDescent="0.2">
      <c r="A823" s="102"/>
      <c r="B823" s="102"/>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89"/>
      <c r="AY823" s="89"/>
      <c r="AZ823" s="89"/>
      <c r="BA823" s="89"/>
      <c r="BB823" s="89"/>
      <c r="BC823" s="89"/>
      <c r="BD823" s="89"/>
      <c r="BE823" s="89"/>
      <c r="BF823" s="89"/>
      <c r="BG823" s="89"/>
      <c r="BH823" s="89"/>
      <c r="BI823" s="89"/>
      <c r="BJ823" s="89"/>
      <c r="BK823" s="89"/>
      <c r="BL823" s="89"/>
      <c r="BM823" s="89"/>
      <c r="BN823" s="89"/>
      <c r="BO823" s="89"/>
      <c r="BP823" s="89"/>
      <c r="BQ823" s="89"/>
      <c r="BR823" s="89"/>
      <c r="BS823" s="89"/>
      <c r="BT823" s="89"/>
      <c r="BU823" s="89"/>
      <c r="BV823" s="89"/>
    </row>
    <row r="824" spans="1:74" ht="12.75" customHeight="1" x14ac:dyDescent="0.2">
      <c r="A824" s="102"/>
      <c r="B824" s="102"/>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89"/>
      <c r="AY824" s="89"/>
      <c r="AZ824" s="89"/>
      <c r="BA824" s="89"/>
      <c r="BB824" s="89"/>
      <c r="BC824" s="89"/>
      <c r="BD824" s="89"/>
      <c r="BE824" s="89"/>
      <c r="BF824" s="89"/>
      <c r="BG824" s="89"/>
      <c r="BH824" s="89"/>
      <c r="BI824" s="89"/>
      <c r="BJ824" s="89"/>
      <c r="BK824" s="89"/>
      <c r="BL824" s="89"/>
      <c r="BM824" s="89"/>
      <c r="BN824" s="89"/>
      <c r="BO824" s="89"/>
      <c r="BP824" s="89"/>
      <c r="BQ824" s="89"/>
      <c r="BR824" s="89"/>
      <c r="BS824" s="89"/>
      <c r="BT824" s="89"/>
      <c r="BU824" s="89"/>
      <c r="BV824" s="89"/>
    </row>
    <row r="825" spans="1:74" ht="12.75" customHeight="1" x14ac:dyDescent="0.2">
      <c r="A825" s="102"/>
      <c r="B825" s="102"/>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89"/>
      <c r="AY825" s="89"/>
      <c r="AZ825" s="89"/>
      <c r="BA825" s="89"/>
      <c r="BB825" s="89"/>
      <c r="BC825" s="89"/>
      <c r="BD825" s="89"/>
      <c r="BE825" s="89"/>
      <c r="BF825" s="89"/>
      <c r="BG825" s="89"/>
      <c r="BH825" s="89"/>
      <c r="BI825" s="89"/>
      <c r="BJ825" s="89"/>
      <c r="BK825" s="89"/>
      <c r="BL825" s="89"/>
      <c r="BM825" s="89"/>
      <c r="BN825" s="89"/>
      <c r="BO825" s="89"/>
      <c r="BP825" s="89"/>
      <c r="BQ825" s="89"/>
      <c r="BR825" s="89"/>
      <c r="BS825" s="89"/>
      <c r="BT825" s="89"/>
      <c r="BU825" s="89"/>
      <c r="BV825" s="89"/>
    </row>
    <row r="826" spans="1:74" ht="12.75" customHeight="1" x14ac:dyDescent="0.2">
      <c r="A826" s="102"/>
      <c r="B826" s="102"/>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89"/>
      <c r="AY826" s="89"/>
      <c r="AZ826" s="89"/>
      <c r="BA826" s="89"/>
      <c r="BB826" s="89"/>
      <c r="BC826" s="89"/>
      <c r="BD826" s="89"/>
      <c r="BE826" s="89"/>
      <c r="BF826" s="89"/>
      <c r="BG826" s="89"/>
      <c r="BH826" s="89"/>
      <c r="BI826" s="89"/>
      <c r="BJ826" s="89"/>
      <c r="BK826" s="89"/>
      <c r="BL826" s="89"/>
      <c r="BM826" s="89"/>
      <c r="BN826" s="89"/>
      <c r="BO826" s="89"/>
      <c r="BP826" s="89"/>
      <c r="BQ826" s="89"/>
      <c r="BR826" s="89"/>
      <c r="BS826" s="89"/>
      <c r="BT826" s="89"/>
      <c r="BU826" s="89"/>
      <c r="BV826" s="89"/>
    </row>
    <row r="827" spans="1:74" ht="12.75" customHeight="1" x14ac:dyDescent="0.2">
      <c r="A827" s="102"/>
      <c r="B827" s="102"/>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89"/>
      <c r="AY827" s="89"/>
      <c r="AZ827" s="89"/>
      <c r="BA827" s="89"/>
      <c r="BB827" s="89"/>
      <c r="BC827" s="89"/>
      <c r="BD827" s="89"/>
      <c r="BE827" s="89"/>
      <c r="BF827" s="89"/>
      <c r="BG827" s="89"/>
      <c r="BH827" s="89"/>
      <c r="BI827" s="89"/>
      <c r="BJ827" s="89"/>
      <c r="BK827" s="89"/>
      <c r="BL827" s="89"/>
      <c r="BM827" s="89"/>
      <c r="BN827" s="89"/>
      <c r="BO827" s="89"/>
      <c r="BP827" s="89"/>
      <c r="BQ827" s="89"/>
      <c r="BR827" s="89"/>
      <c r="BS827" s="89"/>
      <c r="BT827" s="89"/>
      <c r="BU827" s="89"/>
      <c r="BV827" s="89"/>
    </row>
    <row r="828" spans="1:74" ht="12.75" customHeight="1" x14ac:dyDescent="0.2">
      <c r="A828" s="102"/>
      <c r="B828" s="102"/>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89"/>
      <c r="AY828" s="89"/>
      <c r="AZ828" s="89"/>
      <c r="BA828" s="89"/>
      <c r="BB828" s="89"/>
      <c r="BC828" s="89"/>
      <c r="BD828" s="89"/>
      <c r="BE828" s="89"/>
      <c r="BF828" s="89"/>
      <c r="BG828" s="89"/>
      <c r="BH828" s="89"/>
      <c r="BI828" s="89"/>
      <c r="BJ828" s="89"/>
      <c r="BK828" s="89"/>
      <c r="BL828" s="89"/>
      <c r="BM828" s="89"/>
      <c r="BN828" s="89"/>
      <c r="BO828" s="89"/>
      <c r="BP828" s="89"/>
      <c r="BQ828" s="89"/>
      <c r="BR828" s="89"/>
      <c r="BS828" s="89"/>
      <c r="BT828" s="89"/>
      <c r="BU828" s="89"/>
      <c r="BV828" s="89"/>
    </row>
    <row r="829" spans="1:74" ht="12.75" customHeight="1" x14ac:dyDescent="0.2">
      <c r="A829" s="102"/>
      <c r="B829" s="102"/>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89"/>
      <c r="AY829" s="89"/>
      <c r="AZ829" s="89"/>
      <c r="BA829" s="89"/>
      <c r="BB829" s="89"/>
      <c r="BC829" s="89"/>
      <c r="BD829" s="89"/>
      <c r="BE829" s="89"/>
      <c r="BF829" s="89"/>
      <c r="BG829" s="89"/>
      <c r="BH829" s="89"/>
      <c r="BI829" s="89"/>
      <c r="BJ829" s="89"/>
      <c r="BK829" s="89"/>
      <c r="BL829" s="89"/>
      <c r="BM829" s="89"/>
      <c r="BN829" s="89"/>
      <c r="BO829" s="89"/>
      <c r="BP829" s="89"/>
      <c r="BQ829" s="89"/>
      <c r="BR829" s="89"/>
      <c r="BS829" s="89"/>
      <c r="BT829" s="89"/>
      <c r="BU829" s="89"/>
      <c r="BV829" s="89"/>
    </row>
    <row r="830" spans="1:74" ht="12.75" customHeight="1" x14ac:dyDescent="0.2">
      <c r="A830" s="102"/>
      <c r="B830" s="102"/>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89"/>
      <c r="AY830" s="89"/>
      <c r="AZ830" s="89"/>
      <c r="BA830" s="89"/>
      <c r="BB830" s="89"/>
      <c r="BC830" s="89"/>
      <c r="BD830" s="89"/>
      <c r="BE830" s="89"/>
      <c r="BF830" s="89"/>
      <c r="BG830" s="89"/>
      <c r="BH830" s="89"/>
      <c r="BI830" s="89"/>
      <c r="BJ830" s="89"/>
      <c r="BK830" s="89"/>
      <c r="BL830" s="89"/>
      <c r="BM830" s="89"/>
      <c r="BN830" s="89"/>
      <c r="BO830" s="89"/>
      <c r="BP830" s="89"/>
      <c r="BQ830" s="89"/>
      <c r="BR830" s="89"/>
      <c r="BS830" s="89"/>
      <c r="BT830" s="89"/>
      <c r="BU830" s="89"/>
      <c r="BV830" s="89"/>
    </row>
    <row r="831" spans="1:74" ht="12.75" customHeight="1" x14ac:dyDescent="0.2">
      <c r="A831" s="102"/>
      <c r="B831" s="102"/>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89"/>
      <c r="AY831" s="89"/>
      <c r="AZ831" s="89"/>
      <c r="BA831" s="89"/>
      <c r="BB831" s="89"/>
      <c r="BC831" s="89"/>
      <c r="BD831" s="89"/>
      <c r="BE831" s="89"/>
      <c r="BF831" s="89"/>
      <c r="BG831" s="89"/>
      <c r="BH831" s="89"/>
      <c r="BI831" s="89"/>
      <c r="BJ831" s="89"/>
      <c r="BK831" s="89"/>
      <c r="BL831" s="89"/>
      <c r="BM831" s="89"/>
      <c r="BN831" s="89"/>
      <c r="BO831" s="89"/>
      <c r="BP831" s="89"/>
      <c r="BQ831" s="89"/>
      <c r="BR831" s="89"/>
      <c r="BS831" s="89"/>
      <c r="BT831" s="89"/>
      <c r="BU831" s="89"/>
      <c r="BV831" s="89"/>
    </row>
    <row r="832" spans="1:74" ht="12.75" customHeight="1" x14ac:dyDescent="0.2">
      <c r="A832" s="102"/>
      <c r="B832" s="102"/>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89"/>
      <c r="AY832" s="89"/>
      <c r="AZ832" s="89"/>
      <c r="BA832" s="89"/>
      <c r="BB832" s="89"/>
      <c r="BC832" s="89"/>
      <c r="BD832" s="89"/>
      <c r="BE832" s="89"/>
      <c r="BF832" s="89"/>
      <c r="BG832" s="89"/>
      <c r="BH832" s="89"/>
      <c r="BI832" s="89"/>
      <c r="BJ832" s="89"/>
      <c r="BK832" s="89"/>
      <c r="BL832" s="89"/>
      <c r="BM832" s="89"/>
      <c r="BN832" s="89"/>
      <c r="BO832" s="89"/>
      <c r="BP832" s="89"/>
      <c r="BQ832" s="89"/>
      <c r="BR832" s="89"/>
      <c r="BS832" s="89"/>
      <c r="BT832" s="89"/>
      <c r="BU832" s="89"/>
      <c r="BV832" s="89"/>
    </row>
    <row r="833" spans="1:74" ht="12.75" customHeight="1" x14ac:dyDescent="0.2">
      <c r="A833" s="102"/>
      <c r="B833" s="102"/>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89"/>
      <c r="AY833" s="89"/>
      <c r="AZ833" s="89"/>
      <c r="BA833" s="89"/>
      <c r="BB833" s="89"/>
      <c r="BC833" s="89"/>
      <c r="BD833" s="89"/>
      <c r="BE833" s="89"/>
      <c r="BF833" s="89"/>
      <c r="BG833" s="89"/>
      <c r="BH833" s="89"/>
      <c r="BI833" s="89"/>
      <c r="BJ833" s="89"/>
      <c r="BK833" s="89"/>
      <c r="BL833" s="89"/>
      <c r="BM833" s="89"/>
      <c r="BN833" s="89"/>
      <c r="BO833" s="89"/>
      <c r="BP833" s="89"/>
      <c r="BQ833" s="89"/>
      <c r="BR833" s="89"/>
      <c r="BS833" s="89"/>
      <c r="BT833" s="89"/>
      <c r="BU833" s="89"/>
      <c r="BV833" s="89"/>
    </row>
    <row r="834" spans="1:74" ht="12.75" customHeight="1" x14ac:dyDescent="0.2">
      <c r="A834" s="102"/>
      <c r="B834" s="102"/>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89"/>
      <c r="AY834" s="89"/>
      <c r="AZ834" s="89"/>
      <c r="BA834" s="89"/>
      <c r="BB834" s="89"/>
      <c r="BC834" s="89"/>
      <c r="BD834" s="89"/>
      <c r="BE834" s="89"/>
      <c r="BF834" s="89"/>
      <c r="BG834" s="89"/>
      <c r="BH834" s="89"/>
      <c r="BI834" s="89"/>
      <c r="BJ834" s="89"/>
      <c r="BK834" s="89"/>
      <c r="BL834" s="89"/>
      <c r="BM834" s="89"/>
      <c r="BN834" s="89"/>
      <c r="BO834" s="89"/>
      <c r="BP834" s="89"/>
      <c r="BQ834" s="89"/>
      <c r="BR834" s="89"/>
      <c r="BS834" s="89"/>
      <c r="BT834" s="89"/>
      <c r="BU834" s="89"/>
      <c r="BV834" s="89"/>
    </row>
    <row r="835" spans="1:74" ht="12.75" customHeight="1" x14ac:dyDescent="0.2">
      <c r="A835" s="102"/>
      <c r="B835" s="102"/>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89"/>
      <c r="AY835" s="89"/>
      <c r="AZ835" s="89"/>
      <c r="BA835" s="89"/>
      <c r="BB835" s="89"/>
      <c r="BC835" s="89"/>
      <c r="BD835" s="89"/>
      <c r="BE835" s="89"/>
      <c r="BF835" s="89"/>
      <c r="BG835" s="89"/>
      <c r="BH835" s="89"/>
      <c r="BI835" s="89"/>
      <c r="BJ835" s="89"/>
      <c r="BK835" s="89"/>
      <c r="BL835" s="89"/>
      <c r="BM835" s="89"/>
      <c r="BN835" s="89"/>
      <c r="BO835" s="89"/>
      <c r="BP835" s="89"/>
      <c r="BQ835" s="89"/>
      <c r="BR835" s="89"/>
      <c r="BS835" s="89"/>
      <c r="BT835" s="89"/>
      <c r="BU835" s="89"/>
      <c r="BV835" s="89"/>
    </row>
    <row r="836" spans="1:74" ht="12.75" customHeight="1" x14ac:dyDescent="0.2">
      <c r="A836" s="102"/>
      <c r="B836" s="102"/>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89"/>
      <c r="AY836" s="89"/>
      <c r="AZ836" s="89"/>
      <c r="BA836" s="89"/>
      <c r="BB836" s="89"/>
      <c r="BC836" s="89"/>
      <c r="BD836" s="89"/>
      <c r="BE836" s="89"/>
      <c r="BF836" s="89"/>
      <c r="BG836" s="89"/>
      <c r="BH836" s="89"/>
      <c r="BI836" s="89"/>
      <c r="BJ836" s="89"/>
      <c r="BK836" s="89"/>
      <c r="BL836" s="89"/>
      <c r="BM836" s="89"/>
      <c r="BN836" s="89"/>
      <c r="BO836" s="89"/>
      <c r="BP836" s="89"/>
      <c r="BQ836" s="89"/>
      <c r="BR836" s="89"/>
      <c r="BS836" s="89"/>
      <c r="BT836" s="89"/>
      <c r="BU836" s="89"/>
      <c r="BV836" s="89"/>
    </row>
    <row r="837" spans="1:74" ht="12.75" customHeight="1" x14ac:dyDescent="0.2">
      <c r="A837" s="102"/>
      <c r="B837" s="102"/>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89"/>
      <c r="AY837" s="89"/>
      <c r="AZ837" s="89"/>
      <c r="BA837" s="89"/>
      <c r="BB837" s="89"/>
      <c r="BC837" s="89"/>
      <c r="BD837" s="89"/>
      <c r="BE837" s="89"/>
      <c r="BF837" s="89"/>
      <c r="BG837" s="89"/>
      <c r="BH837" s="89"/>
      <c r="BI837" s="89"/>
      <c r="BJ837" s="89"/>
      <c r="BK837" s="89"/>
      <c r="BL837" s="89"/>
      <c r="BM837" s="89"/>
      <c r="BN837" s="89"/>
      <c r="BO837" s="89"/>
      <c r="BP837" s="89"/>
      <c r="BQ837" s="89"/>
      <c r="BR837" s="89"/>
      <c r="BS837" s="89"/>
      <c r="BT837" s="89"/>
      <c r="BU837" s="89"/>
      <c r="BV837" s="89"/>
    </row>
    <row r="838" spans="1:74" ht="12.75" customHeight="1" x14ac:dyDescent="0.2">
      <c r="A838" s="102"/>
      <c r="B838" s="102"/>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89"/>
      <c r="AY838" s="89"/>
      <c r="AZ838" s="89"/>
      <c r="BA838" s="89"/>
      <c r="BB838" s="89"/>
      <c r="BC838" s="89"/>
      <c r="BD838" s="89"/>
      <c r="BE838" s="89"/>
      <c r="BF838" s="89"/>
      <c r="BG838" s="89"/>
      <c r="BH838" s="89"/>
      <c r="BI838" s="89"/>
      <c r="BJ838" s="89"/>
      <c r="BK838" s="89"/>
      <c r="BL838" s="89"/>
      <c r="BM838" s="89"/>
      <c r="BN838" s="89"/>
      <c r="BO838" s="89"/>
      <c r="BP838" s="89"/>
      <c r="BQ838" s="89"/>
      <c r="BR838" s="89"/>
      <c r="BS838" s="89"/>
      <c r="BT838" s="89"/>
      <c r="BU838" s="89"/>
      <c r="BV838" s="89"/>
    </row>
    <row r="839" spans="1:74" ht="12.75" customHeight="1" x14ac:dyDescent="0.2">
      <c r="A839" s="102"/>
      <c r="B839" s="102"/>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89"/>
      <c r="AY839" s="89"/>
      <c r="AZ839" s="89"/>
      <c r="BA839" s="89"/>
      <c r="BB839" s="89"/>
      <c r="BC839" s="89"/>
      <c r="BD839" s="89"/>
      <c r="BE839" s="89"/>
      <c r="BF839" s="89"/>
      <c r="BG839" s="89"/>
      <c r="BH839" s="89"/>
      <c r="BI839" s="89"/>
      <c r="BJ839" s="89"/>
      <c r="BK839" s="89"/>
      <c r="BL839" s="89"/>
      <c r="BM839" s="89"/>
      <c r="BN839" s="89"/>
      <c r="BO839" s="89"/>
      <c r="BP839" s="89"/>
      <c r="BQ839" s="89"/>
      <c r="BR839" s="89"/>
      <c r="BS839" s="89"/>
      <c r="BT839" s="89"/>
      <c r="BU839" s="89"/>
      <c r="BV839" s="89"/>
    </row>
    <row r="840" spans="1:74" ht="12.75" customHeight="1" x14ac:dyDescent="0.2">
      <c r="A840" s="102"/>
      <c r="B840" s="102"/>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89"/>
      <c r="AY840" s="89"/>
      <c r="AZ840" s="89"/>
      <c r="BA840" s="89"/>
      <c r="BB840" s="89"/>
      <c r="BC840" s="89"/>
      <c r="BD840" s="89"/>
      <c r="BE840" s="89"/>
      <c r="BF840" s="89"/>
      <c r="BG840" s="89"/>
      <c r="BH840" s="89"/>
      <c r="BI840" s="89"/>
      <c r="BJ840" s="89"/>
      <c r="BK840" s="89"/>
      <c r="BL840" s="89"/>
      <c r="BM840" s="89"/>
      <c r="BN840" s="89"/>
      <c r="BO840" s="89"/>
      <c r="BP840" s="89"/>
      <c r="BQ840" s="89"/>
      <c r="BR840" s="89"/>
      <c r="BS840" s="89"/>
      <c r="BT840" s="89"/>
      <c r="BU840" s="89"/>
      <c r="BV840" s="89"/>
    </row>
    <row r="841" spans="1:74" ht="12.75" customHeight="1" x14ac:dyDescent="0.2">
      <c r="A841" s="102"/>
      <c r="B841" s="102"/>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89"/>
      <c r="AY841" s="89"/>
      <c r="AZ841" s="89"/>
      <c r="BA841" s="89"/>
      <c r="BB841" s="89"/>
      <c r="BC841" s="89"/>
      <c r="BD841" s="89"/>
      <c r="BE841" s="89"/>
      <c r="BF841" s="89"/>
      <c r="BG841" s="89"/>
      <c r="BH841" s="89"/>
      <c r="BI841" s="89"/>
      <c r="BJ841" s="89"/>
      <c r="BK841" s="89"/>
      <c r="BL841" s="89"/>
      <c r="BM841" s="89"/>
      <c r="BN841" s="89"/>
      <c r="BO841" s="89"/>
      <c r="BP841" s="89"/>
      <c r="BQ841" s="89"/>
      <c r="BR841" s="89"/>
      <c r="BS841" s="89"/>
      <c r="BT841" s="89"/>
      <c r="BU841" s="89"/>
      <c r="BV841" s="89"/>
    </row>
    <row r="842" spans="1:74" ht="12.75" customHeight="1" x14ac:dyDescent="0.2">
      <c r="A842" s="102"/>
      <c r="B842" s="102"/>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89"/>
      <c r="AY842" s="89"/>
      <c r="AZ842" s="89"/>
      <c r="BA842" s="89"/>
      <c r="BB842" s="89"/>
      <c r="BC842" s="89"/>
      <c r="BD842" s="89"/>
      <c r="BE842" s="89"/>
      <c r="BF842" s="89"/>
      <c r="BG842" s="89"/>
      <c r="BH842" s="89"/>
      <c r="BI842" s="89"/>
      <c r="BJ842" s="89"/>
      <c r="BK842" s="89"/>
      <c r="BL842" s="89"/>
      <c r="BM842" s="89"/>
      <c r="BN842" s="89"/>
      <c r="BO842" s="89"/>
      <c r="BP842" s="89"/>
      <c r="BQ842" s="89"/>
      <c r="BR842" s="89"/>
      <c r="BS842" s="89"/>
      <c r="BT842" s="89"/>
      <c r="BU842" s="89"/>
      <c r="BV842" s="89"/>
    </row>
    <row r="843" spans="1:74" ht="12.75" customHeight="1" x14ac:dyDescent="0.2">
      <c r="A843" s="102"/>
      <c r="B843" s="102"/>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89"/>
      <c r="AY843" s="89"/>
      <c r="AZ843" s="89"/>
      <c r="BA843" s="89"/>
      <c r="BB843" s="89"/>
      <c r="BC843" s="89"/>
      <c r="BD843" s="89"/>
      <c r="BE843" s="89"/>
      <c r="BF843" s="89"/>
      <c r="BG843" s="89"/>
      <c r="BH843" s="89"/>
      <c r="BI843" s="89"/>
      <c r="BJ843" s="89"/>
      <c r="BK843" s="89"/>
      <c r="BL843" s="89"/>
      <c r="BM843" s="89"/>
      <c r="BN843" s="89"/>
      <c r="BO843" s="89"/>
      <c r="BP843" s="89"/>
      <c r="BQ843" s="89"/>
      <c r="BR843" s="89"/>
      <c r="BS843" s="89"/>
      <c r="BT843" s="89"/>
      <c r="BU843" s="89"/>
      <c r="BV843" s="89"/>
    </row>
    <row r="844" spans="1:74" ht="12.75" customHeight="1" x14ac:dyDescent="0.2">
      <c r="A844" s="102"/>
      <c r="B844" s="102"/>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89"/>
      <c r="AY844" s="89"/>
      <c r="AZ844" s="89"/>
      <c r="BA844" s="89"/>
      <c r="BB844" s="89"/>
      <c r="BC844" s="89"/>
      <c r="BD844" s="89"/>
      <c r="BE844" s="89"/>
      <c r="BF844" s="89"/>
      <c r="BG844" s="89"/>
      <c r="BH844" s="89"/>
      <c r="BI844" s="89"/>
      <c r="BJ844" s="89"/>
      <c r="BK844" s="89"/>
      <c r="BL844" s="89"/>
      <c r="BM844" s="89"/>
      <c r="BN844" s="89"/>
      <c r="BO844" s="89"/>
      <c r="BP844" s="89"/>
      <c r="BQ844" s="89"/>
      <c r="BR844" s="89"/>
      <c r="BS844" s="89"/>
      <c r="BT844" s="89"/>
      <c r="BU844" s="89"/>
      <c r="BV844" s="89"/>
    </row>
    <row r="845" spans="1:74" ht="12.75" customHeight="1" x14ac:dyDescent="0.2">
      <c r="A845" s="102"/>
      <c r="B845" s="102"/>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89"/>
      <c r="AY845" s="89"/>
      <c r="AZ845" s="89"/>
      <c r="BA845" s="89"/>
      <c r="BB845" s="89"/>
      <c r="BC845" s="89"/>
      <c r="BD845" s="89"/>
      <c r="BE845" s="89"/>
      <c r="BF845" s="89"/>
      <c r="BG845" s="89"/>
      <c r="BH845" s="89"/>
      <c r="BI845" s="89"/>
      <c r="BJ845" s="89"/>
      <c r="BK845" s="89"/>
      <c r="BL845" s="89"/>
      <c r="BM845" s="89"/>
      <c r="BN845" s="89"/>
      <c r="BO845" s="89"/>
      <c r="BP845" s="89"/>
      <c r="BQ845" s="89"/>
      <c r="BR845" s="89"/>
      <c r="BS845" s="89"/>
      <c r="BT845" s="89"/>
      <c r="BU845" s="89"/>
      <c r="BV845" s="89"/>
    </row>
    <row r="846" spans="1:74" ht="12.75" customHeight="1" x14ac:dyDescent="0.2">
      <c r="A846" s="102"/>
      <c r="B846" s="102"/>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89"/>
      <c r="AY846" s="89"/>
      <c r="AZ846" s="89"/>
      <c r="BA846" s="89"/>
      <c r="BB846" s="89"/>
      <c r="BC846" s="89"/>
      <c r="BD846" s="89"/>
      <c r="BE846" s="89"/>
      <c r="BF846" s="89"/>
      <c r="BG846" s="89"/>
      <c r="BH846" s="89"/>
      <c r="BI846" s="89"/>
      <c r="BJ846" s="89"/>
      <c r="BK846" s="89"/>
      <c r="BL846" s="89"/>
      <c r="BM846" s="89"/>
      <c r="BN846" s="89"/>
      <c r="BO846" s="89"/>
      <c r="BP846" s="89"/>
      <c r="BQ846" s="89"/>
      <c r="BR846" s="89"/>
      <c r="BS846" s="89"/>
      <c r="BT846" s="89"/>
      <c r="BU846" s="89"/>
      <c r="BV846" s="89"/>
    </row>
    <row r="847" spans="1:74" ht="12.75" customHeight="1" x14ac:dyDescent="0.2">
      <c r="A847" s="102"/>
      <c r="B847" s="102"/>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89"/>
      <c r="AY847" s="89"/>
      <c r="AZ847" s="89"/>
      <c r="BA847" s="89"/>
      <c r="BB847" s="89"/>
      <c r="BC847" s="89"/>
      <c r="BD847" s="89"/>
      <c r="BE847" s="89"/>
      <c r="BF847" s="89"/>
      <c r="BG847" s="89"/>
      <c r="BH847" s="89"/>
      <c r="BI847" s="89"/>
      <c r="BJ847" s="89"/>
      <c r="BK847" s="89"/>
      <c r="BL847" s="89"/>
      <c r="BM847" s="89"/>
      <c r="BN847" s="89"/>
      <c r="BO847" s="89"/>
      <c r="BP847" s="89"/>
      <c r="BQ847" s="89"/>
      <c r="BR847" s="89"/>
      <c r="BS847" s="89"/>
      <c r="BT847" s="89"/>
      <c r="BU847" s="89"/>
      <c r="BV847" s="89"/>
    </row>
    <row r="848" spans="1:74" ht="12.75" customHeight="1" x14ac:dyDescent="0.2">
      <c r="A848" s="102"/>
      <c r="B848" s="102"/>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89"/>
      <c r="AY848" s="89"/>
      <c r="AZ848" s="89"/>
      <c r="BA848" s="89"/>
      <c r="BB848" s="89"/>
      <c r="BC848" s="89"/>
      <c r="BD848" s="89"/>
      <c r="BE848" s="89"/>
      <c r="BF848" s="89"/>
      <c r="BG848" s="89"/>
      <c r="BH848" s="89"/>
      <c r="BI848" s="89"/>
      <c r="BJ848" s="89"/>
      <c r="BK848" s="89"/>
      <c r="BL848" s="89"/>
      <c r="BM848" s="89"/>
      <c r="BN848" s="89"/>
      <c r="BO848" s="89"/>
      <c r="BP848" s="89"/>
      <c r="BQ848" s="89"/>
      <c r="BR848" s="89"/>
      <c r="BS848" s="89"/>
      <c r="BT848" s="89"/>
      <c r="BU848" s="89"/>
      <c r="BV848" s="89"/>
    </row>
    <row r="849" spans="1:74" ht="12.75" customHeight="1" x14ac:dyDescent="0.2">
      <c r="A849" s="102"/>
      <c r="B849" s="102"/>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89"/>
      <c r="AY849" s="89"/>
      <c r="AZ849" s="89"/>
      <c r="BA849" s="89"/>
      <c r="BB849" s="89"/>
      <c r="BC849" s="89"/>
      <c r="BD849" s="89"/>
      <c r="BE849" s="89"/>
      <c r="BF849" s="89"/>
      <c r="BG849" s="89"/>
      <c r="BH849" s="89"/>
      <c r="BI849" s="89"/>
      <c r="BJ849" s="89"/>
      <c r="BK849" s="89"/>
      <c r="BL849" s="89"/>
      <c r="BM849" s="89"/>
      <c r="BN849" s="89"/>
      <c r="BO849" s="89"/>
      <c r="BP849" s="89"/>
      <c r="BQ849" s="89"/>
      <c r="BR849" s="89"/>
      <c r="BS849" s="89"/>
      <c r="BT849" s="89"/>
      <c r="BU849" s="89"/>
      <c r="BV849" s="89"/>
    </row>
    <row r="850" spans="1:74" ht="12.75" customHeight="1" x14ac:dyDescent="0.2">
      <c r="A850" s="102"/>
      <c r="B850" s="102"/>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89"/>
      <c r="AY850" s="89"/>
      <c r="AZ850" s="89"/>
      <c r="BA850" s="89"/>
      <c r="BB850" s="89"/>
      <c r="BC850" s="89"/>
      <c r="BD850" s="89"/>
      <c r="BE850" s="89"/>
      <c r="BF850" s="89"/>
      <c r="BG850" s="89"/>
      <c r="BH850" s="89"/>
      <c r="BI850" s="89"/>
      <c r="BJ850" s="89"/>
      <c r="BK850" s="89"/>
      <c r="BL850" s="89"/>
      <c r="BM850" s="89"/>
      <c r="BN850" s="89"/>
      <c r="BO850" s="89"/>
      <c r="BP850" s="89"/>
      <c r="BQ850" s="89"/>
      <c r="BR850" s="89"/>
      <c r="BS850" s="89"/>
      <c r="BT850" s="89"/>
      <c r="BU850" s="89"/>
      <c r="BV850" s="89"/>
    </row>
    <row r="851" spans="1:74" ht="12.75" customHeight="1" x14ac:dyDescent="0.2">
      <c r="A851" s="102"/>
      <c r="B851" s="102"/>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89"/>
      <c r="AY851" s="89"/>
      <c r="AZ851" s="89"/>
      <c r="BA851" s="89"/>
      <c r="BB851" s="89"/>
      <c r="BC851" s="89"/>
      <c r="BD851" s="89"/>
      <c r="BE851" s="89"/>
      <c r="BF851" s="89"/>
      <c r="BG851" s="89"/>
      <c r="BH851" s="89"/>
      <c r="BI851" s="89"/>
      <c r="BJ851" s="89"/>
      <c r="BK851" s="89"/>
      <c r="BL851" s="89"/>
      <c r="BM851" s="89"/>
      <c r="BN851" s="89"/>
      <c r="BO851" s="89"/>
      <c r="BP851" s="89"/>
      <c r="BQ851" s="89"/>
      <c r="BR851" s="89"/>
      <c r="BS851" s="89"/>
      <c r="BT851" s="89"/>
      <c r="BU851" s="89"/>
      <c r="BV851" s="89"/>
    </row>
    <row r="852" spans="1:74" ht="12.75" customHeight="1" x14ac:dyDescent="0.2">
      <c r="A852" s="102"/>
      <c r="B852" s="102"/>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89"/>
      <c r="AY852" s="89"/>
      <c r="AZ852" s="89"/>
      <c r="BA852" s="89"/>
      <c r="BB852" s="89"/>
      <c r="BC852" s="89"/>
      <c r="BD852" s="89"/>
      <c r="BE852" s="89"/>
      <c r="BF852" s="89"/>
      <c r="BG852" s="89"/>
      <c r="BH852" s="89"/>
      <c r="BI852" s="89"/>
      <c r="BJ852" s="89"/>
      <c r="BK852" s="89"/>
      <c r="BL852" s="89"/>
      <c r="BM852" s="89"/>
      <c r="BN852" s="89"/>
      <c r="BO852" s="89"/>
      <c r="BP852" s="89"/>
      <c r="BQ852" s="89"/>
      <c r="BR852" s="89"/>
      <c r="BS852" s="89"/>
      <c r="BT852" s="89"/>
      <c r="BU852" s="89"/>
      <c r="BV852" s="89"/>
    </row>
    <row r="853" spans="1:74" ht="12.75" customHeight="1" x14ac:dyDescent="0.2">
      <c r="A853" s="102"/>
      <c r="B853" s="102"/>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89"/>
      <c r="AY853" s="89"/>
      <c r="AZ853" s="89"/>
      <c r="BA853" s="89"/>
      <c r="BB853" s="89"/>
      <c r="BC853" s="89"/>
      <c r="BD853" s="89"/>
      <c r="BE853" s="89"/>
      <c r="BF853" s="89"/>
      <c r="BG853" s="89"/>
      <c r="BH853" s="89"/>
      <c r="BI853" s="89"/>
      <c r="BJ853" s="89"/>
      <c r="BK853" s="89"/>
      <c r="BL853" s="89"/>
      <c r="BM853" s="89"/>
      <c r="BN853" s="89"/>
      <c r="BO853" s="89"/>
      <c r="BP853" s="89"/>
      <c r="BQ853" s="89"/>
      <c r="BR853" s="89"/>
      <c r="BS853" s="89"/>
      <c r="BT853" s="89"/>
      <c r="BU853" s="89"/>
      <c r="BV853" s="89"/>
    </row>
    <row r="854" spans="1:74" ht="12.75" customHeight="1" x14ac:dyDescent="0.2">
      <c r="A854" s="102"/>
      <c r="B854" s="102"/>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89"/>
      <c r="AY854" s="89"/>
      <c r="AZ854" s="89"/>
      <c r="BA854" s="89"/>
      <c r="BB854" s="89"/>
      <c r="BC854" s="89"/>
      <c r="BD854" s="89"/>
      <c r="BE854" s="89"/>
      <c r="BF854" s="89"/>
      <c r="BG854" s="89"/>
      <c r="BH854" s="89"/>
      <c r="BI854" s="89"/>
      <c r="BJ854" s="89"/>
      <c r="BK854" s="89"/>
      <c r="BL854" s="89"/>
      <c r="BM854" s="89"/>
      <c r="BN854" s="89"/>
      <c r="BO854" s="89"/>
      <c r="BP854" s="89"/>
      <c r="BQ854" s="89"/>
      <c r="BR854" s="89"/>
      <c r="BS854" s="89"/>
      <c r="BT854" s="89"/>
      <c r="BU854" s="89"/>
      <c r="BV854" s="89"/>
    </row>
    <row r="855" spans="1:74" ht="12.75" customHeight="1" x14ac:dyDescent="0.2">
      <c r="A855" s="102"/>
      <c r="B855" s="102"/>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89"/>
      <c r="AY855" s="89"/>
      <c r="AZ855" s="89"/>
      <c r="BA855" s="89"/>
      <c r="BB855" s="89"/>
      <c r="BC855" s="89"/>
      <c r="BD855" s="89"/>
      <c r="BE855" s="89"/>
      <c r="BF855" s="89"/>
      <c r="BG855" s="89"/>
      <c r="BH855" s="89"/>
      <c r="BI855" s="89"/>
      <c r="BJ855" s="89"/>
      <c r="BK855" s="89"/>
      <c r="BL855" s="89"/>
      <c r="BM855" s="89"/>
      <c r="BN855" s="89"/>
      <c r="BO855" s="89"/>
      <c r="BP855" s="89"/>
      <c r="BQ855" s="89"/>
      <c r="BR855" s="89"/>
      <c r="BS855" s="89"/>
      <c r="BT855" s="89"/>
      <c r="BU855" s="89"/>
      <c r="BV855" s="89"/>
    </row>
    <row r="856" spans="1:74" ht="12.75" customHeight="1" x14ac:dyDescent="0.2">
      <c r="A856" s="102"/>
      <c r="B856" s="102"/>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89"/>
      <c r="AY856" s="89"/>
      <c r="AZ856" s="89"/>
      <c r="BA856" s="89"/>
      <c r="BB856" s="89"/>
      <c r="BC856" s="89"/>
      <c r="BD856" s="89"/>
      <c r="BE856" s="89"/>
      <c r="BF856" s="89"/>
      <c r="BG856" s="89"/>
      <c r="BH856" s="89"/>
      <c r="BI856" s="89"/>
      <c r="BJ856" s="89"/>
      <c r="BK856" s="89"/>
      <c r="BL856" s="89"/>
      <c r="BM856" s="89"/>
      <c r="BN856" s="89"/>
      <c r="BO856" s="89"/>
      <c r="BP856" s="89"/>
      <c r="BQ856" s="89"/>
      <c r="BR856" s="89"/>
      <c r="BS856" s="89"/>
      <c r="BT856" s="89"/>
      <c r="BU856" s="89"/>
      <c r="BV856" s="89"/>
    </row>
    <row r="857" spans="1:74" ht="12.75" customHeight="1" x14ac:dyDescent="0.2">
      <c r="A857" s="102"/>
      <c r="B857" s="102"/>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89"/>
      <c r="AY857" s="89"/>
      <c r="AZ857" s="89"/>
      <c r="BA857" s="89"/>
      <c r="BB857" s="89"/>
      <c r="BC857" s="89"/>
      <c r="BD857" s="89"/>
      <c r="BE857" s="89"/>
      <c r="BF857" s="89"/>
      <c r="BG857" s="89"/>
      <c r="BH857" s="89"/>
      <c r="BI857" s="89"/>
      <c r="BJ857" s="89"/>
      <c r="BK857" s="89"/>
      <c r="BL857" s="89"/>
      <c r="BM857" s="89"/>
      <c r="BN857" s="89"/>
      <c r="BO857" s="89"/>
      <c r="BP857" s="89"/>
      <c r="BQ857" s="89"/>
      <c r="BR857" s="89"/>
      <c r="BS857" s="89"/>
      <c r="BT857" s="89"/>
      <c r="BU857" s="89"/>
      <c r="BV857" s="89"/>
    </row>
    <row r="858" spans="1:74" ht="12.75" customHeight="1" x14ac:dyDescent="0.2">
      <c r="A858" s="102"/>
      <c r="B858" s="102"/>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89"/>
      <c r="AY858" s="89"/>
      <c r="AZ858" s="89"/>
      <c r="BA858" s="89"/>
      <c r="BB858" s="89"/>
      <c r="BC858" s="89"/>
      <c r="BD858" s="89"/>
      <c r="BE858" s="89"/>
      <c r="BF858" s="89"/>
      <c r="BG858" s="89"/>
      <c r="BH858" s="89"/>
      <c r="BI858" s="89"/>
      <c r="BJ858" s="89"/>
      <c r="BK858" s="89"/>
      <c r="BL858" s="89"/>
      <c r="BM858" s="89"/>
      <c r="BN858" s="89"/>
      <c r="BO858" s="89"/>
      <c r="BP858" s="89"/>
      <c r="BQ858" s="89"/>
      <c r="BR858" s="89"/>
      <c r="BS858" s="89"/>
      <c r="BT858" s="89"/>
      <c r="BU858" s="89"/>
      <c r="BV858" s="89"/>
    </row>
    <row r="859" spans="1:74" ht="12.75" customHeight="1" x14ac:dyDescent="0.2">
      <c r="A859" s="102"/>
      <c r="B859" s="102"/>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89"/>
      <c r="AY859" s="89"/>
      <c r="AZ859" s="89"/>
      <c r="BA859" s="89"/>
      <c r="BB859" s="89"/>
      <c r="BC859" s="89"/>
      <c r="BD859" s="89"/>
      <c r="BE859" s="89"/>
      <c r="BF859" s="89"/>
      <c r="BG859" s="89"/>
      <c r="BH859" s="89"/>
      <c r="BI859" s="89"/>
      <c r="BJ859" s="89"/>
      <c r="BK859" s="89"/>
      <c r="BL859" s="89"/>
      <c r="BM859" s="89"/>
      <c r="BN859" s="89"/>
      <c r="BO859" s="89"/>
      <c r="BP859" s="89"/>
      <c r="BQ859" s="89"/>
      <c r="BR859" s="89"/>
      <c r="BS859" s="89"/>
      <c r="BT859" s="89"/>
      <c r="BU859" s="89"/>
      <c r="BV859" s="89"/>
    </row>
    <row r="860" spans="1:74" ht="12.75" customHeight="1" x14ac:dyDescent="0.2">
      <c r="A860" s="102"/>
      <c r="B860" s="102"/>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89"/>
      <c r="AY860" s="89"/>
      <c r="AZ860" s="89"/>
      <c r="BA860" s="89"/>
      <c r="BB860" s="89"/>
      <c r="BC860" s="89"/>
      <c r="BD860" s="89"/>
      <c r="BE860" s="89"/>
      <c r="BF860" s="89"/>
      <c r="BG860" s="89"/>
      <c r="BH860" s="89"/>
      <c r="BI860" s="89"/>
      <c r="BJ860" s="89"/>
      <c r="BK860" s="89"/>
      <c r="BL860" s="89"/>
      <c r="BM860" s="89"/>
      <c r="BN860" s="89"/>
      <c r="BO860" s="89"/>
      <c r="BP860" s="89"/>
      <c r="BQ860" s="89"/>
      <c r="BR860" s="89"/>
      <c r="BS860" s="89"/>
      <c r="BT860" s="89"/>
      <c r="BU860" s="89"/>
      <c r="BV860" s="89"/>
    </row>
    <row r="861" spans="1:74" ht="12.75" customHeight="1" x14ac:dyDescent="0.2">
      <c r="A861" s="102"/>
      <c r="B861" s="102"/>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89"/>
      <c r="AY861" s="89"/>
      <c r="AZ861" s="89"/>
      <c r="BA861" s="89"/>
      <c r="BB861" s="89"/>
      <c r="BC861" s="89"/>
      <c r="BD861" s="89"/>
      <c r="BE861" s="89"/>
      <c r="BF861" s="89"/>
      <c r="BG861" s="89"/>
      <c r="BH861" s="89"/>
      <c r="BI861" s="89"/>
      <c r="BJ861" s="89"/>
      <c r="BK861" s="89"/>
      <c r="BL861" s="89"/>
      <c r="BM861" s="89"/>
      <c r="BN861" s="89"/>
      <c r="BO861" s="89"/>
      <c r="BP861" s="89"/>
      <c r="BQ861" s="89"/>
      <c r="BR861" s="89"/>
      <c r="BS861" s="89"/>
      <c r="BT861" s="89"/>
      <c r="BU861" s="89"/>
      <c r="BV861" s="89"/>
    </row>
    <row r="862" spans="1:74" ht="12.75" customHeight="1" x14ac:dyDescent="0.2">
      <c r="A862" s="102"/>
      <c r="B862" s="102"/>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89"/>
      <c r="AY862" s="89"/>
      <c r="AZ862" s="89"/>
      <c r="BA862" s="89"/>
      <c r="BB862" s="89"/>
      <c r="BC862" s="89"/>
      <c r="BD862" s="89"/>
      <c r="BE862" s="89"/>
      <c r="BF862" s="89"/>
      <c r="BG862" s="89"/>
      <c r="BH862" s="89"/>
      <c r="BI862" s="89"/>
      <c r="BJ862" s="89"/>
      <c r="BK862" s="89"/>
      <c r="BL862" s="89"/>
      <c r="BM862" s="89"/>
      <c r="BN862" s="89"/>
      <c r="BO862" s="89"/>
      <c r="BP862" s="89"/>
      <c r="BQ862" s="89"/>
      <c r="BR862" s="89"/>
      <c r="BS862" s="89"/>
      <c r="BT862" s="89"/>
      <c r="BU862" s="89"/>
      <c r="BV862" s="89"/>
    </row>
    <row r="863" spans="1:74" ht="12.75" customHeight="1" x14ac:dyDescent="0.2">
      <c r="A863" s="102"/>
      <c r="B863" s="102"/>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89"/>
      <c r="AY863" s="89"/>
      <c r="AZ863" s="89"/>
      <c r="BA863" s="89"/>
      <c r="BB863" s="89"/>
      <c r="BC863" s="89"/>
      <c r="BD863" s="89"/>
      <c r="BE863" s="89"/>
      <c r="BF863" s="89"/>
      <c r="BG863" s="89"/>
      <c r="BH863" s="89"/>
      <c r="BI863" s="89"/>
      <c r="BJ863" s="89"/>
      <c r="BK863" s="89"/>
      <c r="BL863" s="89"/>
      <c r="BM863" s="89"/>
      <c r="BN863" s="89"/>
      <c r="BO863" s="89"/>
      <c r="BP863" s="89"/>
      <c r="BQ863" s="89"/>
      <c r="BR863" s="89"/>
      <c r="BS863" s="89"/>
      <c r="BT863" s="89"/>
      <c r="BU863" s="89"/>
      <c r="BV863" s="89"/>
    </row>
    <row r="864" spans="1:74" ht="12.75" customHeight="1" x14ac:dyDescent="0.2">
      <c r="A864" s="102"/>
      <c r="B864" s="102"/>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89"/>
      <c r="AY864" s="89"/>
      <c r="AZ864" s="89"/>
      <c r="BA864" s="89"/>
      <c r="BB864" s="89"/>
      <c r="BC864" s="89"/>
      <c r="BD864" s="89"/>
      <c r="BE864" s="89"/>
      <c r="BF864" s="89"/>
      <c r="BG864" s="89"/>
      <c r="BH864" s="89"/>
      <c r="BI864" s="89"/>
      <c r="BJ864" s="89"/>
      <c r="BK864" s="89"/>
      <c r="BL864" s="89"/>
      <c r="BM864" s="89"/>
      <c r="BN864" s="89"/>
      <c r="BO864" s="89"/>
      <c r="BP864" s="89"/>
      <c r="BQ864" s="89"/>
      <c r="BR864" s="89"/>
      <c r="BS864" s="89"/>
      <c r="BT864" s="89"/>
      <c r="BU864" s="89"/>
      <c r="BV864" s="89"/>
    </row>
    <row r="865" spans="1:74" ht="12.75" customHeight="1" x14ac:dyDescent="0.2">
      <c r="A865" s="102"/>
      <c r="B865" s="102"/>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89"/>
      <c r="AY865" s="89"/>
      <c r="AZ865" s="89"/>
      <c r="BA865" s="89"/>
      <c r="BB865" s="89"/>
      <c r="BC865" s="89"/>
      <c r="BD865" s="89"/>
      <c r="BE865" s="89"/>
      <c r="BF865" s="89"/>
      <c r="BG865" s="89"/>
      <c r="BH865" s="89"/>
      <c r="BI865" s="89"/>
      <c r="BJ865" s="89"/>
      <c r="BK865" s="89"/>
      <c r="BL865" s="89"/>
      <c r="BM865" s="89"/>
      <c r="BN865" s="89"/>
      <c r="BO865" s="89"/>
      <c r="BP865" s="89"/>
      <c r="BQ865" s="89"/>
      <c r="BR865" s="89"/>
      <c r="BS865" s="89"/>
      <c r="BT865" s="89"/>
      <c r="BU865" s="89"/>
      <c r="BV865" s="89"/>
    </row>
    <row r="866" spans="1:74" ht="12.75" customHeight="1" x14ac:dyDescent="0.2">
      <c r="A866" s="102"/>
      <c r="B866" s="102"/>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89"/>
      <c r="AY866" s="89"/>
      <c r="AZ866" s="89"/>
      <c r="BA866" s="89"/>
      <c r="BB866" s="89"/>
      <c r="BC866" s="89"/>
      <c r="BD866" s="89"/>
      <c r="BE866" s="89"/>
      <c r="BF866" s="89"/>
      <c r="BG866" s="89"/>
      <c r="BH866" s="89"/>
      <c r="BI866" s="89"/>
      <c r="BJ866" s="89"/>
      <c r="BK866" s="89"/>
      <c r="BL866" s="89"/>
      <c r="BM866" s="89"/>
      <c r="BN866" s="89"/>
      <c r="BO866" s="89"/>
      <c r="BP866" s="89"/>
      <c r="BQ866" s="89"/>
      <c r="BR866" s="89"/>
      <c r="BS866" s="89"/>
      <c r="BT866" s="89"/>
      <c r="BU866" s="89"/>
      <c r="BV866" s="89"/>
    </row>
    <row r="867" spans="1:74" ht="12.75" customHeight="1" x14ac:dyDescent="0.2">
      <c r="A867" s="102"/>
      <c r="B867" s="102"/>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89"/>
      <c r="AY867" s="89"/>
      <c r="AZ867" s="89"/>
      <c r="BA867" s="89"/>
      <c r="BB867" s="89"/>
      <c r="BC867" s="89"/>
      <c r="BD867" s="89"/>
      <c r="BE867" s="89"/>
      <c r="BF867" s="89"/>
      <c r="BG867" s="89"/>
      <c r="BH867" s="89"/>
      <c r="BI867" s="89"/>
      <c r="BJ867" s="89"/>
      <c r="BK867" s="89"/>
      <c r="BL867" s="89"/>
      <c r="BM867" s="89"/>
      <c r="BN867" s="89"/>
      <c r="BO867" s="89"/>
      <c r="BP867" s="89"/>
      <c r="BQ867" s="89"/>
      <c r="BR867" s="89"/>
      <c r="BS867" s="89"/>
      <c r="BT867" s="89"/>
      <c r="BU867" s="89"/>
      <c r="BV867" s="89"/>
    </row>
    <row r="868" spans="1:74" ht="12.75" customHeight="1" x14ac:dyDescent="0.2">
      <c r="A868" s="102"/>
      <c r="B868" s="102"/>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89"/>
      <c r="AY868" s="89"/>
      <c r="AZ868" s="89"/>
      <c r="BA868" s="89"/>
      <c r="BB868" s="89"/>
      <c r="BC868" s="89"/>
      <c r="BD868" s="89"/>
      <c r="BE868" s="89"/>
      <c r="BF868" s="89"/>
      <c r="BG868" s="89"/>
      <c r="BH868" s="89"/>
      <c r="BI868" s="89"/>
      <c r="BJ868" s="89"/>
      <c r="BK868" s="89"/>
      <c r="BL868" s="89"/>
      <c r="BM868" s="89"/>
      <c r="BN868" s="89"/>
      <c r="BO868" s="89"/>
      <c r="BP868" s="89"/>
      <c r="BQ868" s="89"/>
      <c r="BR868" s="89"/>
      <c r="BS868" s="89"/>
      <c r="BT868" s="89"/>
      <c r="BU868" s="89"/>
      <c r="BV868" s="89"/>
    </row>
    <row r="869" spans="1:74" ht="12.75" customHeight="1" x14ac:dyDescent="0.2">
      <c r="A869" s="102"/>
      <c r="B869" s="102"/>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89"/>
      <c r="AY869" s="89"/>
      <c r="AZ869" s="89"/>
      <c r="BA869" s="89"/>
      <c r="BB869" s="89"/>
      <c r="BC869" s="89"/>
      <c r="BD869" s="89"/>
      <c r="BE869" s="89"/>
      <c r="BF869" s="89"/>
      <c r="BG869" s="89"/>
      <c r="BH869" s="89"/>
      <c r="BI869" s="89"/>
      <c r="BJ869" s="89"/>
      <c r="BK869" s="89"/>
      <c r="BL869" s="89"/>
      <c r="BM869" s="89"/>
      <c r="BN869" s="89"/>
      <c r="BO869" s="89"/>
      <c r="BP869" s="89"/>
      <c r="BQ869" s="89"/>
      <c r="BR869" s="89"/>
      <c r="BS869" s="89"/>
      <c r="BT869" s="89"/>
      <c r="BU869" s="89"/>
      <c r="BV869" s="89"/>
    </row>
    <row r="870" spans="1:74" ht="12.75" customHeight="1" x14ac:dyDescent="0.2">
      <c r="A870" s="102"/>
      <c r="B870" s="102"/>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89"/>
      <c r="AY870" s="89"/>
      <c r="AZ870" s="89"/>
      <c r="BA870" s="89"/>
      <c r="BB870" s="89"/>
      <c r="BC870" s="89"/>
      <c r="BD870" s="89"/>
      <c r="BE870" s="89"/>
      <c r="BF870" s="89"/>
      <c r="BG870" s="89"/>
      <c r="BH870" s="89"/>
      <c r="BI870" s="89"/>
      <c r="BJ870" s="89"/>
      <c r="BK870" s="89"/>
      <c r="BL870" s="89"/>
      <c r="BM870" s="89"/>
      <c r="BN870" s="89"/>
      <c r="BO870" s="89"/>
      <c r="BP870" s="89"/>
      <c r="BQ870" s="89"/>
      <c r="BR870" s="89"/>
      <c r="BS870" s="89"/>
      <c r="BT870" s="89"/>
      <c r="BU870" s="89"/>
      <c r="BV870" s="89"/>
    </row>
    <row r="871" spans="1:74" ht="12.75" customHeight="1" x14ac:dyDescent="0.2">
      <c r="A871" s="102"/>
      <c r="B871" s="102"/>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c r="AB871" s="89"/>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89"/>
      <c r="AY871" s="89"/>
      <c r="AZ871" s="89"/>
      <c r="BA871" s="89"/>
      <c r="BB871" s="89"/>
      <c r="BC871" s="89"/>
      <c r="BD871" s="89"/>
      <c r="BE871" s="89"/>
      <c r="BF871" s="89"/>
      <c r="BG871" s="89"/>
      <c r="BH871" s="89"/>
      <c r="BI871" s="89"/>
      <c r="BJ871" s="89"/>
      <c r="BK871" s="89"/>
      <c r="BL871" s="89"/>
      <c r="BM871" s="89"/>
      <c r="BN871" s="89"/>
      <c r="BO871" s="89"/>
      <c r="BP871" s="89"/>
      <c r="BQ871" s="89"/>
      <c r="BR871" s="89"/>
      <c r="BS871" s="89"/>
      <c r="BT871" s="89"/>
      <c r="BU871" s="89"/>
      <c r="BV871" s="89"/>
    </row>
    <row r="872" spans="1:74" ht="12.75" customHeight="1" x14ac:dyDescent="0.2">
      <c r="A872" s="102"/>
      <c r="B872" s="102"/>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c r="AB872" s="89"/>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89"/>
      <c r="AY872" s="89"/>
      <c r="AZ872" s="89"/>
      <c r="BA872" s="89"/>
      <c r="BB872" s="89"/>
      <c r="BC872" s="89"/>
      <c r="BD872" s="89"/>
      <c r="BE872" s="89"/>
      <c r="BF872" s="89"/>
      <c r="BG872" s="89"/>
      <c r="BH872" s="89"/>
      <c r="BI872" s="89"/>
      <c r="BJ872" s="89"/>
      <c r="BK872" s="89"/>
      <c r="BL872" s="89"/>
      <c r="BM872" s="89"/>
      <c r="BN872" s="89"/>
      <c r="BO872" s="89"/>
      <c r="BP872" s="89"/>
      <c r="BQ872" s="89"/>
      <c r="BR872" s="89"/>
      <c r="BS872" s="89"/>
      <c r="BT872" s="89"/>
      <c r="BU872" s="89"/>
      <c r="BV872" s="89"/>
    </row>
    <row r="873" spans="1:74" ht="12.75" customHeight="1" x14ac:dyDescent="0.2">
      <c r="A873" s="102"/>
      <c r="B873" s="102"/>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89"/>
      <c r="AY873" s="89"/>
      <c r="AZ873" s="89"/>
      <c r="BA873" s="89"/>
      <c r="BB873" s="89"/>
      <c r="BC873" s="89"/>
      <c r="BD873" s="89"/>
      <c r="BE873" s="89"/>
      <c r="BF873" s="89"/>
      <c r="BG873" s="89"/>
      <c r="BH873" s="89"/>
      <c r="BI873" s="89"/>
      <c r="BJ873" s="89"/>
      <c r="BK873" s="89"/>
      <c r="BL873" s="89"/>
      <c r="BM873" s="89"/>
      <c r="BN873" s="89"/>
      <c r="BO873" s="89"/>
      <c r="BP873" s="89"/>
      <c r="BQ873" s="89"/>
      <c r="BR873" s="89"/>
      <c r="BS873" s="89"/>
      <c r="BT873" s="89"/>
      <c r="BU873" s="89"/>
      <c r="BV873" s="89"/>
    </row>
    <row r="874" spans="1:74" ht="12.75" customHeight="1" x14ac:dyDescent="0.2">
      <c r="A874" s="102"/>
      <c r="B874" s="102"/>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89"/>
      <c r="AY874" s="89"/>
      <c r="AZ874" s="89"/>
      <c r="BA874" s="89"/>
      <c r="BB874" s="89"/>
      <c r="BC874" s="89"/>
      <c r="BD874" s="89"/>
      <c r="BE874" s="89"/>
      <c r="BF874" s="89"/>
      <c r="BG874" s="89"/>
      <c r="BH874" s="89"/>
      <c r="BI874" s="89"/>
      <c r="BJ874" s="89"/>
      <c r="BK874" s="89"/>
      <c r="BL874" s="89"/>
      <c r="BM874" s="89"/>
      <c r="BN874" s="89"/>
      <c r="BO874" s="89"/>
      <c r="BP874" s="89"/>
      <c r="BQ874" s="89"/>
      <c r="BR874" s="89"/>
      <c r="BS874" s="89"/>
      <c r="BT874" s="89"/>
      <c r="BU874" s="89"/>
      <c r="BV874" s="89"/>
    </row>
    <row r="875" spans="1:74" ht="12.75" customHeight="1" x14ac:dyDescent="0.2">
      <c r="A875" s="102"/>
      <c r="B875" s="102"/>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89"/>
      <c r="AY875" s="89"/>
      <c r="AZ875" s="89"/>
      <c r="BA875" s="89"/>
      <c r="BB875" s="89"/>
      <c r="BC875" s="89"/>
      <c r="BD875" s="89"/>
      <c r="BE875" s="89"/>
      <c r="BF875" s="89"/>
      <c r="BG875" s="89"/>
      <c r="BH875" s="89"/>
      <c r="BI875" s="89"/>
      <c r="BJ875" s="89"/>
      <c r="BK875" s="89"/>
      <c r="BL875" s="89"/>
      <c r="BM875" s="89"/>
      <c r="BN875" s="89"/>
      <c r="BO875" s="89"/>
      <c r="BP875" s="89"/>
      <c r="BQ875" s="89"/>
      <c r="BR875" s="89"/>
      <c r="BS875" s="89"/>
      <c r="BT875" s="89"/>
      <c r="BU875" s="89"/>
      <c r="BV875" s="89"/>
    </row>
    <row r="876" spans="1:74" ht="12.75" customHeight="1" x14ac:dyDescent="0.2">
      <c r="A876" s="102"/>
      <c r="B876" s="102"/>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89"/>
      <c r="AY876" s="89"/>
      <c r="AZ876" s="89"/>
      <c r="BA876" s="89"/>
      <c r="BB876" s="89"/>
      <c r="BC876" s="89"/>
      <c r="BD876" s="89"/>
      <c r="BE876" s="89"/>
      <c r="BF876" s="89"/>
      <c r="BG876" s="89"/>
      <c r="BH876" s="89"/>
      <c r="BI876" s="89"/>
      <c r="BJ876" s="89"/>
      <c r="BK876" s="89"/>
      <c r="BL876" s="89"/>
      <c r="BM876" s="89"/>
      <c r="BN876" s="89"/>
      <c r="BO876" s="89"/>
      <c r="BP876" s="89"/>
      <c r="BQ876" s="89"/>
      <c r="BR876" s="89"/>
      <c r="BS876" s="89"/>
      <c r="BT876" s="89"/>
      <c r="BU876" s="89"/>
      <c r="BV876" s="89"/>
    </row>
    <row r="877" spans="1:74" ht="12.75" customHeight="1" x14ac:dyDescent="0.2">
      <c r="A877" s="102"/>
      <c r="B877" s="102"/>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89"/>
      <c r="AY877" s="89"/>
      <c r="AZ877" s="89"/>
      <c r="BA877" s="89"/>
      <c r="BB877" s="89"/>
      <c r="BC877" s="89"/>
      <c r="BD877" s="89"/>
      <c r="BE877" s="89"/>
      <c r="BF877" s="89"/>
      <c r="BG877" s="89"/>
      <c r="BH877" s="89"/>
      <c r="BI877" s="89"/>
      <c r="BJ877" s="89"/>
      <c r="BK877" s="89"/>
      <c r="BL877" s="89"/>
      <c r="BM877" s="89"/>
      <c r="BN877" s="89"/>
      <c r="BO877" s="89"/>
      <c r="BP877" s="89"/>
      <c r="BQ877" s="89"/>
      <c r="BR877" s="89"/>
      <c r="BS877" s="89"/>
      <c r="BT877" s="89"/>
      <c r="BU877" s="89"/>
      <c r="BV877" s="89"/>
    </row>
    <row r="878" spans="1:74" ht="12.75" customHeight="1" x14ac:dyDescent="0.2">
      <c r="A878" s="102"/>
      <c r="B878" s="102"/>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89"/>
      <c r="AY878" s="89"/>
      <c r="AZ878" s="89"/>
      <c r="BA878" s="89"/>
      <c r="BB878" s="89"/>
      <c r="BC878" s="89"/>
      <c r="BD878" s="89"/>
      <c r="BE878" s="89"/>
      <c r="BF878" s="89"/>
      <c r="BG878" s="89"/>
      <c r="BH878" s="89"/>
      <c r="BI878" s="89"/>
      <c r="BJ878" s="89"/>
      <c r="BK878" s="89"/>
      <c r="BL878" s="89"/>
      <c r="BM878" s="89"/>
      <c r="BN878" s="89"/>
      <c r="BO878" s="89"/>
      <c r="BP878" s="89"/>
      <c r="BQ878" s="89"/>
      <c r="BR878" s="89"/>
      <c r="BS878" s="89"/>
      <c r="BT878" s="89"/>
      <c r="BU878" s="89"/>
      <c r="BV878" s="89"/>
    </row>
    <row r="879" spans="1:74" ht="12.75" customHeight="1" x14ac:dyDescent="0.2">
      <c r="A879" s="102"/>
      <c r="B879" s="102"/>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89"/>
      <c r="AY879" s="89"/>
      <c r="AZ879" s="89"/>
      <c r="BA879" s="89"/>
      <c r="BB879" s="89"/>
      <c r="BC879" s="89"/>
      <c r="BD879" s="89"/>
      <c r="BE879" s="89"/>
      <c r="BF879" s="89"/>
      <c r="BG879" s="89"/>
      <c r="BH879" s="89"/>
      <c r="BI879" s="89"/>
      <c r="BJ879" s="89"/>
      <c r="BK879" s="89"/>
      <c r="BL879" s="89"/>
      <c r="BM879" s="89"/>
      <c r="BN879" s="89"/>
      <c r="BO879" s="89"/>
      <c r="BP879" s="89"/>
      <c r="BQ879" s="89"/>
      <c r="BR879" s="89"/>
      <c r="BS879" s="89"/>
      <c r="BT879" s="89"/>
      <c r="BU879" s="89"/>
      <c r="BV879" s="89"/>
    </row>
    <row r="880" spans="1:74" ht="12.75" customHeight="1" x14ac:dyDescent="0.2">
      <c r="A880" s="102"/>
      <c r="B880" s="102"/>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89"/>
      <c r="AY880" s="89"/>
      <c r="AZ880" s="89"/>
      <c r="BA880" s="89"/>
      <c r="BB880" s="89"/>
      <c r="BC880" s="89"/>
      <c r="BD880" s="89"/>
      <c r="BE880" s="89"/>
      <c r="BF880" s="89"/>
      <c r="BG880" s="89"/>
      <c r="BH880" s="89"/>
      <c r="BI880" s="89"/>
      <c r="BJ880" s="89"/>
      <c r="BK880" s="89"/>
      <c r="BL880" s="89"/>
      <c r="BM880" s="89"/>
      <c r="BN880" s="89"/>
      <c r="BO880" s="89"/>
      <c r="BP880" s="89"/>
      <c r="BQ880" s="89"/>
      <c r="BR880" s="89"/>
      <c r="BS880" s="89"/>
      <c r="BT880" s="89"/>
      <c r="BU880" s="89"/>
      <c r="BV880" s="89"/>
    </row>
    <row r="881" spans="1:74" ht="12.75" customHeight="1" x14ac:dyDescent="0.2">
      <c r="A881" s="102"/>
      <c r="B881" s="102"/>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89"/>
      <c r="AY881" s="89"/>
      <c r="AZ881" s="89"/>
      <c r="BA881" s="89"/>
      <c r="BB881" s="89"/>
      <c r="BC881" s="89"/>
      <c r="BD881" s="89"/>
      <c r="BE881" s="89"/>
      <c r="BF881" s="89"/>
      <c r="BG881" s="89"/>
      <c r="BH881" s="89"/>
      <c r="BI881" s="89"/>
      <c r="BJ881" s="89"/>
      <c r="BK881" s="89"/>
      <c r="BL881" s="89"/>
      <c r="BM881" s="89"/>
      <c r="BN881" s="89"/>
      <c r="BO881" s="89"/>
      <c r="BP881" s="89"/>
      <c r="BQ881" s="89"/>
      <c r="BR881" s="89"/>
      <c r="BS881" s="89"/>
      <c r="BT881" s="89"/>
      <c r="BU881" s="89"/>
      <c r="BV881" s="89"/>
    </row>
    <row r="882" spans="1:74" ht="12.75" customHeight="1" x14ac:dyDescent="0.2">
      <c r="A882" s="102"/>
      <c r="B882" s="102"/>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89"/>
      <c r="AY882" s="89"/>
      <c r="AZ882" s="89"/>
      <c r="BA882" s="89"/>
      <c r="BB882" s="89"/>
      <c r="BC882" s="89"/>
      <c r="BD882" s="89"/>
      <c r="BE882" s="89"/>
      <c r="BF882" s="89"/>
      <c r="BG882" s="89"/>
      <c r="BH882" s="89"/>
      <c r="BI882" s="89"/>
      <c r="BJ882" s="89"/>
      <c r="BK882" s="89"/>
      <c r="BL882" s="89"/>
      <c r="BM882" s="89"/>
      <c r="BN882" s="89"/>
      <c r="BO882" s="89"/>
      <c r="BP882" s="89"/>
      <c r="BQ882" s="89"/>
      <c r="BR882" s="89"/>
      <c r="BS882" s="89"/>
      <c r="BT882" s="89"/>
      <c r="BU882" s="89"/>
      <c r="BV882" s="89"/>
    </row>
    <row r="883" spans="1:74" ht="12.75" customHeight="1" x14ac:dyDescent="0.2">
      <c r="A883" s="102"/>
      <c r="B883" s="102"/>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89"/>
      <c r="AY883" s="89"/>
      <c r="AZ883" s="89"/>
      <c r="BA883" s="89"/>
      <c r="BB883" s="89"/>
      <c r="BC883" s="89"/>
      <c r="BD883" s="89"/>
      <c r="BE883" s="89"/>
      <c r="BF883" s="89"/>
      <c r="BG883" s="89"/>
      <c r="BH883" s="89"/>
      <c r="BI883" s="89"/>
      <c r="BJ883" s="89"/>
      <c r="BK883" s="89"/>
      <c r="BL883" s="89"/>
      <c r="BM883" s="89"/>
      <c r="BN883" s="89"/>
      <c r="BO883" s="89"/>
      <c r="BP883" s="89"/>
      <c r="BQ883" s="89"/>
      <c r="BR883" s="89"/>
      <c r="BS883" s="89"/>
      <c r="BT883" s="89"/>
      <c r="BU883" s="89"/>
      <c r="BV883" s="89"/>
    </row>
    <row r="884" spans="1:74" ht="12.75" customHeight="1" x14ac:dyDescent="0.2">
      <c r="A884" s="102"/>
      <c r="B884" s="102"/>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89"/>
      <c r="AY884" s="89"/>
      <c r="AZ884" s="89"/>
      <c r="BA884" s="89"/>
      <c r="BB884" s="89"/>
      <c r="BC884" s="89"/>
      <c r="BD884" s="89"/>
      <c r="BE884" s="89"/>
      <c r="BF884" s="89"/>
      <c r="BG884" s="89"/>
      <c r="BH884" s="89"/>
      <c r="BI884" s="89"/>
      <c r="BJ884" s="89"/>
      <c r="BK884" s="89"/>
      <c r="BL884" s="89"/>
      <c r="BM884" s="89"/>
      <c r="BN884" s="89"/>
      <c r="BO884" s="89"/>
      <c r="BP884" s="89"/>
      <c r="BQ884" s="89"/>
      <c r="BR884" s="89"/>
      <c r="BS884" s="89"/>
      <c r="BT884" s="89"/>
      <c r="BU884" s="89"/>
      <c r="BV884" s="89"/>
    </row>
    <row r="885" spans="1:74" ht="12.75" customHeight="1" x14ac:dyDescent="0.2">
      <c r="A885" s="102"/>
      <c r="B885" s="102"/>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89"/>
      <c r="AY885" s="89"/>
      <c r="AZ885" s="89"/>
      <c r="BA885" s="89"/>
      <c r="BB885" s="89"/>
      <c r="BC885" s="89"/>
      <c r="BD885" s="89"/>
      <c r="BE885" s="89"/>
      <c r="BF885" s="89"/>
      <c r="BG885" s="89"/>
      <c r="BH885" s="89"/>
      <c r="BI885" s="89"/>
      <c r="BJ885" s="89"/>
      <c r="BK885" s="89"/>
      <c r="BL885" s="89"/>
      <c r="BM885" s="89"/>
      <c r="BN885" s="89"/>
      <c r="BO885" s="89"/>
      <c r="BP885" s="89"/>
      <c r="BQ885" s="89"/>
      <c r="BR885" s="89"/>
      <c r="BS885" s="89"/>
      <c r="BT885" s="89"/>
      <c r="BU885" s="89"/>
      <c r="BV885" s="89"/>
    </row>
    <row r="886" spans="1:74" ht="12.75" customHeight="1" x14ac:dyDescent="0.2">
      <c r="A886" s="102"/>
      <c r="B886" s="102"/>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89"/>
      <c r="AY886" s="89"/>
      <c r="AZ886" s="89"/>
      <c r="BA886" s="89"/>
      <c r="BB886" s="89"/>
      <c r="BC886" s="89"/>
      <c r="BD886" s="89"/>
      <c r="BE886" s="89"/>
      <c r="BF886" s="89"/>
      <c r="BG886" s="89"/>
      <c r="BH886" s="89"/>
      <c r="BI886" s="89"/>
      <c r="BJ886" s="89"/>
      <c r="BK886" s="89"/>
      <c r="BL886" s="89"/>
      <c r="BM886" s="89"/>
      <c r="BN886" s="89"/>
      <c r="BO886" s="89"/>
      <c r="BP886" s="89"/>
      <c r="BQ886" s="89"/>
      <c r="BR886" s="89"/>
      <c r="BS886" s="89"/>
      <c r="BT886" s="89"/>
      <c r="BU886" s="89"/>
      <c r="BV886" s="89"/>
    </row>
    <row r="887" spans="1:74" ht="12.75" customHeight="1" x14ac:dyDescent="0.2">
      <c r="A887" s="102"/>
      <c r="B887" s="102"/>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89"/>
      <c r="AY887" s="89"/>
      <c r="AZ887" s="89"/>
      <c r="BA887" s="89"/>
      <c r="BB887" s="89"/>
      <c r="BC887" s="89"/>
      <c r="BD887" s="89"/>
      <c r="BE887" s="89"/>
      <c r="BF887" s="89"/>
      <c r="BG887" s="89"/>
      <c r="BH887" s="89"/>
      <c r="BI887" s="89"/>
      <c r="BJ887" s="89"/>
      <c r="BK887" s="89"/>
      <c r="BL887" s="89"/>
      <c r="BM887" s="89"/>
      <c r="BN887" s="89"/>
      <c r="BO887" s="89"/>
      <c r="BP887" s="89"/>
      <c r="BQ887" s="89"/>
      <c r="BR887" s="89"/>
      <c r="BS887" s="89"/>
      <c r="BT887" s="89"/>
      <c r="BU887" s="89"/>
      <c r="BV887" s="89"/>
    </row>
    <row r="888" spans="1:74" ht="12.75" customHeight="1" x14ac:dyDescent="0.2">
      <c r="A888" s="102"/>
      <c r="B888" s="102"/>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89"/>
      <c r="AY888" s="89"/>
      <c r="AZ888" s="89"/>
      <c r="BA888" s="89"/>
      <c r="BB888" s="89"/>
      <c r="BC888" s="89"/>
      <c r="BD888" s="89"/>
      <c r="BE888" s="89"/>
      <c r="BF888" s="89"/>
      <c r="BG888" s="89"/>
      <c r="BH888" s="89"/>
      <c r="BI888" s="89"/>
      <c r="BJ888" s="89"/>
      <c r="BK888" s="89"/>
      <c r="BL888" s="89"/>
      <c r="BM888" s="89"/>
      <c r="BN888" s="89"/>
      <c r="BO888" s="89"/>
      <c r="BP888" s="89"/>
      <c r="BQ888" s="89"/>
      <c r="BR888" s="89"/>
      <c r="BS888" s="89"/>
      <c r="BT888" s="89"/>
      <c r="BU888" s="89"/>
      <c r="BV888" s="89"/>
    </row>
    <row r="889" spans="1:74" ht="12.75" customHeight="1" x14ac:dyDescent="0.2">
      <c r="A889" s="102"/>
      <c r="B889" s="102"/>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89"/>
      <c r="AY889" s="89"/>
      <c r="AZ889" s="89"/>
      <c r="BA889" s="89"/>
      <c r="BB889" s="89"/>
      <c r="BC889" s="89"/>
      <c r="BD889" s="89"/>
      <c r="BE889" s="89"/>
      <c r="BF889" s="89"/>
      <c r="BG889" s="89"/>
      <c r="BH889" s="89"/>
      <c r="BI889" s="89"/>
      <c r="BJ889" s="89"/>
      <c r="BK889" s="89"/>
      <c r="BL889" s="89"/>
      <c r="BM889" s="89"/>
      <c r="BN889" s="89"/>
      <c r="BO889" s="89"/>
      <c r="BP889" s="89"/>
      <c r="BQ889" s="89"/>
      <c r="BR889" s="89"/>
      <c r="BS889" s="89"/>
      <c r="BT889" s="89"/>
      <c r="BU889" s="89"/>
      <c r="BV889" s="89"/>
    </row>
    <row r="890" spans="1:74" ht="12.75" customHeight="1" x14ac:dyDescent="0.2">
      <c r="A890" s="102"/>
      <c r="B890" s="102"/>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89"/>
      <c r="AY890" s="89"/>
      <c r="AZ890" s="89"/>
      <c r="BA890" s="89"/>
      <c r="BB890" s="89"/>
      <c r="BC890" s="89"/>
      <c r="BD890" s="89"/>
      <c r="BE890" s="89"/>
      <c r="BF890" s="89"/>
      <c r="BG890" s="89"/>
      <c r="BH890" s="89"/>
      <c r="BI890" s="89"/>
      <c r="BJ890" s="89"/>
      <c r="BK890" s="89"/>
      <c r="BL890" s="89"/>
      <c r="BM890" s="89"/>
      <c r="BN890" s="89"/>
      <c r="BO890" s="89"/>
      <c r="BP890" s="89"/>
      <c r="BQ890" s="89"/>
      <c r="BR890" s="89"/>
      <c r="BS890" s="89"/>
      <c r="BT890" s="89"/>
      <c r="BU890" s="89"/>
      <c r="BV890" s="89"/>
    </row>
    <row r="891" spans="1:74" ht="12.75" customHeight="1" x14ac:dyDescent="0.2">
      <c r="A891" s="102"/>
      <c r="B891" s="102"/>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89"/>
      <c r="AY891" s="89"/>
      <c r="AZ891" s="89"/>
      <c r="BA891" s="89"/>
      <c r="BB891" s="89"/>
      <c r="BC891" s="89"/>
      <c r="BD891" s="89"/>
      <c r="BE891" s="89"/>
      <c r="BF891" s="89"/>
      <c r="BG891" s="89"/>
      <c r="BH891" s="89"/>
      <c r="BI891" s="89"/>
      <c r="BJ891" s="89"/>
      <c r="BK891" s="89"/>
      <c r="BL891" s="89"/>
      <c r="BM891" s="89"/>
      <c r="BN891" s="89"/>
      <c r="BO891" s="89"/>
      <c r="BP891" s="89"/>
      <c r="BQ891" s="89"/>
      <c r="BR891" s="89"/>
      <c r="BS891" s="89"/>
      <c r="BT891" s="89"/>
      <c r="BU891" s="89"/>
      <c r="BV891" s="89"/>
    </row>
    <row r="892" spans="1:74" ht="12.75" customHeight="1" x14ac:dyDescent="0.2">
      <c r="A892" s="102"/>
      <c r="B892" s="102"/>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89"/>
      <c r="AY892" s="89"/>
      <c r="AZ892" s="89"/>
      <c r="BA892" s="89"/>
      <c r="BB892" s="89"/>
      <c r="BC892" s="89"/>
      <c r="BD892" s="89"/>
      <c r="BE892" s="89"/>
      <c r="BF892" s="89"/>
      <c r="BG892" s="89"/>
      <c r="BH892" s="89"/>
      <c r="BI892" s="89"/>
      <c r="BJ892" s="89"/>
      <c r="BK892" s="89"/>
      <c r="BL892" s="89"/>
      <c r="BM892" s="89"/>
      <c r="BN892" s="89"/>
      <c r="BO892" s="89"/>
      <c r="BP892" s="89"/>
      <c r="BQ892" s="89"/>
      <c r="BR892" s="89"/>
      <c r="BS892" s="89"/>
      <c r="BT892" s="89"/>
      <c r="BU892" s="89"/>
      <c r="BV892" s="89"/>
    </row>
    <row r="893" spans="1:74" ht="12.75" customHeight="1" x14ac:dyDescent="0.2">
      <c r="A893" s="102"/>
      <c r="B893" s="102"/>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89"/>
      <c r="AY893" s="89"/>
      <c r="AZ893" s="89"/>
      <c r="BA893" s="89"/>
      <c r="BB893" s="89"/>
      <c r="BC893" s="89"/>
      <c r="BD893" s="89"/>
      <c r="BE893" s="89"/>
      <c r="BF893" s="89"/>
      <c r="BG893" s="89"/>
      <c r="BH893" s="89"/>
      <c r="BI893" s="89"/>
      <c r="BJ893" s="89"/>
      <c r="BK893" s="89"/>
      <c r="BL893" s="89"/>
      <c r="BM893" s="89"/>
      <c r="BN893" s="89"/>
      <c r="BO893" s="89"/>
      <c r="BP893" s="89"/>
      <c r="BQ893" s="89"/>
      <c r="BR893" s="89"/>
      <c r="BS893" s="89"/>
      <c r="BT893" s="89"/>
      <c r="BU893" s="89"/>
      <c r="BV893" s="89"/>
    </row>
    <row r="894" spans="1:74" ht="12.75" customHeight="1" x14ac:dyDescent="0.2">
      <c r="A894" s="102"/>
      <c r="B894" s="102"/>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89"/>
      <c r="AY894" s="89"/>
      <c r="AZ894" s="89"/>
      <c r="BA894" s="89"/>
      <c r="BB894" s="89"/>
      <c r="BC894" s="89"/>
      <c r="BD894" s="89"/>
      <c r="BE894" s="89"/>
      <c r="BF894" s="89"/>
      <c r="BG894" s="89"/>
      <c r="BH894" s="89"/>
      <c r="BI894" s="89"/>
      <c r="BJ894" s="89"/>
      <c r="BK894" s="89"/>
      <c r="BL894" s="89"/>
      <c r="BM894" s="89"/>
      <c r="BN894" s="89"/>
      <c r="BO894" s="89"/>
      <c r="BP894" s="89"/>
      <c r="BQ894" s="89"/>
      <c r="BR894" s="89"/>
      <c r="BS894" s="89"/>
      <c r="BT894" s="89"/>
      <c r="BU894" s="89"/>
      <c r="BV894" s="89"/>
    </row>
    <row r="895" spans="1:74" ht="12.75" customHeight="1" x14ac:dyDescent="0.2">
      <c r="A895" s="102"/>
      <c r="B895" s="102"/>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89"/>
      <c r="AY895" s="89"/>
      <c r="AZ895" s="89"/>
      <c r="BA895" s="89"/>
      <c r="BB895" s="89"/>
      <c r="BC895" s="89"/>
      <c r="BD895" s="89"/>
      <c r="BE895" s="89"/>
      <c r="BF895" s="89"/>
      <c r="BG895" s="89"/>
      <c r="BH895" s="89"/>
      <c r="BI895" s="89"/>
      <c r="BJ895" s="89"/>
      <c r="BK895" s="89"/>
      <c r="BL895" s="89"/>
      <c r="BM895" s="89"/>
      <c r="BN895" s="89"/>
      <c r="BO895" s="89"/>
      <c r="BP895" s="89"/>
      <c r="BQ895" s="89"/>
      <c r="BR895" s="89"/>
      <c r="BS895" s="89"/>
      <c r="BT895" s="89"/>
      <c r="BU895" s="89"/>
      <c r="BV895" s="89"/>
    </row>
    <row r="896" spans="1:74" ht="12.75" customHeight="1" x14ac:dyDescent="0.2">
      <c r="A896" s="102"/>
      <c r="B896" s="102"/>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89"/>
      <c r="AY896" s="89"/>
      <c r="AZ896" s="89"/>
      <c r="BA896" s="89"/>
      <c r="BB896" s="89"/>
      <c r="BC896" s="89"/>
      <c r="BD896" s="89"/>
      <c r="BE896" s="89"/>
      <c r="BF896" s="89"/>
      <c r="BG896" s="89"/>
      <c r="BH896" s="89"/>
      <c r="BI896" s="89"/>
      <c r="BJ896" s="89"/>
      <c r="BK896" s="89"/>
      <c r="BL896" s="89"/>
      <c r="BM896" s="89"/>
      <c r="BN896" s="89"/>
      <c r="BO896" s="89"/>
      <c r="BP896" s="89"/>
      <c r="BQ896" s="89"/>
      <c r="BR896" s="89"/>
      <c r="BS896" s="89"/>
      <c r="BT896" s="89"/>
      <c r="BU896" s="89"/>
      <c r="BV896" s="89"/>
    </row>
    <row r="897" spans="1:74" ht="12.75" customHeight="1" x14ac:dyDescent="0.2">
      <c r="A897" s="102"/>
      <c r="B897" s="102"/>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89"/>
      <c r="AY897" s="89"/>
      <c r="AZ897" s="89"/>
      <c r="BA897" s="89"/>
      <c r="BB897" s="89"/>
      <c r="BC897" s="89"/>
      <c r="BD897" s="89"/>
      <c r="BE897" s="89"/>
      <c r="BF897" s="89"/>
      <c r="BG897" s="89"/>
      <c r="BH897" s="89"/>
      <c r="BI897" s="89"/>
      <c r="BJ897" s="89"/>
      <c r="BK897" s="89"/>
      <c r="BL897" s="89"/>
      <c r="BM897" s="89"/>
      <c r="BN897" s="89"/>
      <c r="BO897" s="89"/>
      <c r="BP897" s="89"/>
      <c r="BQ897" s="89"/>
      <c r="BR897" s="89"/>
      <c r="BS897" s="89"/>
      <c r="BT897" s="89"/>
      <c r="BU897" s="89"/>
      <c r="BV897" s="89"/>
    </row>
    <row r="898" spans="1:74" ht="12.75" customHeight="1" x14ac:dyDescent="0.2">
      <c r="A898" s="102"/>
      <c r="B898" s="102"/>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89"/>
      <c r="AY898" s="89"/>
      <c r="AZ898" s="89"/>
      <c r="BA898" s="89"/>
      <c r="BB898" s="89"/>
      <c r="BC898" s="89"/>
      <c r="BD898" s="89"/>
      <c r="BE898" s="89"/>
      <c r="BF898" s="89"/>
      <c r="BG898" s="89"/>
      <c r="BH898" s="89"/>
      <c r="BI898" s="89"/>
      <c r="BJ898" s="89"/>
      <c r="BK898" s="89"/>
      <c r="BL898" s="89"/>
      <c r="BM898" s="89"/>
      <c r="BN898" s="89"/>
      <c r="BO898" s="89"/>
      <c r="BP898" s="89"/>
      <c r="BQ898" s="89"/>
      <c r="BR898" s="89"/>
      <c r="BS898" s="89"/>
      <c r="BT898" s="89"/>
      <c r="BU898" s="89"/>
      <c r="BV898" s="89"/>
    </row>
    <row r="899" spans="1:74" ht="12.75" customHeight="1" x14ac:dyDescent="0.2">
      <c r="A899" s="102"/>
      <c r="B899" s="102"/>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89"/>
      <c r="AY899" s="89"/>
      <c r="AZ899" s="89"/>
      <c r="BA899" s="89"/>
      <c r="BB899" s="89"/>
      <c r="BC899" s="89"/>
      <c r="BD899" s="89"/>
      <c r="BE899" s="89"/>
      <c r="BF899" s="89"/>
      <c r="BG899" s="89"/>
      <c r="BH899" s="89"/>
      <c r="BI899" s="89"/>
      <c r="BJ899" s="89"/>
      <c r="BK899" s="89"/>
      <c r="BL899" s="89"/>
      <c r="BM899" s="89"/>
      <c r="BN899" s="89"/>
      <c r="BO899" s="89"/>
      <c r="BP899" s="89"/>
      <c r="BQ899" s="89"/>
      <c r="BR899" s="89"/>
      <c r="BS899" s="89"/>
      <c r="BT899" s="89"/>
      <c r="BU899" s="89"/>
      <c r="BV899" s="89"/>
    </row>
    <row r="900" spans="1:74" ht="12.75" customHeight="1" x14ac:dyDescent="0.2">
      <c r="A900" s="102"/>
      <c r="B900" s="102"/>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89"/>
      <c r="AY900" s="89"/>
      <c r="AZ900" s="89"/>
      <c r="BA900" s="89"/>
      <c r="BB900" s="89"/>
      <c r="BC900" s="89"/>
      <c r="BD900" s="89"/>
      <c r="BE900" s="89"/>
      <c r="BF900" s="89"/>
      <c r="BG900" s="89"/>
      <c r="BH900" s="89"/>
      <c r="BI900" s="89"/>
      <c r="BJ900" s="89"/>
      <c r="BK900" s="89"/>
      <c r="BL900" s="89"/>
      <c r="BM900" s="89"/>
      <c r="BN900" s="89"/>
      <c r="BO900" s="89"/>
      <c r="BP900" s="89"/>
      <c r="BQ900" s="89"/>
      <c r="BR900" s="89"/>
      <c r="BS900" s="89"/>
      <c r="BT900" s="89"/>
      <c r="BU900" s="89"/>
      <c r="BV900" s="89"/>
    </row>
    <row r="901" spans="1:74" ht="12.75" customHeight="1" x14ac:dyDescent="0.2">
      <c r="A901" s="102"/>
      <c r="B901" s="102"/>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89"/>
      <c r="AY901" s="89"/>
      <c r="AZ901" s="89"/>
      <c r="BA901" s="89"/>
      <c r="BB901" s="89"/>
      <c r="BC901" s="89"/>
      <c r="BD901" s="89"/>
      <c r="BE901" s="89"/>
      <c r="BF901" s="89"/>
      <c r="BG901" s="89"/>
      <c r="BH901" s="89"/>
      <c r="BI901" s="89"/>
      <c r="BJ901" s="89"/>
      <c r="BK901" s="89"/>
      <c r="BL901" s="89"/>
      <c r="BM901" s="89"/>
      <c r="BN901" s="89"/>
      <c r="BO901" s="89"/>
      <c r="BP901" s="89"/>
      <c r="BQ901" s="89"/>
      <c r="BR901" s="89"/>
      <c r="BS901" s="89"/>
      <c r="BT901" s="89"/>
      <c r="BU901" s="89"/>
      <c r="BV901" s="89"/>
    </row>
    <row r="902" spans="1:74" ht="12.75" customHeight="1" x14ac:dyDescent="0.2">
      <c r="A902" s="102"/>
      <c r="B902" s="102"/>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89"/>
      <c r="AY902" s="89"/>
      <c r="AZ902" s="89"/>
      <c r="BA902" s="89"/>
      <c r="BB902" s="89"/>
      <c r="BC902" s="89"/>
      <c r="BD902" s="89"/>
      <c r="BE902" s="89"/>
      <c r="BF902" s="89"/>
      <c r="BG902" s="89"/>
      <c r="BH902" s="89"/>
      <c r="BI902" s="89"/>
      <c r="BJ902" s="89"/>
      <c r="BK902" s="89"/>
      <c r="BL902" s="89"/>
      <c r="BM902" s="89"/>
      <c r="BN902" s="89"/>
      <c r="BO902" s="89"/>
      <c r="BP902" s="89"/>
      <c r="BQ902" s="89"/>
      <c r="BR902" s="89"/>
      <c r="BS902" s="89"/>
      <c r="BT902" s="89"/>
      <c r="BU902" s="89"/>
      <c r="BV902" s="89"/>
    </row>
    <row r="903" spans="1:74" ht="12.75" customHeight="1" x14ac:dyDescent="0.2">
      <c r="A903" s="102"/>
      <c r="B903" s="102"/>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89"/>
      <c r="AY903" s="89"/>
      <c r="AZ903" s="89"/>
      <c r="BA903" s="89"/>
      <c r="BB903" s="89"/>
      <c r="BC903" s="89"/>
      <c r="BD903" s="89"/>
      <c r="BE903" s="89"/>
      <c r="BF903" s="89"/>
      <c r="BG903" s="89"/>
      <c r="BH903" s="89"/>
      <c r="BI903" s="89"/>
      <c r="BJ903" s="89"/>
      <c r="BK903" s="89"/>
      <c r="BL903" s="89"/>
      <c r="BM903" s="89"/>
      <c r="BN903" s="89"/>
      <c r="BO903" s="89"/>
      <c r="BP903" s="89"/>
      <c r="BQ903" s="89"/>
      <c r="BR903" s="89"/>
      <c r="BS903" s="89"/>
      <c r="BT903" s="89"/>
      <c r="BU903" s="89"/>
      <c r="BV903" s="89"/>
    </row>
    <row r="904" spans="1:74" ht="12.75" customHeight="1" x14ac:dyDescent="0.2">
      <c r="A904" s="102"/>
      <c r="B904" s="102"/>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89"/>
      <c r="AY904" s="89"/>
      <c r="AZ904" s="89"/>
      <c r="BA904" s="89"/>
      <c r="BB904" s="89"/>
      <c r="BC904" s="89"/>
      <c r="BD904" s="89"/>
      <c r="BE904" s="89"/>
      <c r="BF904" s="89"/>
      <c r="BG904" s="89"/>
      <c r="BH904" s="89"/>
      <c r="BI904" s="89"/>
      <c r="BJ904" s="89"/>
      <c r="BK904" s="89"/>
      <c r="BL904" s="89"/>
      <c r="BM904" s="89"/>
      <c r="BN904" s="89"/>
      <c r="BO904" s="89"/>
      <c r="BP904" s="89"/>
      <c r="BQ904" s="89"/>
      <c r="BR904" s="89"/>
      <c r="BS904" s="89"/>
      <c r="BT904" s="89"/>
      <c r="BU904" s="89"/>
      <c r="BV904" s="89"/>
    </row>
    <row r="905" spans="1:74" ht="12.75" customHeight="1" x14ac:dyDescent="0.2">
      <c r="A905" s="102"/>
      <c r="B905" s="102"/>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89"/>
      <c r="AY905" s="89"/>
      <c r="AZ905" s="89"/>
      <c r="BA905" s="89"/>
      <c r="BB905" s="89"/>
      <c r="BC905" s="89"/>
      <c r="BD905" s="89"/>
      <c r="BE905" s="89"/>
      <c r="BF905" s="89"/>
      <c r="BG905" s="89"/>
      <c r="BH905" s="89"/>
      <c r="BI905" s="89"/>
      <c r="BJ905" s="89"/>
      <c r="BK905" s="89"/>
      <c r="BL905" s="89"/>
      <c r="BM905" s="89"/>
      <c r="BN905" s="89"/>
      <c r="BO905" s="89"/>
      <c r="BP905" s="89"/>
      <c r="BQ905" s="89"/>
      <c r="BR905" s="89"/>
      <c r="BS905" s="89"/>
      <c r="BT905" s="89"/>
      <c r="BU905" s="89"/>
      <c r="BV905" s="89"/>
    </row>
    <row r="906" spans="1:74" ht="12.75" customHeight="1" x14ac:dyDescent="0.2">
      <c r="A906" s="102"/>
      <c r="B906" s="102"/>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c r="AB906" s="89"/>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89"/>
      <c r="AY906" s="89"/>
      <c r="AZ906" s="89"/>
      <c r="BA906" s="89"/>
      <c r="BB906" s="89"/>
      <c r="BC906" s="89"/>
      <c r="BD906" s="89"/>
      <c r="BE906" s="89"/>
      <c r="BF906" s="89"/>
      <c r="BG906" s="89"/>
      <c r="BH906" s="89"/>
      <c r="BI906" s="89"/>
      <c r="BJ906" s="89"/>
      <c r="BK906" s="89"/>
      <c r="BL906" s="89"/>
      <c r="BM906" s="89"/>
      <c r="BN906" s="89"/>
      <c r="BO906" s="89"/>
      <c r="BP906" s="89"/>
      <c r="BQ906" s="89"/>
      <c r="BR906" s="89"/>
      <c r="BS906" s="89"/>
      <c r="BT906" s="89"/>
      <c r="BU906" s="89"/>
      <c r="BV906" s="89"/>
    </row>
    <row r="907" spans="1:74" ht="12.75" customHeight="1" x14ac:dyDescent="0.2">
      <c r="A907" s="102"/>
      <c r="B907" s="102"/>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c r="AB907" s="89"/>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89"/>
      <c r="AY907" s="89"/>
      <c r="AZ907" s="89"/>
      <c r="BA907" s="89"/>
      <c r="BB907" s="89"/>
      <c r="BC907" s="89"/>
      <c r="BD907" s="89"/>
      <c r="BE907" s="89"/>
      <c r="BF907" s="89"/>
      <c r="BG907" s="89"/>
      <c r="BH907" s="89"/>
      <c r="BI907" s="89"/>
      <c r="BJ907" s="89"/>
      <c r="BK907" s="89"/>
      <c r="BL907" s="89"/>
      <c r="BM907" s="89"/>
      <c r="BN907" s="89"/>
      <c r="BO907" s="89"/>
      <c r="BP907" s="89"/>
      <c r="BQ907" s="89"/>
      <c r="BR907" s="89"/>
      <c r="BS907" s="89"/>
      <c r="BT907" s="89"/>
      <c r="BU907" s="89"/>
      <c r="BV907" s="89"/>
    </row>
    <row r="908" spans="1:74" ht="12.75" customHeight="1" x14ac:dyDescent="0.2">
      <c r="A908" s="102"/>
      <c r="B908" s="102"/>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89"/>
      <c r="AY908" s="89"/>
      <c r="AZ908" s="89"/>
      <c r="BA908" s="89"/>
      <c r="BB908" s="89"/>
      <c r="BC908" s="89"/>
      <c r="BD908" s="89"/>
      <c r="BE908" s="89"/>
      <c r="BF908" s="89"/>
      <c r="BG908" s="89"/>
      <c r="BH908" s="89"/>
      <c r="BI908" s="89"/>
      <c r="BJ908" s="89"/>
      <c r="BK908" s="89"/>
      <c r="BL908" s="89"/>
      <c r="BM908" s="89"/>
      <c r="BN908" s="89"/>
      <c r="BO908" s="89"/>
      <c r="BP908" s="89"/>
      <c r="BQ908" s="89"/>
      <c r="BR908" s="89"/>
      <c r="BS908" s="89"/>
      <c r="BT908" s="89"/>
      <c r="BU908" s="89"/>
      <c r="BV908" s="89"/>
    </row>
    <row r="909" spans="1:74" ht="12.75" customHeight="1" x14ac:dyDescent="0.2">
      <c r="A909" s="102"/>
      <c r="B909" s="102"/>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89"/>
      <c r="AY909" s="89"/>
      <c r="AZ909" s="89"/>
      <c r="BA909" s="89"/>
      <c r="BB909" s="89"/>
      <c r="BC909" s="89"/>
      <c r="BD909" s="89"/>
      <c r="BE909" s="89"/>
      <c r="BF909" s="89"/>
      <c r="BG909" s="89"/>
      <c r="BH909" s="89"/>
      <c r="BI909" s="89"/>
      <c r="BJ909" s="89"/>
      <c r="BK909" s="89"/>
      <c r="BL909" s="89"/>
      <c r="BM909" s="89"/>
      <c r="BN909" s="89"/>
      <c r="BO909" s="89"/>
      <c r="BP909" s="89"/>
      <c r="BQ909" s="89"/>
      <c r="BR909" s="89"/>
      <c r="BS909" s="89"/>
      <c r="BT909" s="89"/>
      <c r="BU909" s="89"/>
      <c r="BV909" s="89"/>
    </row>
    <row r="910" spans="1:74" ht="12.75" customHeight="1" x14ac:dyDescent="0.2">
      <c r="A910" s="102"/>
      <c r="B910" s="102"/>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89"/>
      <c r="AY910" s="89"/>
      <c r="AZ910" s="89"/>
      <c r="BA910" s="89"/>
      <c r="BB910" s="89"/>
      <c r="BC910" s="89"/>
      <c r="BD910" s="89"/>
      <c r="BE910" s="89"/>
      <c r="BF910" s="89"/>
      <c r="BG910" s="89"/>
      <c r="BH910" s="89"/>
      <c r="BI910" s="89"/>
      <c r="BJ910" s="89"/>
      <c r="BK910" s="89"/>
      <c r="BL910" s="89"/>
      <c r="BM910" s="89"/>
      <c r="BN910" s="89"/>
      <c r="BO910" s="89"/>
      <c r="BP910" s="89"/>
      <c r="BQ910" s="89"/>
      <c r="BR910" s="89"/>
      <c r="BS910" s="89"/>
      <c r="BT910" s="89"/>
      <c r="BU910" s="89"/>
      <c r="BV910" s="89"/>
    </row>
    <row r="911" spans="1:74" ht="12.75" customHeight="1" x14ac:dyDescent="0.2">
      <c r="A911" s="102"/>
      <c r="B911" s="102"/>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89"/>
      <c r="AY911" s="89"/>
      <c r="AZ911" s="89"/>
      <c r="BA911" s="89"/>
      <c r="BB911" s="89"/>
      <c r="BC911" s="89"/>
      <c r="BD911" s="89"/>
      <c r="BE911" s="89"/>
      <c r="BF911" s="89"/>
      <c r="BG911" s="89"/>
      <c r="BH911" s="89"/>
      <c r="BI911" s="89"/>
      <c r="BJ911" s="89"/>
      <c r="BK911" s="89"/>
      <c r="BL911" s="89"/>
      <c r="BM911" s="89"/>
      <c r="BN911" s="89"/>
      <c r="BO911" s="89"/>
      <c r="BP911" s="89"/>
      <c r="BQ911" s="89"/>
      <c r="BR911" s="89"/>
      <c r="BS911" s="89"/>
      <c r="BT911" s="89"/>
      <c r="BU911" s="89"/>
      <c r="BV911" s="89"/>
    </row>
    <row r="912" spans="1:74" ht="12.75" customHeight="1" x14ac:dyDescent="0.2">
      <c r="A912" s="102"/>
      <c r="B912" s="102"/>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89"/>
      <c r="AY912" s="89"/>
      <c r="AZ912" s="89"/>
      <c r="BA912" s="89"/>
      <c r="BB912" s="89"/>
      <c r="BC912" s="89"/>
      <c r="BD912" s="89"/>
      <c r="BE912" s="89"/>
      <c r="BF912" s="89"/>
      <c r="BG912" s="89"/>
      <c r="BH912" s="89"/>
      <c r="BI912" s="89"/>
      <c r="BJ912" s="89"/>
      <c r="BK912" s="89"/>
      <c r="BL912" s="89"/>
      <c r="BM912" s="89"/>
      <c r="BN912" s="89"/>
      <c r="BO912" s="89"/>
      <c r="BP912" s="89"/>
      <c r="BQ912" s="89"/>
      <c r="BR912" s="89"/>
      <c r="BS912" s="89"/>
      <c r="BT912" s="89"/>
      <c r="BU912" s="89"/>
      <c r="BV912" s="89"/>
    </row>
    <row r="913" spans="1:74" ht="12.75" customHeight="1" x14ac:dyDescent="0.2">
      <c r="A913" s="102"/>
      <c r="B913" s="102"/>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89"/>
      <c r="AY913" s="89"/>
      <c r="AZ913" s="89"/>
      <c r="BA913" s="89"/>
      <c r="BB913" s="89"/>
      <c r="BC913" s="89"/>
      <c r="BD913" s="89"/>
      <c r="BE913" s="89"/>
      <c r="BF913" s="89"/>
      <c r="BG913" s="89"/>
      <c r="BH913" s="89"/>
      <c r="BI913" s="89"/>
      <c r="BJ913" s="89"/>
      <c r="BK913" s="89"/>
      <c r="BL913" s="89"/>
      <c r="BM913" s="89"/>
      <c r="BN913" s="89"/>
      <c r="BO913" s="89"/>
      <c r="BP913" s="89"/>
      <c r="BQ913" s="89"/>
      <c r="BR913" s="89"/>
      <c r="BS913" s="89"/>
      <c r="BT913" s="89"/>
      <c r="BU913" s="89"/>
      <c r="BV913" s="89"/>
    </row>
    <row r="914" spans="1:74" ht="12.75" customHeight="1" x14ac:dyDescent="0.2">
      <c r="A914" s="102"/>
      <c r="B914" s="102"/>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89"/>
      <c r="AY914" s="89"/>
      <c r="AZ914" s="89"/>
      <c r="BA914" s="89"/>
      <c r="BB914" s="89"/>
      <c r="BC914" s="89"/>
      <c r="BD914" s="89"/>
      <c r="BE914" s="89"/>
      <c r="BF914" s="89"/>
      <c r="BG914" s="89"/>
      <c r="BH914" s="89"/>
      <c r="BI914" s="89"/>
      <c r="BJ914" s="89"/>
      <c r="BK914" s="89"/>
      <c r="BL914" s="89"/>
      <c r="BM914" s="89"/>
      <c r="BN914" s="89"/>
      <c r="BO914" s="89"/>
      <c r="BP914" s="89"/>
      <c r="BQ914" s="89"/>
      <c r="BR914" s="89"/>
      <c r="BS914" s="89"/>
      <c r="BT914" s="89"/>
      <c r="BU914" s="89"/>
      <c r="BV914" s="89"/>
    </row>
    <row r="915" spans="1:74" ht="12.75" customHeight="1" x14ac:dyDescent="0.2">
      <c r="A915" s="102"/>
      <c r="B915" s="102"/>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c r="AB915" s="89"/>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89"/>
      <c r="AY915" s="89"/>
      <c r="AZ915" s="89"/>
      <c r="BA915" s="89"/>
      <c r="BB915" s="89"/>
      <c r="BC915" s="89"/>
      <c r="BD915" s="89"/>
      <c r="BE915" s="89"/>
      <c r="BF915" s="89"/>
      <c r="BG915" s="89"/>
      <c r="BH915" s="89"/>
      <c r="BI915" s="89"/>
      <c r="BJ915" s="89"/>
      <c r="BK915" s="89"/>
      <c r="BL915" s="89"/>
      <c r="BM915" s="89"/>
      <c r="BN915" s="89"/>
      <c r="BO915" s="89"/>
      <c r="BP915" s="89"/>
      <c r="BQ915" s="89"/>
      <c r="BR915" s="89"/>
      <c r="BS915" s="89"/>
      <c r="BT915" s="89"/>
      <c r="BU915" s="89"/>
      <c r="BV915" s="89"/>
    </row>
    <row r="916" spans="1:74" ht="12.75" customHeight="1" x14ac:dyDescent="0.2">
      <c r="A916" s="102"/>
      <c r="B916" s="102"/>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89"/>
      <c r="AY916" s="89"/>
      <c r="AZ916" s="89"/>
      <c r="BA916" s="89"/>
      <c r="BB916" s="89"/>
      <c r="BC916" s="89"/>
      <c r="BD916" s="89"/>
      <c r="BE916" s="89"/>
      <c r="BF916" s="89"/>
      <c r="BG916" s="89"/>
      <c r="BH916" s="89"/>
      <c r="BI916" s="89"/>
      <c r="BJ916" s="89"/>
      <c r="BK916" s="89"/>
      <c r="BL916" s="89"/>
      <c r="BM916" s="89"/>
      <c r="BN916" s="89"/>
      <c r="BO916" s="89"/>
      <c r="BP916" s="89"/>
      <c r="BQ916" s="89"/>
      <c r="BR916" s="89"/>
      <c r="BS916" s="89"/>
      <c r="BT916" s="89"/>
      <c r="BU916" s="89"/>
      <c r="BV916" s="89"/>
    </row>
    <row r="917" spans="1:74" ht="12.75" customHeight="1" x14ac:dyDescent="0.2">
      <c r="A917" s="102"/>
      <c r="B917" s="102"/>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89"/>
      <c r="AY917" s="89"/>
      <c r="AZ917" s="89"/>
      <c r="BA917" s="89"/>
      <c r="BB917" s="89"/>
      <c r="BC917" s="89"/>
      <c r="BD917" s="89"/>
      <c r="BE917" s="89"/>
      <c r="BF917" s="89"/>
      <c r="BG917" s="89"/>
      <c r="BH917" s="89"/>
      <c r="BI917" s="89"/>
      <c r="BJ917" s="89"/>
      <c r="BK917" s="89"/>
      <c r="BL917" s="89"/>
      <c r="BM917" s="89"/>
      <c r="BN917" s="89"/>
      <c r="BO917" s="89"/>
      <c r="BP917" s="89"/>
      <c r="BQ917" s="89"/>
      <c r="BR917" s="89"/>
      <c r="BS917" s="89"/>
      <c r="BT917" s="89"/>
      <c r="BU917" s="89"/>
      <c r="BV917" s="89"/>
    </row>
    <row r="918" spans="1:74" ht="12.75" customHeight="1" x14ac:dyDescent="0.2">
      <c r="A918" s="102"/>
      <c r="B918" s="102"/>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89"/>
      <c r="AY918" s="89"/>
      <c r="AZ918" s="89"/>
      <c r="BA918" s="89"/>
      <c r="BB918" s="89"/>
      <c r="BC918" s="89"/>
      <c r="BD918" s="89"/>
      <c r="BE918" s="89"/>
      <c r="BF918" s="89"/>
      <c r="BG918" s="89"/>
      <c r="BH918" s="89"/>
      <c r="BI918" s="89"/>
      <c r="BJ918" s="89"/>
      <c r="BK918" s="89"/>
      <c r="BL918" s="89"/>
      <c r="BM918" s="89"/>
      <c r="BN918" s="89"/>
      <c r="BO918" s="89"/>
      <c r="BP918" s="89"/>
      <c r="BQ918" s="89"/>
      <c r="BR918" s="89"/>
      <c r="BS918" s="89"/>
      <c r="BT918" s="89"/>
      <c r="BU918" s="89"/>
      <c r="BV918" s="89"/>
    </row>
    <row r="919" spans="1:74" ht="12.75" customHeight="1" x14ac:dyDescent="0.2">
      <c r="A919" s="102"/>
      <c r="B919" s="102"/>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89"/>
      <c r="AY919" s="89"/>
      <c r="AZ919" s="89"/>
      <c r="BA919" s="89"/>
      <c r="BB919" s="89"/>
      <c r="BC919" s="89"/>
      <c r="BD919" s="89"/>
      <c r="BE919" s="89"/>
      <c r="BF919" s="89"/>
      <c r="BG919" s="89"/>
      <c r="BH919" s="89"/>
      <c r="BI919" s="89"/>
      <c r="BJ919" s="89"/>
      <c r="BK919" s="89"/>
      <c r="BL919" s="89"/>
      <c r="BM919" s="89"/>
      <c r="BN919" s="89"/>
      <c r="BO919" s="89"/>
      <c r="BP919" s="89"/>
      <c r="BQ919" s="89"/>
      <c r="BR919" s="89"/>
      <c r="BS919" s="89"/>
      <c r="BT919" s="89"/>
      <c r="BU919" s="89"/>
      <c r="BV919" s="89"/>
    </row>
    <row r="920" spans="1:74" ht="12.75" customHeight="1" x14ac:dyDescent="0.2">
      <c r="A920" s="102"/>
      <c r="B920" s="102"/>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89"/>
      <c r="AY920" s="89"/>
      <c r="AZ920" s="89"/>
      <c r="BA920" s="89"/>
      <c r="BB920" s="89"/>
      <c r="BC920" s="89"/>
      <c r="BD920" s="89"/>
      <c r="BE920" s="89"/>
      <c r="BF920" s="89"/>
      <c r="BG920" s="89"/>
      <c r="BH920" s="89"/>
      <c r="BI920" s="89"/>
      <c r="BJ920" s="89"/>
      <c r="BK920" s="89"/>
      <c r="BL920" s="89"/>
      <c r="BM920" s="89"/>
      <c r="BN920" s="89"/>
      <c r="BO920" s="89"/>
      <c r="BP920" s="89"/>
      <c r="BQ920" s="89"/>
      <c r="BR920" s="89"/>
      <c r="BS920" s="89"/>
      <c r="BT920" s="89"/>
      <c r="BU920" s="89"/>
      <c r="BV920" s="89"/>
    </row>
    <row r="921" spans="1:74" ht="12.75" customHeight="1" x14ac:dyDescent="0.2">
      <c r="A921" s="102"/>
      <c r="B921" s="102"/>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89"/>
      <c r="AY921" s="89"/>
      <c r="AZ921" s="89"/>
      <c r="BA921" s="89"/>
      <c r="BB921" s="89"/>
      <c r="BC921" s="89"/>
      <c r="BD921" s="89"/>
      <c r="BE921" s="89"/>
      <c r="BF921" s="89"/>
      <c r="BG921" s="89"/>
      <c r="BH921" s="89"/>
      <c r="BI921" s="89"/>
      <c r="BJ921" s="89"/>
      <c r="BK921" s="89"/>
      <c r="BL921" s="89"/>
      <c r="BM921" s="89"/>
      <c r="BN921" s="89"/>
      <c r="BO921" s="89"/>
      <c r="BP921" s="89"/>
      <c r="BQ921" s="89"/>
      <c r="BR921" s="89"/>
      <c r="BS921" s="89"/>
      <c r="BT921" s="89"/>
      <c r="BU921" s="89"/>
      <c r="BV921" s="89"/>
    </row>
    <row r="922" spans="1:74" ht="12.75" customHeight="1" x14ac:dyDescent="0.2">
      <c r="A922" s="102"/>
      <c r="B922" s="102"/>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89"/>
      <c r="AY922" s="89"/>
      <c r="AZ922" s="89"/>
      <c r="BA922" s="89"/>
      <c r="BB922" s="89"/>
      <c r="BC922" s="89"/>
      <c r="BD922" s="89"/>
      <c r="BE922" s="89"/>
      <c r="BF922" s="89"/>
      <c r="BG922" s="89"/>
      <c r="BH922" s="89"/>
      <c r="BI922" s="89"/>
      <c r="BJ922" s="89"/>
      <c r="BK922" s="89"/>
      <c r="BL922" s="89"/>
      <c r="BM922" s="89"/>
      <c r="BN922" s="89"/>
      <c r="BO922" s="89"/>
      <c r="BP922" s="89"/>
      <c r="BQ922" s="89"/>
      <c r="BR922" s="89"/>
      <c r="BS922" s="89"/>
      <c r="BT922" s="89"/>
      <c r="BU922" s="89"/>
      <c r="BV922" s="89"/>
    </row>
    <row r="923" spans="1:74" ht="12.75" customHeight="1" x14ac:dyDescent="0.2">
      <c r="A923" s="102"/>
      <c r="B923" s="102"/>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89"/>
      <c r="AY923" s="89"/>
      <c r="AZ923" s="89"/>
      <c r="BA923" s="89"/>
      <c r="BB923" s="89"/>
      <c r="BC923" s="89"/>
      <c r="BD923" s="89"/>
      <c r="BE923" s="89"/>
      <c r="BF923" s="89"/>
      <c r="BG923" s="89"/>
      <c r="BH923" s="89"/>
      <c r="BI923" s="89"/>
      <c r="BJ923" s="89"/>
      <c r="BK923" s="89"/>
      <c r="BL923" s="89"/>
      <c r="BM923" s="89"/>
      <c r="BN923" s="89"/>
      <c r="BO923" s="89"/>
      <c r="BP923" s="89"/>
      <c r="BQ923" s="89"/>
      <c r="BR923" s="89"/>
      <c r="BS923" s="89"/>
      <c r="BT923" s="89"/>
      <c r="BU923" s="89"/>
      <c r="BV923" s="89"/>
    </row>
    <row r="924" spans="1:74" ht="12.75" customHeight="1" x14ac:dyDescent="0.2">
      <c r="A924" s="102"/>
      <c r="B924" s="102"/>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89"/>
      <c r="AY924" s="89"/>
      <c r="AZ924" s="89"/>
      <c r="BA924" s="89"/>
      <c r="BB924" s="89"/>
      <c r="BC924" s="89"/>
      <c r="BD924" s="89"/>
      <c r="BE924" s="89"/>
      <c r="BF924" s="89"/>
      <c r="BG924" s="89"/>
      <c r="BH924" s="89"/>
      <c r="BI924" s="89"/>
      <c r="BJ924" s="89"/>
      <c r="BK924" s="89"/>
      <c r="BL924" s="89"/>
      <c r="BM924" s="89"/>
      <c r="BN924" s="89"/>
      <c r="BO924" s="89"/>
      <c r="BP924" s="89"/>
      <c r="BQ924" s="89"/>
      <c r="BR924" s="89"/>
      <c r="BS924" s="89"/>
      <c r="BT924" s="89"/>
      <c r="BU924" s="89"/>
      <c r="BV924" s="89"/>
    </row>
    <row r="925" spans="1:74" ht="12.75" customHeight="1" x14ac:dyDescent="0.2">
      <c r="A925" s="102"/>
      <c r="B925" s="102"/>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89"/>
      <c r="AY925" s="89"/>
      <c r="AZ925" s="89"/>
      <c r="BA925" s="89"/>
      <c r="BB925" s="89"/>
      <c r="BC925" s="89"/>
      <c r="BD925" s="89"/>
      <c r="BE925" s="89"/>
      <c r="BF925" s="89"/>
      <c r="BG925" s="89"/>
      <c r="BH925" s="89"/>
      <c r="BI925" s="89"/>
      <c r="BJ925" s="89"/>
      <c r="BK925" s="89"/>
      <c r="BL925" s="89"/>
      <c r="BM925" s="89"/>
      <c r="BN925" s="89"/>
      <c r="BO925" s="89"/>
      <c r="BP925" s="89"/>
      <c r="BQ925" s="89"/>
      <c r="BR925" s="89"/>
      <c r="BS925" s="89"/>
      <c r="BT925" s="89"/>
      <c r="BU925" s="89"/>
      <c r="BV925" s="89"/>
    </row>
    <row r="926" spans="1:74" ht="12.75" customHeight="1" x14ac:dyDescent="0.2">
      <c r="A926" s="102"/>
      <c r="B926" s="102"/>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89"/>
      <c r="AY926" s="89"/>
      <c r="AZ926" s="89"/>
      <c r="BA926" s="89"/>
      <c r="BB926" s="89"/>
      <c r="BC926" s="89"/>
      <c r="BD926" s="89"/>
      <c r="BE926" s="89"/>
      <c r="BF926" s="89"/>
      <c r="BG926" s="89"/>
      <c r="BH926" s="89"/>
      <c r="BI926" s="89"/>
      <c r="BJ926" s="89"/>
      <c r="BK926" s="89"/>
      <c r="BL926" s="89"/>
      <c r="BM926" s="89"/>
      <c r="BN926" s="89"/>
      <c r="BO926" s="89"/>
      <c r="BP926" s="89"/>
      <c r="BQ926" s="89"/>
      <c r="BR926" s="89"/>
      <c r="BS926" s="89"/>
      <c r="BT926" s="89"/>
      <c r="BU926" s="89"/>
      <c r="BV926" s="89"/>
    </row>
    <row r="927" spans="1:74" ht="12.75" customHeight="1" x14ac:dyDescent="0.2">
      <c r="A927" s="102"/>
      <c r="B927" s="102"/>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89"/>
      <c r="AY927" s="89"/>
      <c r="AZ927" s="89"/>
      <c r="BA927" s="89"/>
      <c r="BB927" s="89"/>
      <c r="BC927" s="89"/>
      <c r="BD927" s="89"/>
      <c r="BE927" s="89"/>
      <c r="BF927" s="89"/>
      <c r="BG927" s="89"/>
      <c r="BH927" s="89"/>
      <c r="BI927" s="89"/>
      <c r="BJ927" s="89"/>
      <c r="BK927" s="89"/>
      <c r="BL927" s="89"/>
      <c r="BM927" s="89"/>
      <c r="BN927" s="89"/>
      <c r="BO927" s="89"/>
      <c r="BP927" s="89"/>
      <c r="BQ927" s="89"/>
      <c r="BR927" s="89"/>
      <c r="BS927" s="89"/>
      <c r="BT927" s="89"/>
      <c r="BU927" s="89"/>
      <c r="BV927" s="89"/>
    </row>
    <row r="928" spans="1:74" ht="12.75" customHeight="1" x14ac:dyDescent="0.2">
      <c r="A928" s="102"/>
      <c r="B928" s="102"/>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89"/>
      <c r="AY928" s="89"/>
      <c r="AZ928" s="89"/>
      <c r="BA928" s="89"/>
      <c r="BB928" s="89"/>
      <c r="BC928" s="89"/>
      <c r="BD928" s="89"/>
      <c r="BE928" s="89"/>
      <c r="BF928" s="89"/>
      <c r="BG928" s="89"/>
      <c r="BH928" s="89"/>
      <c r="BI928" s="89"/>
      <c r="BJ928" s="89"/>
      <c r="BK928" s="89"/>
      <c r="BL928" s="89"/>
      <c r="BM928" s="89"/>
      <c r="BN928" s="89"/>
      <c r="BO928" s="89"/>
      <c r="BP928" s="89"/>
      <c r="BQ928" s="89"/>
      <c r="BR928" s="89"/>
      <c r="BS928" s="89"/>
      <c r="BT928" s="89"/>
      <c r="BU928" s="89"/>
      <c r="BV928" s="89"/>
    </row>
    <row r="929" spans="1:74" ht="12.75" customHeight="1" x14ac:dyDescent="0.2">
      <c r="A929" s="102"/>
      <c r="B929" s="102"/>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89"/>
      <c r="AY929" s="89"/>
      <c r="AZ929" s="89"/>
      <c r="BA929" s="89"/>
      <c r="BB929" s="89"/>
      <c r="BC929" s="89"/>
      <c r="BD929" s="89"/>
      <c r="BE929" s="89"/>
      <c r="BF929" s="89"/>
      <c r="BG929" s="89"/>
      <c r="BH929" s="89"/>
      <c r="BI929" s="89"/>
      <c r="BJ929" s="89"/>
      <c r="BK929" s="89"/>
      <c r="BL929" s="89"/>
      <c r="BM929" s="89"/>
      <c r="BN929" s="89"/>
      <c r="BO929" s="89"/>
      <c r="BP929" s="89"/>
      <c r="BQ929" s="89"/>
      <c r="BR929" s="89"/>
      <c r="BS929" s="89"/>
      <c r="BT929" s="89"/>
      <c r="BU929" s="89"/>
      <c r="BV929" s="89"/>
    </row>
    <row r="930" spans="1:74" ht="12.75" customHeight="1" x14ac:dyDescent="0.2">
      <c r="A930" s="102"/>
      <c r="B930" s="102"/>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89"/>
      <c r="AY930" s="89"/>
      <c r="AZ930" s="89"/>
      <c r="BA930" s="89"/>
      <c r="BB930" s="89"/>
      <c r="BC930" s="89"/>
      <c r="BD930" s="89"/>
      <c r="BE930" s="89"/>
      <c r="BF930" s="89"/>
      <c r="BG930" s="89"/>
      <c r="BH930" s="89"/>
      <c r="BI930" s="89"/>
      <c r="BJ930" s="89"/>
      <c r="BK930" s="89"/>
      <c r="BL930" s="89"/>
      <c r="BM930" s="89"/>
      <c r="BN930" s="89"/>
      <c r="BO930" s="89"/>
      <c r="BP930" s="89"/>
      <c r="BQ930" s="89"/>
      <c r="BR930" s="89"/>
      <c r="BS930" s="89"/>
      <c r="BT930" s="89"/>
      <c r="BU930" s="89"/>
      <c r="BV930" s="89"/>
    </row>
    <row r="931" spans="1:74" ht="12.75" customHeight="1" x14ac:dyDescent="0.2">
      <c r="A931" s="102"/>
      <c r="B931" s="102"/>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89"/>
      <c r="AY931" s="89"/>
      <c r="AZ931" s="89"/>
      <c r="BA931" s="89"/>
      <c r="BB931" s="89"/>
      <c r="BC931" s="89"/>
      <c r="BD931" s="89"/>
      <c r="BE931" s="89"/>
      <c r="BF931" s="89"/>
      <c r="BG931" s="89"/>
      <c r="BH931" s="89"/>
      <c r="BI931" s="89"/>
      <c r="BJ931" s="89"/>
      <c r="BK931" s="89"/>
      <c r="BL931" s="89"/>
      <c r="BM931" s="89"/>
      <c r="BN931" s="89"/>
      <c r="BO931" s="89"/>
      <c r="BP931" s="89"/>
      <c r="BQ931" s="89"/>
      <c r="BR931" s="89"/>
      <c r="BS931" s="89"/>
      <c r="BT931" s="89"/>
      <c r="BU931" s="89"/>
      <c r="BV931" s="89"/>
    </row>
    <row r="932" spans="1:74" ht="12.75" customHeight="1" x14ac:dyDescent="0.2">
      <c r="A932" s="102"/>
      <c r="B932" s="102"/>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89"/>
      <c r="AY932" s="89"/>
      <c r="AZ932" s="89"/>
      <c r="BA932" s="89"/>
      <c r="BB932" s="89"/>
      <c r="BC932" s="89"/>
      <c r="BD932" s="89"/>
      <c r="BE932" s="89"/>
      <c r="BF932" s="89"/>
      <c r="BG932" s="89"/>
      <c r="BH932" s="89"/>
      <c r="BI932" s="89"/>
      <c r="BJ932" s="89"/>
      <c r="BK932" s="89"/>
      <c r="BL932" s="89"/>
      <c r="BM932" s="89"/>
      <c r="BN932" s="89"/>
      <c r="BO932" s="89"/>
      <c r="BP932" s="89"/>
      <c r="BQ932" s="89"/>
      <c r="BR932" s="89"/>
      <c r="BS932" s="89"/>
      <c r="BT932" s="89"/>
      <c r="BU932" s="89"/>
      <c r="BV932" s="89"/>
    </row>
    <row r="933" spans="1:74" ht="12.75" customHeight="1" x14ac:dyDescent="0.2">
      <c r="A933" s="102"/>
      <c r="B933" s="102"/>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89"/>
      <c r="AY933" s="89"/>
      <c r="AZ933" s="89"/>
      <c r="BA933" s="89"/>
      <c r="BB933" s="89"/>
      <c r="BC933" s="89"/>
      <c r="BD933" s="89"/>
      <c r="BE933" s="89"/>
      <c r="BF933" s="89"/>
      <c r="BG933" s="89"/>
      <c r="BH933" s="89"/>
      <c r="BI933" s="89"/>
      <c r="BJ933" s="89"/>
      <c r="BK933" s="89"/>
      <c r="BL933" s="89"/>
      <c r="BM933" s="89"/>
      <c r="BN933" s="89"/>
      <c r="BO933" s="89"/>
      <c r="BP933" s="89"/>
      <c r="BQ933" s="89"/>
      <c r="BR933" s="89"/>
      <c r="BS933" s="89"/>
      <c r="BT933" s="89"/>
      <c r="BU933" s="89"/>
      <c r="BV933" s="89"/>
    </row>
    <row r="934" spans="1:74" ht="12.75" customHeight="1" x14ac:dyDescent="0.2">
      <c r="A934" s="102"/>
      <c r="B934" s="102"/>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89"/>
      <c r="AY934" s="89"/>
      <c r="AZ934" s="89"/>
      <c r="BA934" s="89"/>
      <c r="BB934" s="89"/>
      <c r="BC934" s="89"/>
      <c r="BD934" s="89"/>
      <c r="BE934" s="89"/>
      <c r="BF934" s="89"/>
      <c r="BG934" s="89"/>
      <c r="BH934" s="89"/>
      <c r="BI934" s="89"/>
      <c r="BJ934" s="89"/>
      <c r="BK934" s="89"/>
      <c r="BL934" s="89"/>
      <c r="BM934" s="89"/>
      <c r="BN934" s="89"/>
      <c r="BO934" s="89"/>
      <c r="BP934" s="89"/>
      <c r="BQ934" s="89"/>
      <c r="BR934" s="89"/>
      <c r="BS934" s="89"/>
      <c r="BT934" s="89"/>
      <c r="BU934" s="89"/>
      <c r="BV934" s="89"/>
    </row>
    <row r="935" spans="1:74" ht="12.75" customHeight="1" x14ac:dyDescent="0.2">
      <c r="A935" s="102"/>
      <c r="B935" s="102"/>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89"/>
      <c r="AY935" s="89"/>
      <c r="AZ935" s="89"/>
      <c r="BA935" s="89"/>
      <c r="BB935" s="89"/>
      <c r="BC935" s="89"/>
      <c r="BD935" s="89"/>
      <c r="BE935" s="89"/>
      <c r="BF935" s="89"/>
      <c r="BG935" s="89"/>
      <c r="BH935" s="89"/>
      <c r="BI935" s="89"/>
      <c r="BJ935" s="89"/>
      <c r="BK935" s="89"/>
      <c r="BL935" s="89"/>
      <c r="BM935" s="89"/>
      <c r="BN935" s="89"/>
      <c r="BO935" s="89"/>
      <c r="BP935" s="89"/>
      <c r="BQ935" s="89"/>
      <c r="BR935" s="89"/>
      <c r="BS935" s="89"/>
      <c r="BT935" s="89"/>
      <c r="BU935" s="89"/>
      <c r="BV935" s="89"/>
    </row>
    <row r="936" spans="1:74" ht="12.75" customHeight="1" x14ac:dyDescent="0.2">
      <c r="A936" s="102"/>
      <c r="B936" s="102"/>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89"/>
      <c r="AY936" s="89"/>
      <c r="AZ936" s="89"/>
      <c r="BA936" s="89"/>
      <c r="BB936" s="89"/>
      <c r="BC936" s="89"/>
      <c r="BD936" s="89"/>
      <c r="BE936" s="89"/>
      <c r="BF936" s="89"/>
      <c r="BG936" s="89"/>
      <c r="BH936" s="89"/>
      <c r="BI936" s="89"/>
      <c r="BJ936" s="89"/>
      <c r="BK936" s="89"/>
      <c r="BL936" s="89"/>
      <c r="BM936" s="89"/>
      <c r="BN936" s="89"/>
      <c r="BO936" s="89"/>
      <c r="BP936" s="89"/>
      <c r="BQ936" s="89"/>
      <c r="BR936" s="89"/>
      <c r="BS936" s="89"/>
      <c r="BT936" s="89"/>
      <c r="BU936" s="89"/>
      <c r="BV936" s="89"/>
    </row>
    <row r="937" spans="1:74" ht="12.75" customHeight="1" x14ac:dyDescent="0.2">
      <c r="A937" s="102"/>
      <c r="B937" s="102"/>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89"/>
      <c r="AY937" s="89"/>
      <c r="AZ937" s="89"/>
      <c r="BA937" s="89"/>
      <c r="BB937" s="89"/>
      <c r="BC937" s="89"/>
      <c r="BD937" s="89"/>
      <c r="BE937" s="89"/>
      <c r="BF937" s="89"/>
      <c r="BG937" s="89"/>
      <c r="BH937" s="89"/>
      <c r="BI937" s="89"/>
      <c r="BJ937" s="89"/>
      <c r="BK937" s="89"/>
      <c r="BL937" s="89"/>
      <c r="BM937" s="89"/>
      <c r="BN937" s="89"/>
      <c r="BO937" s="89"/>
      <c r="BP937" s="89"/>
      <c r="BQ937" s="89"/>
      <c r="BR937" s="89"/>
      <c r="BS937" s="89"/>
      <c r="BT937" s="89"/>
      <c r="BU937" s="89"/>
      <c r="BV937" s="89"/>
    </row>
    <row r="938" spans="1:74" ht="12.75" customHeight="1" x14ac:dyDescent="0.2">
      <c r="A938" s="102"/>
      <c r="B938" s="102"/>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89"/>
      <c r="AY938" s="89"/>
      <c r="AZ938" s="89"/>
      <c r="BA938" s="89"/>
      <c r="BB938" s="89"/>
      <c r="BC938" s="89"/>
      <c r="BD938" s="89"/>
      <c r="BE938" s="89"/>
      <c r="BF938" s="89"/>
      <c r="BG938" s="89"/>
      <c r="BH938" s="89"/>
      <c r="BI938" s="89"/>
      <c r="BJ938" s="89"/>
      <c r="BK938" s="89"/>
      <c r="BL938" s="89"/>
      <c r="BM938" s="89"/>
      <c r="BN938" s="89"/>
      <c r="BO938" s="89"/>
      <c r="BP938" s="89"/>
      <c r="BQ938" s="89"/>
      <c r="BR938" s="89"/>
      <c r="BS938" s="89"/>
      <c r="BT938" s="89"/>
      <c r="BU938" s="89"/>
      <c r="BV938" s="89"/>
    </row>
    <row r="939" spans="1:74" ht="12.75" customHeight="1" x14ac:dyDescent="0.2">
      <c r="A939" s="102"/>
      <c r="B939" s="102"/>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89"/>
      <c r="AY939" s="89"/>
      <c r="AZ939" s="89"/>
      <c r="BA939" s="89"/>
      <c r="BB939" s="89"/>
      <c r="BC939" s="89"/>
      <c r="BD939" s="89"/>
      <c r="BE939" s="89"/>
      <c r="BF939" s="89"/>
      <c r="BG939" s="89"/>
      <c r="BH939" s="89"/>
      <c r="BI939" s="89"/>
      <c r="BJ939" s="89"/>
      <c r="BK939" s="89"/>
      <c r="BL939" s="89"/>
      <c r="BM939" s="89"/>
      <c r="BN939" s="89"/>
      <c r="BO939" s="89"/>
      <c r="BP939" s="89"/>
      <c r="BQ939" s="89"/>
      <c r="BR939" s="89"/>
      <c r="BS939" s="89"/>
      <c r="BT939" s="89"/>
      <c r="BU939" s="89"/>
      <c r="BV939" s="89"/>
    </row>
    <row r="940" spans="1:74" ht="12.75" customHeight="1" x14ac:dyDescent="0.2">
      <c r="A940" s="102"/>
      <c r="B940" s="102"/>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89"/>
      <c r="AY940" s="89"/>
      <c r="AZ940" s="89"/>
      <c r="BA940" s="89"/>
      <c r="BB940" s="89"/>
      <c r="BC940" s="89"/>
      <c r="BD940" s="89"/>
      <c r="BE940" s="89"/>
      <c r="BF940" s="89"/>
      <c r="BG940" s="89"/>
      <c r="BH940" s="89"/>
      <c r="BI940" s="89"/>
      <c r="BJ940" s="89"/>
      <c r="BK940" s="89"/>
      <c r="BL940" s="89"/>
      <c r="BM940" s="89"/>
      <c r="BN940" s="89"/>
      <c r="BO940" s="89"/>
      <c r="BP940" s="89"/>
      <c r="BQ940" s="89"/>
      <c r="BR940" s="89"/>
      <c r="BS940" s="89"/>
      <c r="BT940" s="89"/>
      <c r="BU940" s="89"/>
      <c r="BV940" s="89"/>
    </row>
    <row r="941" spans="1:74" ht="12.75" customHeight="1" x14ac:dyDescent="0.2">
      <c r="A941" s="102"/>
      <c r="B941" s="102"/>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89"/>
      <c r="AY941" s="89"/>
      <c r="AZ941" s="89"/>
      <c r="BA941" s="89"/>
      <c r="BB941" s="89"/>
      <c r="BC941" s="89"/>
      <c r="BD941" s="89"/>
      <c r="BE941" s="89"/>
      <c r="BF941" s="89"/>
      <c r="BG941" s="89"/>
      <c r="BH941" s="89"/>
      <c r="BI941" s="89"/>
      <c r="BJ941" s="89"/>
      <c r="BK941" s="89"/>
      <c r="BL941" s="89"/>
      <c r="BM941" s="89"/>
      <c r="BN941" s="89"/>
      <c r="BO941" s="89"/>
      <c r="BP941" s="89"/>
      <c r="BQ941" s="89"/>
      <c r="BR941" s="89"/>
      <c r="BS941" s="89"/>
      <c r="BT941" s="89"/>
      <c r="BU941" s="89"/>
      <c r="BV941" s="89"/>
    </row>
    <row r="942" spans="1:74" ht="12.75" customHeight="1" x14ac:dyDescent="0.2">
      <c r="A942" s="102"/>
      <c r="B942" s="102"/>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89"/>
      <c r="AY942" s="89"/>
      <c r="AZ942" s="89"/>
      <c r="BA942" s="89"/>
      <c r="BB942" s="89"/>
      <c r="BC942" s="89"/>
      <c r="BD942" s="89"/>
      <c r="BE942" s="89"/>
      <c r="BF942" s="89"/>
      <c r="BG942" s="89"/>
      <c r="BH942" s="89"/>
      <c r="BI942" s="89"/>
      <c r="BJ942" s="89"/>
      <c r="BK942" s="89"/>
      <c r="BL942" s="89"/>
      <c r="BM942" s="89"/>
      <c r="BN942" s="89"/>
      <c r="BO942" s="89"/>
      <c r="BP942" s="89"/>
      <c r="BQ942" s="89"/>
      <c r="BR942" s="89"/>
      <c r="BS942" s="89"/>
      <c r="BT942" s="89"/>
      <c r="BU942" s="89"/>
      <c r="BV942" s="89"/>
    </row>
    <row r="943" spans="1:74" ht="12.75" customHeight="1" x14ac:dyDescent="0.2">
      <c r="A943" s="102"/>
      <c r="B943" s="102"/>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89"/>
      <c r="AY943" s="89"/>
      <c r="AZ943" s="89"/>
      <c r="BA943" s="89"/>
      <c r="BB943" s="89"/>
      <c r="BC943" s="89"/>
      <c r="BD943" s="89"/>
      <c r="BE943" s="89"/>
      <c r="BF943" s="89"/>
      <c r="BG943" s="89"/>
      <c r="BH943" s="89"/>
      <c r="BI943" s="89"/>
      <c r="BJ943" s="89"/>
      <c r="BK943" s="89"/>
      <c r="BL943" s="89"/>
      <c r="BM943" s="89"/>
      <c r="BN943" s="89"/>
      <c r="BO943" s="89"/>
      <c r="BP943" s="89"/>
      <c r="BQ943" s="89"/>
      <c r="BR943" s="89"/>
      <c r="BS943" s="89"/>
      <c r="BT943" s="89"/>
      <c r="BU943" s="89"/>
      <c r="BV943" s="89"/>
    </row>
    <row r="944" spans="1:74" ht="12.75" customHeight="1" x14ac:dyDescent="0.2">
      <c r="A944" s="102"/>
      <c r="B944" s="102"/>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89"/>
      <c r="AY944" s="89"/>
      <c r="AZ944" s="89"/>
      <c r="BA944" s="89"/>
      <c r="BB944" s="89"/>
      <c r="BC944" s="89"/>
      <c r="BD944" s="89"/>
      <c r="BE944" s="89"/>
      <c r="BF944" s="89"/>
      <c r="BG944" s="89"/>
      <c r="BH944" s="89"/>
      <c r="BI944" s="89"/>
      <c r="BJ944" s="89"/>
      <c r="BK944" s="89"/>
      <c r="BL944" s="89"/>
      <c r="BM944" s="89"/>
      <c r="BN944" s="89"/>
      <c r="BO944" s="89"/>
      <c r="BP944" s="89"/>
      <c r="BQ944" s="89"/>
      <c r="BR944" s="89"/>
      <c r="BS944" s="89"/>
      <c r="BT944" s="89"/>
      <c r="BU944" s="89"/>
      <c r="BV944" s="89"/>
    </row>
    <row r="945" spans="1:74" ht="12.75" customHeight="1" x14ac:dyDescent="0.2">
      <c r="A945" s="102"/>
      <c r="B945" s="102"/>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89"/>
      <c r="AY945" s="89"/>
      <c r="AZ945" s="89"/>
      <c r="BA945" s="89"/>
      <c r="BB945" s="89"/>
      <c r="BC945" s="89"/>
      <c r="BD945" s="89"/>
      <c r="BE945" s="89"/>
      <c r="BF945" s="89"/>
      <c r="BG945" s="89"/>
      <c r="BH945" s="89"/>
      <c r="BI945" s="89"/>
      <c r="BJ945" s="89"/>
      <c r="BK945" s="89"/>
      <c r="BL945" s="89"/>
      <c r="BM945" s="89"/>
      <c r="BN945" s="89"/>
      <c r="BO945" s="89"/>
      <c r="BP945" s="89"/>
      <c r="BQ945" s="89"/>
      <c r="BR945" s="89"/>
      <c r="BS945" s="89"/>
      <c r="BT945" s="89"/>
      <c r="BU945" s="89"/>
      <c r="BV945" s="89"/>
    </row>
    <row r="946" spans="1:74" ht="12.75" customHeight="1" x14ac:dyDescent="0.2">
      <c r="A946" s="102"/>
      <c r="B946" s="102"/>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89"/>
      <c r="AY946" s="89"/>
      <c r="AZ946" s="89"/>
      <c r="BA946" s="89"/>
      <c r="BB946" s="89"/>
      <c r="BC946" s="89"/>
      <c r="BD946" s="89"/>
      <c r="BE946" s="89"/>
      <c r="BF946" s="89"/>
      <c r="BG946" s="89"/>
      <c r="BH946" s="89"/>
      <c r="BI946" s="89"/>
      <c r="BJ946" s="89"/>
      <c r="BK946" s="89"/>
      <c r="BL946" s="89"/>
      <c r="BM946" s="89"/>
      <c r="BN946" s="89"/>
      <c r="BO946" s="89"/>
      <c r="BP946" s="89"/>
      <c r="BQ946" s="89"/>
      <c r="BR946" s="89"/>
      <c r="BS946" s="89"/>
      <c r="BT946" s="89"/>
      <c r="BU946" s="89"/>
      <c r="BV946" s="89"/>
    </row>
    <row r="947" spans="1:74" ht="12.75" customHeight="1" x14ac:dyDescent="0.2">
      <c r="A947" s="102"/>
      <c r="B947" s="102"/>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89"/>
      <c r="AY947" s="89"/>
      <c r="AZ947" s="89"/>
      <c r="BA947" s="89"/>
      <c r="BB947" s="89"/>
      <c r="BC947" s="89"/>
      <c r="BD947" s="89"/>
      <c r="BE947" s="89"/>
      <c r="BF947" s="89"/>
      <c r="BG947" s="89"/>
      <c r="BH947" s="89"/>
      <c r="BI947" s="89"/>
      <c r="BJ947" s="89"/>
      <c r="BK947" s="89"/>
      <c r="BL947" s="89"/>
      <c r="BM947" s="89"/>
      <c r="BN947" s="89"/>
      <c r="BO947" s="89"/>
      <c r="BP947" s="89"/>
      <c r="BQ947" s="89"/>
      <c r="BR947" s="89"/>
      <c r="BS947" s="89"/>
      <c r="BT947" s="89"/>
      <c r="BU947" s="89"/>
      <c r="BV947" s="89"/>
    </row>
    <row r="948" spans="1:74" ht="12.75" customHeight="1" x14ac:dyDescent="0.2">
      <c r="A948" s="102"/>
      <c r="B948" s="102"/>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89"/>
      <c r="AY948" s="89"/>
      <c r="AZ948" s="89"/>
      <c r="BA948" s="89"/>
      <c r="BB948" s="89"/>
      <c r="BC948" s="89"/>
      <c r="BD948" s="89"/>
      <c r="BE948" s="89"/>
      <c r="BF948" s="89"/>
      <c r="BG948" s="89"/>
      <c r="BH948" s="89"/>
      <c r="BI948" s="89"/>
      <c r="BJ948" s="89"/>
      <c r="BK948" s="89"/>
      <c r="BL948" s="89"/>
      <c r="BM948" s="89"/>
      <c r="BN948" s="89"/>
      <c r="BO948" s="89"/>
      <c r="BP948" s="89"/>
      <c r="BQ948" s="89"/>
      <c r="BR948" s="89"/>
      <c r="BS948" s="89"/>
      <c r="BT948" s="89"/>
      <c r="BU948" s="89"/>
      <c r="BV948" s="89"/>
    </row>
    <row r="949" spans="1:74" ht="12.75" customHeight="1" x14ac:dyDescent="0.2">
      <c r="A949" s="102"/>
      <c r="B949" s="102"/>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89"/>
      <c r="AY949" s="89"/>
      <c r="AZ949" s="89"/>
      <c r="BA949" s="89"/>
      <c r="BB949" s="89"/>
      <c r="BC949" s="89"/>
      <c r="BD949" s="89"/>
      <c r="BE949" s="89"/>
      <c r="BF949" s="89"/>
      <c r="BG949" s="89"/>
      <c r="BH949" s="89"/>
      <c r="BI949" s="89"/>
      <c r="BJ949" s="89"/>
      <c r="BK949" s="89"/>
      <c r="BL949" s="89"/>
      <c r="BM949" s="89"/>
      <c r="BN949" s="89"/>
      <c r="BO949" s="89"/>
      <c r="BP949" s="89"/>
      <c r="BQ949" s="89"/>
      <c r="BR949" s="89"/>
      <c r="BS949" s="89"/>
      <c r="BT949" s="89"/>
      <c r="BU949" s="89"/>
      <c r="BV949" s="89"/>
    </row>
    <row r="950" spans="1:74" ht="12.75" customHeight="1" x14ac:dyDescent="0.2">
      <c r="A950" s="102"/>
      <c r="B950" s="102"/>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89"/>
      <c r="AY950" s="89"/>
      <c r="AZ950" s="89"/>
      <c r="BA950" s="89"/>
      <c r="BB950" s="89"/>
      <c r="BC950" s="89"/>
      <c r="BD950" s="89"/>
      <c r="BE950" s="89"/>
      <c r="BF950" s="89"/>
      <c r="BG950" s="89"/>
      <c r="BH950" s="89"/>
      <c r="BI950" s="89"/>
      <c r="BJ950" s="89"/>
      <c r="BK950" s="89"/>
      <c r="BL950" s="89"/>
      <c r="BM950" s="89"/>
      <c r="BN950" s="89"/>
      <c r="BO950" s="89"/>
      <c r="BP950" s="89"/>
      <c r="BQ950" s="89"/>
      <c r="BR950" s="89"/>
      <c r="BS950" s="89"/>
      <c r="BT950" s="89"/>
      <c r="BU950" s="89"/>
      <c r="BV950" s="89"/>
    </row>
    <row r="951" spans="1:74" ht="12.75" customHeight="1" x14ac:dyDescent="0.2">
      <c r="A951" s="102"/>
      <c r="B951" s="102"/>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89"/>
      <c r="AY951" s="89"/>
      <c r="AZ951" s="89"/>
      <c r="BA951" s="89"/>
      <c r="BB951" s="89"/>
      <c r="BC951" s="89"/>
      <c r="BD951" s="89"/>
      <c r="BE951" s="89"/>
      <c r="BF951" s="89"/>
      <c r="BG951" s="89"/>
      <c r="BH951" s="89"/>
      <c r="BI951" s="89"/>
      <c r="BJ951" s="89"/>
      <c r="BK951" s="89"/>
      <c r="BL951" s="89"/>
      <c r="BM951" s="89"/>
      <c r="BN951" s="89"/>
      <c r="BO951" s="89"/>
      <c r="BP951" s="89"/>
      <c r="BQ951" s="89"/>
      <c r="BR951" s="89"/>
      <c r="BS951" s="89"/>
      <c r="BT951" s="89"/>
      <c r="BU951" s="89"/>
      <c r="BV951" s="89"/>
    </row>
    <row r="952" spans="1:74" ht="12.75" customHeight="1" x14ac:dyDescent="0.2">
      <c r="A952" s="102"/>
      <c r="B952" s="102"/>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89"/>
      <c r="AY952" s="89"/>
      <c r="AZ952" s="89"/>
      <c r="BA952" s="89"/>
      <c r="BB952" s="89"/>
      <c r="BC952" s="89"/>
      <c r="BD952" s="89"/>
      <c r="BE952" s="89"/>
      <c r="BF952" s="89"/>
      <c r="BG952" s="89"/>
      <c r="BH952" s="89"/>
      <c r="BI952" s="89"/>
      <c r="BJ952" s="89"/>
      <c r="BK952" s="89"/>
      <c r="BL952" s="89"/>
      <c r="BM952" s="89"/>
      <c r="BN952" s="89"/>
      <c r="BO952" s="89"/>
      <c r="BP952" s="89"/>
      <c r="BQ952" s="89"/>
      <c r="BR952" s="89"/>
      <c r="BS952" s="89"/>
      <c r="BT952" s="89"/>
      <c r="BU952" s="89"/>
      <c r="BV952" s="89"/>
    </row>
    <row r="953" spans="1:74" ht="12.75" customHeight="1" x14ac:dyDescent="0.2">
      <c r="A953" s="102"/>
      <c r="B953" s="102"/>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89"/>
      <c r="AY953" s="89"/>
      <c r="AZ953" s="89"/>
      <c r="BA953" s="89"/>
      <c r="BB953" s="89"/>
      <c r="BC953" s="89"/>
      <c r="BD953" s="89"/>
      <c r="BE953" s="89"/>
      <c r="BF953" s="89"/>
      <c r="BG953" s="89"/>
      <c r="BH953" s="89"/>
      <c r="BI953" s="89"/>
      <c r="BJ953" s="89"/>
      <c r="BK953" s="89"/>
      <c r="BL953" s="89"/>
      <c r="BM953" s="89"/>
      <c r="BN953" s="89"/>
      <c r="BO953" s="89"/>
      <c r="BP953" s="89"/>
      <c r="BQ953" s="89"/>
      <c r="BR953" s="89"/>
      <c r="BS953" s="89"/>
      <c r="BT953" s="89"/>
      <c r="BU953" s="89"/>
      <c r="BV953" s="89"/>
    </row>
    <row r="954" spans="1:74" ht="12.75" customHeight="1" x14ac:dyDescent="0.2">
      <c r="A954" s="102"/>
      <c r="B954" s="102"/>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89"/>
      <c r="AY954" s="89"/>
      <c r="AZ954" s="89"/>
      <c r="BA954" s="89"/>
      <c r="BB954" s="89"/>
      <c r="BC954" s="89"/>
      <c r="BD954" s="89"/>
      <c r="BE954" s="89"/>
      <c r="BF954" s="89"/>
      <c r="BG954" s="89"/>
      <c r="BH954" s="89"/>
      <c r="BI954" s="89"/>
      <c r="BJ954" s="89"/>
      <c r="BK954" s="89"/>
      <c r="BL954" s="89"/>
      <c r="BM954" s="89"/>
      <c r="BN954" s="89"/>
      <c r="BO954" s="89"/>
      <c r="BP954" s="89"/>
      <c r="BQ954" s="89"/>
      <c r="BR954" s="89"/>
      <c r="BS954" s="89"/>
      <c r="BT954" s="89"/>
      <c r="BU954" s="89"/>
      <c r="BV954" s="89"/>
    </row>
    <row r="955" spans="1:74" ht="12.75" customHeight="1" x14ac:dyDescent="0.2">
      <c r="A955" s="102"/>
      <c r="B955" s="102"/>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89"/>
      <c r="AY955" s="89"/>
      <c r="AZ955" s="89"/>
      <c r="BA955" s="89"/>
      <c r="BB955" s="89"/>
      <c r="BC955" s="89"/>
      <c r="BD955" s="89"/>
      <c r="BE955" s="89"/>
      <c r="BF955" s="89"/>
      <c r="BG955" s="89"/>
      <c r="BH955" s="89"/>
      <c r="BI955" s="89"/>
      <c r="BJ955" s="89"/>
      <c r="BK955" s="89"/>
      <c r="BL955" s="89"/>
      <c r="BM955" s="89"/>
      <c r="BN955" s="89"/>
      <c r="BO955" s="89"/>
      <c r="BP955" s="89"/>
      <c r="BQ955" s="89"/>
      <c r="BR955" s="89"/>
      <c r="BS955" s="89"/>
      <c r="BT955" s="89"/>
      <c r="BU955" s="89"/>
      <c r="BV955" s="89"/>
    </row>
    <row r="956" spans="1:74" ht="12.75" customHeight="1" x14ac:dyDescent="0.2">
      <c r="A956" s="102"/>
      <c r="B956" s="102"/>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89"/>
      <c r="AY956" s="89"/>
      <c r="AZ956" s="89"/>
      <c r="BA956" s="89"/>
      <c r="BB956" s="89"/>
      <c r="BC956" s="89"/>
      <c r="BD956" s="89"/>
      <c r="BE956" s="89"/>
      <c r="BF956" s="89"/>
      <c r="BG956" s="89"/>
      <c r="BH956" s="89"/>
      <c r="BI956" s="89"/>
      <c r="BJ956" s="89"/>
      <c r="BK956" s="89"/>
      <c r="BL956" s="89"/>
      <c r="BM956" s="89"/>
      <c r="BN956" s="89"/>
      <c r="BO956" s="89"/>
      <c r="BP956" s="89"/>
      <c r="BQ956" s="89"/>
      <c r="BR956" s="89"/>
      <c r="BS956" s="89"/>
      <c r="BT956" s="89"/>
      <c r="BU956" s="89"/>
      <c r="BV956" s="89"/>
    </row>
    <row r="957" spans="1:74" ht="12.75" customHeight="1" x14ac:dyDescent="0.2">
      <c r="A957" s="102"/>
      <c r="B957" s="102"/>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89"/>
      <c r="AY957" s="89"/>
      <c r="AZ957" s="89"/>
      <c r="BA957" s="89"/>
      <c r="BB957" s="89"/>
      <c r="BC957" s="89"/>
      <c r="BD957" s="89"/>
      <c r="BE957" s="89"/>
      <c r="BF957" s="89"/>
      <c r="BG957" s="89"/>
      <c r="BH957" s="89"/>
      <c r="BI957" s="89"/>
      <c r="BJ957" s="89"/>
      <c r="BK957" s="89"/>
      <c r="BL957" s="89"/>
      <c r="BM957" s="89"/>
      <c r="BN957" s="89"/>
      <c r="BO957" s="89"/>
      <c r="BP957" s="89"/>
      <c r="BQ957" s="89"/>
      <c r="BR957" s="89"/>
      <c r="BS957" s="89"/>
      <c r="BT957" s="89"/>
      <c r="BU957" s="89"/>
      <c r="BV957" s="89"/>
    </row>
    <row r="958" spans="1:74" ht="12.75" customHeight="1" x14ac:dyDescent="0.2">
      <c r="A958" s="102"/>
      <c r="B958" s="102"/>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89"/>
      <c r="AY958" s="89"/>
      <c r="AZ958" s="89"/>
      <c r="BA958" s="89"/>
      <c r="BB958" s="89"/>
      <c r="BC958" s="89"/>
      <c r="BD958" s="89"/>
      <c r="BE958" s="89"/>
      <c r="BF958" s="89"/>
      <c r="BG958" s="89"/>
      <c r="BH958" s="89"/>
      <c r="BI958" s="89"/>
      <c r="BJ958" s="89"/>
      <c r="BK958" s="89"/>
      <c r="BL958" s="89"/>
      <c r="BM958" s="89"/>
      <c r="BN958" s="89"/>
      <c r="BO958" s="89"/>
      <c r="BP958" s="89"/>
      <c r="BQ958" s="89"/>
      <c r="BR958" s="89"/>
      <c r="BS958" s="89"/>
      <c r="BT958" s="89"/>
      <c r="BU958" s="89"/>
      <c r="BV958" s="89"/>
    </row>
    <row r="959" spans="1:74" ht="12.75" customHeight="1" x14ac:dyDescent="0.2">
      <c r="A959" s="102"/>
      <c r="B959" s="102"/>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89"/>
      <c r="AY959" s="89"/>
      <c r="AZ959" s="89"/>
      <c r="BA959" s="89"/>
      <c r="BB959" s="89"/>
      <c r="BC959" s="89"/>
      <c r="BD959" s="89"/>
      <c r="BE959" s="89"/>
      <c r="BF959" s="89"/>
      <c r="BG959" s="89"/>
      <c r="BH959" s="89"/>
      <c r="BI959" s="89"/>
      <c r="BJ959" s="89"/>
      <c r="BK959" s="89"/>
      <c r="BL959" s="89"/>
      <c r="BM959" s="89"/>
      <c r="BN959" s="89"/>
      <c r="BO959" s="89"/>
      <c r="BP959" s="89"/>
      <c r="BQ959" s="89"/>
      <c r="BR959" s="89"/>
      <c r="BS959" s="89"/>
      <c r="BT959" s="89"/>
      <c r="BU959" s="89"/>
      <c r="BV959" s="89"/>
    </row>
    <row r="960" spans="1:74" ht="12.75" customHeight="1" x14ac:dyDescent="0.2">
      <c r="A960" s="102"/>
      <c r="B960" s="102"/>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89"/>
      <c r="AY960" s="89"/>
      <c r="AZ960" s="89"/>
      <c r="BA960" s="89"/>
      <c r="BB960" s="89"/>
      <c r="BC960" s="89"/>
      <c r="BD960" s="89"/>
      <c r="BE960" s="89"/>
      <c r="BF960" s="89"/>
      <c r="BG960" s="89"/>
      <c r="BH960" s="89"/>
      <c r="BI960" s="89"/>
      <c r="BJ960" s="89"/>
      <c r="BK960" s="89"/>
      <c r="BL960" s="89"/>
      <c r="BM960" s="89"/>
      <c r="BN960" s="89"/>
      <c r="BO960" s="89"/>
      <c r="BP960" s="89"/>
      <c r="BQ960" s="89"/>
      <c r="BR960" s="89"/>
      <c r="BS960" s="89"/>
      <c r="BT960" s="89"/>
      <c r="BU960" s="89"/>
      <c r="BV960" s="89"/>
    </row>
    <row r="961" spans="1:74" ht="12.75" customHeight="1" x14ac:dyDescent="0.2">
      <c r="A961" s="102"/>
      <c r="B961" s="102"/>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89"/>
      <c r="AY961" s="89"/>
      <c r="AZ961" s="89"/>
      <c r="BA961" s="89"/>
      <c r="BB961" s="89"/>
      <c r="BC961" s="89"/>
      <c r="BD961" s="89"/>
      <c r="BE961" s="89"/>
      <c r="BF961" s="89"/>
      <c r="BG961" s="89"/>
      <c r="BH961" s="89"/>
      <c r="BI961" s="89"/>
      <c r="BJ961" s="89"/>
      <c r="BK961" s="89"/>
      <c r="BL961" s="89"/>
      <c r="BM961" s="89"/>
      <c r="BN961" s="89"/>
      <c r="BO961" s="89"/>
      <c r="BP961" s="89"/>
      <c r="BQ961" s="89"/>
      <c r="BR961" s="89"/>
      <c r="BS961" s="89"/>
      <c r="BT961" s="89"/>
      <c r="BU961" s="89"/>
      <c r="BV961" s="89"/>
    </row>
    <row r="962" spans="1:74" ht="12.75" customHeight="1" x14ac:dyDescent="0.2">
      <c r="A962" s="102"/>
      <c r="B962" s="102"/>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89"/>
      <c r="AY962" s="89"/>
      <c r="AZ962" s="89"/>
      <c r="BA962" s="89"/>
      <c r="BB962" s="89"/>
      <c r="BC962" s="89"/>
      <c r="BD962" s="89"/>
      <c r="BE962" s="89"/>
      <c r="BF962" s="89"/>
      <c r="BG962" s="89"/>
      <c r="BH962" s="89"/>
      <c r="BI962" s="89"/>
      <c r="BJ962" s="89"/>
      <c r="BK962" s="89"/>
      <c r="BL962" s="89"/>
      <c r="BM962" s="89"/>
      <c r="BN962" s="89"/>
      <c r="BO962" s="89"/>
      <c r="BP962" s="89"/>
      <c r="BQ962" s="89"/>
      <c r="BR962" s="89"/>
      <c r="BS962" s="89"/>
      <c r="BT962" s="89"/>
      <c r="BU962" s="89"/>
      <c r="BV962" s="89"/>
    </row>
    <row r="963" spans="1:74" ht="12.75" customHeight="1" x14ac:dyDescent="0.2">
      <c r="A963" s="102"/>
      <c r="B963" s="102"/>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89"/>
      <c r="AY963" s="89"/>
      <c r="AZ963" s="89"/>
      <c r="BA963" s="89"/>
      <c r="BB963" s="89"/>
      <c r="BC963" s="89"/>
      <c r="BD963" s="89"/>
      <c r="BE963" s="89"/>
      <c r="BF963" s="89"/>
      <c r="BG963" s="89"/>
      <c r="BH963" s="89"/>
      <c r="BI963" s="89"/>
      <c r="BJ963" s="89"/>
      <c r="BK963" s="89"/>
      <c r="BL963" s="89"/>
      <c r="BM963" s="89"/>
      <c r="BN963" s="89"/>
      <c r="BO963" s="89"/>
      <c r="BP963" s="89"/>
      <c r="BQ963" s="89"/>
      <c r="BR963" s="89"/>
      <c r="BS963" s="89"/>
      <c r="BT963" s="89"/>
      <c r="BU963" s="89"/>
      <c r="BV963" s="89"/>
    </row>
    <row r="964" spans="1:74" ht="12.75" customHeight="1" x14ac:dyDescent="0.2">
      <c r="A964" s="102"/>
      <c r="B964" s="102"/>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89"/>
      <c r="AY964" s="89"/>
      <c r="AZ964" s="89"/>
      <c r="BA964" s="89"/>
      <c r="BB964" s="89"/>
      <c r="BC964" s="89"/>
      <c r="BD964" s="89"/>
      <c r="BE964" s="89"/>
      <c r="BF964" s="89"/>
      <c r="BG964" s="89"/>
      <c r="BH964" s="89"/>
      <c r="BI964" s="89"/>
      <c r="BJ964" s="89"/>
      <c r="BK964" s="89"/>
      <c r="BL964" s="89"/>
      <c r="BM964" s="89"/>
      <c r="BN964" s="89"/>
      <c r="BO964" s="89"/>
      <c r="BP964" s="89"/>
      <c r="BQ964" s="89"/>
      <c r="BR964" s="89"/>
      <c r="BS964" s="89"/>
      <c r="BT964" s="89"/>
      <c r="BU964" s="89"/>
      <c r="BV964" s="89"/>
    </row>
    <row r="965" spans="1:74" ht="12.75" customHeight="1" x14ac:dyDescent="0.2">
      <c r="A965" s="102"/>
      <c r="B965" s="102"/>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89"/>
      <c r="AY965" s="89"/>
      <c r="AZ965" s="89"/>
      <c r="BA965" s="89"/>
      <c r="BB965" s="89"/>
      <c r="BC965" s="89"/>
      <c r="BD965" s="89"/>
      <c r="BE965" s="89"/>
      <c r="BF965" s="89"/>
      <c r="BG965" s="89"/>
      <c r="BH965" s="89"/>
      <c r="BI965" s="89"/>
      <c r="BJ965" s="89"/>
      <c r="BK965" s="89"/>
      <c r="BL965" s="89"/>
      <c r="BM965" s="89"/>
      <c r="BN965" s="89"/>
      <c r="BO965" s="89"/>
      <c r="BP965" s="89"/>
      <c r="BQ965" s="89"/>
      <c r="BR965" s="89"/>
      <c r="BS965" s="89"/>
      <c r="BT965" s="89"/>
      <c r="BU965" s="89"/>
      <c r="BV965" s="89"/>
    </row>
    <row r="966" spans="1:74" ht="12.75" customHeight="1" x14ac:dyDescent="0.2">
      <c r="A966" s="102"/>
      <c r="B966" s="102"/>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89"/>
      <c r="AY966" s="89"/>
      <c r="AZ966" s="89"/>
      <c r="BA966" s="89"/>
      <c r="BB966" s="89"/>
      <c r="BC966" s="89"/>
      <c r="BD966" s="89"/>
      <c r="BE966" s="89"/>
      <c r="BF966" s="89"/>
      <c r="BG966" s="89"/>
      <c r="BH966" s="89"/>
      <c r="BI966" s="89"/>
      <c r="BJ966" s="89"/>
      <c r="BK966" s="89"/>
      <c r="BL966" s="89"/>
      <c r="BM966" s="89"/>
      <c r="BN966" s="89"/>
      <c r="BO966" s="89"/>
      <c r="BP966" s="89"/>
      <c r="BQ966" s="89"/>
      <c r="BR966" s="89"/>
      <c r="BS966" s="89"/>
      <c r="BT966" s="89"/>
      <c r="BU966" s="89"/>
      <c r="BV966" s="89"/>
    </row>
    <row r="967" spans="1:74" ht="12.75" customHeight="1" x14ac:dyDescent="0.2">
      <c r="A967" s="102"/>
      <c r="B967" s="102"/>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89"/>
      <c r="AY967" s="89"/>
      <c r="AZ967" s="89"/>
      <c r="BA967" s="89"/>
      <c r="BB967" s="89"/>
      <c r="BC967" s="89"/>
      <c r="BD967" s="89"/>
      <c r="BE967" s="89"/>
      <c r="BF967" s="89"/>
      <c r="BG967" s="89"/>
      <c r="BH967" s="89"/>
      <c r="BI967" s="89"/>
      <c r="BJ967" s="89"/>
      <c r="BK967" s="89"/>
      <c r="BL967" s="89"/>
      <c r="BM967" s="89"/>
      <c r="BN967" s="89"/>
      <c r="BO967" s="89"/>
      <c r="BP967" s="89"/>
      <c r="BQ967" s="89"/>
      <c r="BR967" s="89"/>
      <c r="BS967" s="89"/>
      <c r="BT967" s="89"/>
      <c r="BU967" s="89"/>
      <c r="BV967" s="89"/>
    </row>
    <row r="968" spans="1:74" ht="12.75" customHeight="1" x14ac:dyDescent="0.2">
      <c r="A968" s="102"/>
      <c r="B968" s="102"/>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89"/>
      <c r="AY968" s="89"/>
      <c r="AZ968" s="89"/>
      <c r="BA968" s="89"/>
      <c r="BB968" s="89"/>
      <c r="BC968" s="89"/>
      <c r="BD968" s="89"/>
      <c r="BE968" s="89"/>
      <c r="BF968" s="89"/>
      <c r="BG968" s="89"/>
      <c r="BH968" s="89"/>
      <c r="BI968" s="89"/>
      <c r="BJ968" s="89"/>
      <c r="BK968" s="89"/>
      <c r="BL968" s="89"/>
      <c r="BM968" s="89"/>
      <c r="BN968" s="89"/>
      <c r="BO968" s="89"/>
      <c r="BP968" s="89"/>
      <c r="BQ968" s="89"/>
      <c r="BR968" s="89"/>
      <c r="BS968" s="89"/>
      <c r="BT968" s="89"/>
      <c r="BU968" s="89"/>
      <c r="BV968" s="89"/>
    </row>
    <row r="969" spans="1:74" ht="12.75" customHeight="1" x14ac:dyDescent="0.2">
      <c r="A969" s="102"/>
      <c r="B969" s="102"/>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89"/>
      <c r="AY969" s="89"/>
      <c r="AZ969" s="89"/>
      <c r="BA969" s="89"/>
      <c r="BB969" s="89"/>
      <c r="BC969" s="89"/>
      <c r="BD969" s="89"/>
      <c r="BE969" s="89"/>
      <c r="BF969" s="89"/>
      <c r="BG969" s="89"/>
      <c r="BH969" s="89"/>
      <c r="BI969" s="89"/>
      <c r="BJ969" s="89"/>
      <c r="BK969" s="89"/>
      <c r="BL969" s="89"/>
      <c r="BM969" s="89"/>
      <c r="BN969" s="89"/>
      <c r="BO969" s="89"/>
      <c r="BP969" s="89"/>
      <c r="BQ969" s="89"/>
      <c r="BR969" s="89"/>
      <c r="BS969" s="89"/>
      <c r="BT969" s="89"/>
      <c r="BU969" s="89"/>
      <c r="BV969" s="89"/>
    </row>
    <row r="970" spans="1:74" ht="12.75" customHeight="1" x14ac:dyDescent="0.2">
      <c r="A970" s="102"/>
      <c r="B970" s="102"/>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89"/>
      <c r="AY970" s="89"/>
      <c r="AZ970" s="89"/>
      <c r="BA970" s="89"/>
      <c r="BB970" s="89"/>
      <c r="BC970" s="89"/>
      <c r="BD970" s="89"/>
      <c r="BE970" s="89"/>
      <c r="BF970" s="89"/>
      <c r="BG970" s="89"/>
      <c r="BH970" s="89"/>
      <c r="BI970" s="89"/>
      <c r="BJ970" s="89"/>
      <c r="BK970" s="89"/>
      <c r="BL970" s="89"/>
      <c r="BM970" s="89"/>
      <c r="BN970" s="89"/>
      <c r="BO970" s="89"/>
      <c r="BP970" s="89"/>
      <c r="BQ970" s="89"/>
      <c r="BR970" s="89"/>
      <c r="BS970" s="89"/>
      <c r="BT970" s="89"/>
      <c r="BU970" s="89"/>
      <c r="BV970" s="89"/>
    </row>
    <row r="971" spans="1:74" ht="12.75" customHeight="1" x14ac:dyDescent="0.2">
      <c r="A971" s="102"/>
      <c r="B971" s="102"/>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89"/>
      <c r="AY971" s="89"/>
      <c r="AZ971" s="89"/>
      <c r="BA971" s="89"/>
      <c r="BB971" s="89"/>
      <c r="BC971" s="89"/>
      <c r="BD971" s="89"/>
      <c r="BE971" s="89"/>
      <c r="BF971" s="89"/>
      <c r="BG971" s="89"/>
      <c r="BH971" s="89"/>
      <c r="BI971" s="89"/>
      <c r="BJ971" s="89"/>
      <c r="BK971" s="89"/>
      <c r="BL971" s="89"/>
      <c r="BM971" s="89"/>
      <c r="BN971" s="89"/>
      <c r="BO971" s="89"/>
      <c r="BP971" s="89"/>
      <c r="BQ971" s="89"/>
      <c r="BR971" s="89"/>
      <c r="BS971" s="89"/>
      <c r="BT971" s="89"/>
      <c r="BU971" s="89"/>
      <c r="BV971" s="89"/>
    </row>
    <row r="972" spans="1:74" ht="12.75" customHeight="1" x14ac:dyDescent="0.2">
      <c r="A972" s="102"/>
      <c r="B972" s="102"/>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89"/>
      <c r="AY972" s="89"/>
      <c r="AZ972" s="89"/>
      <c r="BA972" s="89"/>
      <c r="BB972" s="89"/>
      <c r="BC972" s="89"/>
      <c r="BD972" s="89"/>
      <c r="BE972" s="89"/>
      <c r="BF972" s="89"/>
      <c r="BG972" s="89"/>
      <c r="BH972" s="89"/>
      <c r="BI972" s="89"/>
      <c r="BJ972" s="89"/>
      <c r="BK972" s="89"/>
      <c r="BL972" s="89"/>
      <c r="BM972" s="89"/>
      <c r="BN972" s="89"/>
      <c r="BO972" s="89"/>
      <c r="BP972" s="89"/>
      <c r="BQ972" s="89"/>
      <c r="BR972" s="89"/>
      <c r="BS972" s="89"/>
      <c r="BT972" s="89"/>
      <c r="BU972" s="89"/>
      <c r="BV972" s="89"/>
    </row>
    <row r="973" spans="1:74" ht="12.75" customHeight="1" x14ac:dyDescent="0.2">
      <c r="A973" s="102"/>
      <c r="B973" s="102"/>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89"/>
      <c r="AY973" s="89"/>
      <c r="AZ973" s="89"/>
      <c r="BA973" s="89"/>
      <c r="BB973" s="89"/>
      <c r="BC973" s="89"/>
      <c r="BD973" s="89"/>
      <c r="BE973" s="89"/>
      <c r="BF973" s="89"/>
      <c r="BG973" s="89"/>
      <c r="BH973" s="89"/>
      <c r="BI973" s="89"/>
      <c r="BJ973" s="89"/>
      <c r="BK973" s="89"/>
      <c r="BL973" s="89"/>
      <c r="BM973" s="89"/>
      <c r="BN973" s="89"/>
      <c r="BO973" s="89"/>
      <c r="BP973" s="89"/>
      <c r="BQ973" s="89"/>
      <c r="BR973" s="89"/>
      <c r="BS973" s="89"/>
      <c r="BT973" s="89"/>
      <c r="BU973" s="89"/>
      <c r="BV973" s="89"/>
    </row>
    <row r="974" spans="1:74" ht="12.75" customHeight="1" x14ac:dyDescent="0.2">
      <c r="A974" s="102"/>
      <c r="B974" s="102"/>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89"/>
      <c r="AY974" s="89"/>
      <c r="AZ974" s="89"/>
      <c r="BA974" s="89"/>
      <c r="BB974" s="89"/>
      <c r="BC974" s="89"/>
      <c r="BD974" s="89"/>
      <c r="BE974" s="89"/>
      <c r="BF974" s="89"/>
      <c r="BG974" s="89"/>
      <c r="BH974" s="89"/>
      <c r="BI974" s="89"/>
      <c r="BJ974" s="89"/>
      <c r="BK974" s="89"/>
      <c r="BL974" s="89"/>
      <c r="BM974" s="89"/>
      <c r="BN974" s="89"/>
      <c r="BO974" s="89"/>
      <c r="BP974" s="89"/>
      <c r="BQ974" s="89"/>
      <c r="BR974" s="89"/>
      <c r="BS974" s="89"/>
      <c r="BT974" s="89"/>
      <c r="BU974" s="89"/>
      <c r="BV974" s="89"/>
    </row>
    <row r="975" spans="1:74" ht="12.75" customHeight="1" x14ac:dyDescent="0.2">
      <c r="A975" s="102"/>
      <c r="B975" s="102"/>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89"/>
      <c r="AY975" s="89"/>
      <c r="AZ975" s="89"/>
      <c r="BA975" s="89"/>
      <c r="BB975" s="89"/>
      <c r="BC975" s="89"/>
      <c r="BD975" s="89"/>
      <c r="BE975" s="89"/>
      <c r="BF975" s="89"/>
      <c r="BG975" s="89"/>
      <c r="BH975" s="89"/>
      <c r="BI975" s="89"/>
      <c r="BJ975" s="89"/>
      <c r="BK975" s="89"/>
      <c r="BL975" s="89"/>
      <c r="BM975" s="89"/>
      <c r="BN975" s="89"/>
      <c r="BO975" s="89"/>
      <c r="BP975" s="89"/>
      <c r="BQ975" s="89"/>
      <c r="BR975" s="89"/>
      <c r="BS975" s="89"/>
      <c r="BT975" s="89"/>
      <c r="BU975" s="89"/>
      <c r="BV975" s="89"/>
    </row>
    <row r="976" spans="1:74" ht="12.75" customHeight="1" x14ac:dyDescent="0.2">
      <c r="A976" s="102"/>
      <c r="B976" s="102"/>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89"/>
      <c r="AY976" s="89"/>
      <c r="AZ976" s="89"/>
      <c r="BA976" s="89"/>
      <c r="BB976" s="89"/>
      <c r="BC976" s="89"/>
      <c r="BD976" s="89"/>
      <c r="BE976" s="89"/>
      <c r="BF976" s="89"/>
      <c r="BG976" s="89"/>
      <c r="BH976" s="89"/>
      <c r="BI976" s="89"/>
      <c r="BJ976" s="89"/>
      <c r="BK976" s="89"/>
      <c r="BL976" s="89"/>
      <c r="BM976" s="89"/>
      <c r="BN976" s="89"/>
      <c r="BO976" s="89"/>
      <c r="BP976" s="89"/>
      <c r="BQ976" s="89"/>
      <c r="BR976" s="89"/>
      <c r="BS976" s="89"/>
      <c r="BT976" s="89"/>
      <c r="BU976" s="89"/>
      <c r="BV976" s="89"/>
    </row>
    <row r="977" spans="1:74" ht="12.75" customHeight="1" x14ac:dyDescent="0.2">
      <c r="A977" s="102"/>
      <c r="B977" s="102"/>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89"/>
      <c r="AY977" s="89"/>
      <c r="AZ977" s="89"/>
      <c r="BA977" s="89"/>
      <c r="BB977" s="89"/>
      <c r="BC977" s="89"/>
      <c r="BD977" s="89"/>
      <c r="BE977" s="89"/>
      <c r="BF977" s="89"/>
      <c r="BG977" s="89"/>
      <c r="BH977" s="89"/>
      <c r="BI977" s="89"/>
      <c r="BJ977" s="89"/>
      <c r="BK977" s="89"/>
      <c r="BL977" s="89"/>
      <c r="BM977" s="89"/>
      <c r="BN977" s="89"/>
      <c r="BO977" s="89"/>
      <c r="BP977" s="89"/>
      <c r="BQ977" s="89"/>
      <c r="BR977" s="89"/>
      <c r="BS977" s="89"/>
      <c r="BT977" s="89"/>
      <c r="BU977" s="89"/>
      <c r="BV977" s="89"/>
    </row>
    <row r="978" spans="1:74" ht="12.75" customHeight="1" x14ac:dyDescent="0.2">
      <c r="A978" s="102"/>
      <c r="B978" s="102"/>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89"/>
      <c r="AY978" s="89"/>
      <c r="AZ978" s="89"/>
      <c r="BA978" s="89"/>
      <c r="BB978" s="89"/>
      <c r="BC978" s="89"/>
      <c r="BD978" s="89"/>
      <c r="BE978" s="89"/>
      <c r="BF978" s="89"/>
      <c r="BG978" s="89"/>
      <c r="BH978" s="89"/>
      <c r="BI978" s="89"/>
      <c r="BJ978" s="89"/>
      <c r="BK978" s="89"/>
      <c r="BL978" s="89"/>
      <c r="BM978" s="89"/>
      <c r="BN978" s="89"/>
      <c r="BO978" s="89"/>
      <c r="BP978" s="89"/>
      <c r="BQ978" s="89"/>
      <c r="BR978" s="89"/>
      <c r="BS978" s="89"/>
      <c r="BT978" s="89"/>
      <c r="BU978" s="89"/>
      <c r="BV978" s="89"/>
    </row>
    <row r="979" spans="1:74" ht="12.75" customHeight="1" x14ac:dyDescent="0.2">
      <c r="A979" s="102"/>
      <c r="B979" s="102"/>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89"/>
      <c r="AY979" s="89"/>
      <c r="AZ979" s="89"/>
      <c r="BA979" s="89"/>
      <c r="BB979" s="89"/>
      <c r="BC979" s="89"/>
      <c r="BD979" s="89"/>
      <c r="BE979" s="89"/>
      <c r="BF979" s="89"/>
      <c r="BG979" s="89"/>
      <c r="BH979" s="89"/>
      <c r="BI979" s="89"/>
      <c r="BJ979" s="89"/>
      <c r="BK979" s="89"/>
      <c r="BL979" s="89"/>
      <c r="BM979" s="89"/>
      <c r="BN979" s="89"/>
      <c r="BO979" s="89"/>
      <c r="BP979" s="89"/>
      <c r="BQ979" s="89"/>
      <c r="BR979" s="89"/>
      <c r="BS979" s="89"/>
      <c r="BT979" s="89"/>
      <c r="BU979" s="89"/>
      <c r="BV979" s="89"/>
    </row>
    <row r="980" spans="1:74" ht="12.75" customHeight="1" x14ac:dyDescent="0.2">
      <c r="A980" s="102"/>
      <c r="B980" s="102"/>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89"/>
      <c r="AY980" s="89"/>
      <c r="AZ980" s="89"/>
      <c r="BA980" s="89"/>
      <c r="BB980" s="89"/>
      <c r="BC980" s="89"/>
      <c r="BD980" s="89"/>
      <c r="BE980" s="89"/>
      <c r="BF980" s="89"/>
      <c r="BG980" s="89"/>
      <c r="BH980" s="89"/>
      <c r="BI980" s="89"/>
      <c r="BJ980" s="89"/>
      <c r="BK980" s="89"/>
      <c r="BL980" s="89"/>
      <c r="BM980" s="89"/>
      <c r="BN980" s="89"/>
      <c r="BO980" s="89"/>
      <c r="BP980" s="89"/>
      <c r="BQ980" s="89"/>
      <c r="BR980" s="89"/>
      <c r="BS980" s="89"/>
      <c r="BT980" s="89"/>
      <c r="BU980" s="89"/>
      <c r="BV980" s="89"/>
    </row>
    <row r="981" spans="1:74" ht="12.75" customHeight="1" x14ac:dyDescent="0.2">
      <c r="A981" s="102"/>
      <c r="B981" s="102"/>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89"/>
      <c r="AY981" s="89"/>
      <c r="AZ981" s="89"/>
      <c r="BA981" s="89"/>
      <c r="BB981" s="89"/>
      <c r="BC981" s="89"/>
      <c r="BD981" s="89"/>
      <c r="BE981" s="89"/>
      <c r="BF981" s="89"/>
      <c r="BG981" s="89"/>
      <c r="BH981" s="89"/>
      <c r="BI981" s="89"/>
      <c r="BJ981" s="89"/>
      <c r="BK981" s="89"/>
      <c r="BL981" s="89"/>
      <c r="BM981" s="89"/>
      <c r="BN981" s="89"/>
      <c r="BO981" s="89"/>
      <c r="BP981" s="89"/>
      <c r="BQ981" s="89"/>
      <c r="BR981" s="89"/>
      <c r="BS981" s="89"/>
      <c r="BT981" s="89"/>
      <c r="BU981" s="89"/>
      <c r="BV981" s="89"/>
    </row>
    <row r="982" spans="1:74" ht="12.75" customHeight="1" x14ac:dyDescent="0.2">
      <c r="A982" s="102"/>
      <c r="B982" s="102"/>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89"/>
      <c r="AY982" s="89"/>
      <c r="AZ982" s="89"/>
      <c r="BA982" s="89"/>
      <c r="BB982" s="89"/>
      <c r="BC982" s="89"/>
      <c r="BD982" s="89"/>
      <c r="BE982" s="89"/>
      <c r="BF982" s="89"/>
      <c r="BG982" s="89"/>
      <c r="BH982" s="89"/>
      <c r="BI982" s="89"/>
      <c r="BJ982" s="89"/>
      <c r="BK982" s="89"/>
      <c r="BL982" s="89"/>
      <c r="BM982" s="89"/>
      <c r="BN982" s="89"/>
      <c r="BO982" s="89"/>
      <c r="BP982" s="89"/>
      <c r="BQ982" s="89"/>
      <c r="BR982" s="89"/>
      <c r="BS982" s="89"/>
      <c r="BT982" s="89"/>
      <c r="BU982" s="89"/>
      <c r="BV982" s="89"/>
    </row>
    <row r="983" spans="1:74" ht="12.75" customHeight="1" x14ac:dyDescent="0.2">
      <c r="A983" s="102"/>
      <c r="B983" s="102"/>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89"/>
      <c r="AY983" s="89"/>
      <c r="AZ983" s="89"/>
      <c r="BA983" s="89"/>
      <c r="BB983" s="89"/>
      <c r="BC983" s="89"/>
      <c r="BD983" s="89"/>
      <c r="BE983" s="89"/>
      <c r="BF983" s="89"/>
      <c r="BG983" s="89"/>
      <c r="BH983" s="89"/>
      <c r="BI983" s="89"/>
      <c r="BJ983" s="89"/>
      <c r="BK983" s="89"/>
      <c r="BL983" s="89"/>
      <c r="BM983" s="89"/>
      <c r="BN983" s="89"/>
      <c r="BO983" s="89"/>
      <c r="BP983" s="89"/>
      <c r="BQ983" s="89"/>
      <c r="BR983" s="89"/>
      <c r="BS983" s="89"/>
      <c r="BT983" s="89"/>
      <c r="BU983" s="89"/>
      <c r="BV983" s="89"/>
    </row>
    <row r="984" spans="1:74" ht="12.75" customHeight="1" x14ac:dyDescent="0.2">
      <c r="A984" s="102"/>
      <c r="B984" s="102"/>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89"/>
      <c r="AY984" s="89"/>
      <c r="AZ984" s="89"/>
      <c r="BA984" s="89"/>
      <c r="BB984" s="89"/>
      <c r="BC984" s="89"/>
      <c r="BD984" s="89"/>
      <c r="BE984" s="89"/>
      <c r="BF984" s="89"/>
      <c r="BG984" s="89"/>
      <c r="BH984" s="89"/>
      <c r="BI984" s="89"/>
      <c r="BJ984" s="89"/>
      <c r="BK984" s="89"/>
      <c r="BL984" s="89"/>
      <c r="BM984" s="89"/>
      <c r="BN984" s="89"/>
      <c r="BO984" s="89"/>
      <c r="BP984" s="89"/>
      <c r="BQ984" s="89"/>
      <c r="BR984" s="89"/>
      <c r="BS984" s="89"/>
      <c r="BT984" s="89"/>
      <c r="BU984" s="89"/>
      <c r="BV984" s="89"/>
    </row>
    <row r="985" spans="1:74" ht="12.75" customHeight="1" x14ac:dyDescent="0.2">
      <c r="A985" s="102"/>
      <c r="B985" s="102"/>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89"/>
      <c r="AY985" s="89"/>
      <c r="AZ985" s="89"/>
      <c r="BA985" s="89"/>
      <c r="BB985" s="89"/>
      <c r="BC985" s="89"/>
      <c r="BD985" s="89"/>
      <c r="BE985" s="89"/>
      <c r="BF985" s="89"/>
      <c r="BG985" s="89"/>
      <c r="BH985" s="89"/>
      <c r="BI985" s="89"/>
      <c r="BJ985" s="89"/>
      <c r="BK985" s="89"/>
      <c r="BL985" s="89"/>
      <c r="BM985" s="89"/>
      <c r="BN985" s="89"/>
      <c r="BO985" s="89"/>
      <c r="BP985" s="89"/>
      <c r="BQ985" s="89"/>
      <c r="BR985" s="89"/>
      <c r="BS985" s="89"/>
      <c r="BT985" s="89"/>
      <c r="BU985" s="89"/>
      <c r="BV985" s="89"/>
    </row>
    <row r="986" spans="1:74" ht="12.75" customHeight="1" x14ac:dyDescent="0.2">
      <c r="A986" s="102"/>
      <c r="B986" s="102"/>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89"/>
      <c r="AY986" s="89"/>
      <c r="AZ986" s="89"/>
      <c r="BA986" s="89"/>
      <c r="BB986" s="89"/>
      <c r="BC986" s="89"/>
      <c r="BD986" s="89"/>
      <c r="BE986" s="89"/>
      <c r="BF986" s="89"/>
      <c r="BG986" s="89"/>
      <c r="BH986" s="89"/>
      <c r="BI986" s="89"/>
      <c r="BJ986" s="89"/>
      <c r="BK986" s="89"/>
      <c r="BL986" s="89"/>
      <c r="BM986" s="89"/>
      <c r="BN986" s="89"/>
      <c r="BO986" s="89"/>
      <c r="BP986" s="89"/>
      <c r="BQ986" s="89"/>
      <c r="BR986" s="89"/>
      <c r="BS986" s="89"/>
      <c r="BT986" s="89"/>
      <c r="BU986" s="89"/>
      <c r="BV986" s="89"/>
    </row>
    <row r="987" spans="1:74" ht="12.75" customHeight="1" x14ac:dyDescent="0.2">
      <c r="A987" s="102"/>
      <c r="B987" s="102"/>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c r="AB987" s="89"/>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89"/>
      <c r="AY987" s="89"/>
      <c r="AZ987" s="89"/>
      <c r="BA987" s="89"/>
      <c r="BB987" s="89"/>
      <c r="BC987" s="89"/>
      <c r="BD987" s="89"/>
      <c r="BE987" s="89"/>
      <c r="BF987" s="89"/>
      <c r="BG987" s="89"/>
      <c r="BH987" s="89"/>
      <c r="BI987" s="89"/>
      <c r="BJ987" s="89"/>
      <c r="BK987" s="89"/>
      <c r="BL987" s="89"/>
      <c r="BM987" s="89"/>
      <c r="BN987" s="89"/>
      <c r="BO987" s="89"/>
      <c r="BP987" s="89"/>
      <c r="BQ987" s="89"/>
      <c r="BR987" s="89"/>
      <c r="BS987" s="89"/>
      <c r="BT987" s="89"/>
      <c r="BU987" s="89"/>
      <c r="BV987" s="89"/>
    </row>
    <row r="988" spans="1:74" ht="12.75" customHeight="1" x14ac:dyDescent="0.2">
      <c r="A988" s="102"/>
      <c r="B988" s="102"/>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c r="AB988" s="89"/>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89"/>
      <c r="AY988" s="89"/>
      <c r="AZ988" s="89"/>
      <c r="BA988" s="89"/>
      <c r="BB988" s="89"/>
      <c r="BC988" s="89"/>
      <c r="BD988" s="89"/>
      <c r="BE988" s="89"/>
      <c r="BF988" s="89"/>
      <c r="BG988" s="89"/>
      <c r="BH988" s="89"/>
      <c r="BI988" s="89"/>
      <c r="BJ988" s="89"/>
      <c r="BK988" s="89"/>
      <c r="BL988" s="89"/>
      <c r="BM988" s="89"/>
      <c r="BN988" s="89"/>
      <c r="BO988" s="89"/>
      <c r="BP988" s="89"/>
      <c r="BQ988" s="89"/>
      <c r="BR988" s="89"/>
      <c r="BS988" s="89"/>
      <c r="BT988" s="89"/>
      <c r="BU988" s="89"/>
      <c r="BV988" s="89"/>
    </row>
    <row r="989" spans="1:74" ht="12.75" customHeight="1" x14ac:dyDescent="0.2">
      <c r="A989" s="102"/>
      <c r="B989" s="102"/>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c r="AB989" s="89"/>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89"/>
      <c r="AY989" s="89"/>
      <c r="AZ989" s="89"/>
      <c r="BA989" s="89"/>
      <c r="BB989" s="89"/>
      <c r="BC989" s="89"/>
      <c r="BD989" s="89"/>
      <c r="BE989" s="89"/>
      <c r="BF989" s="89"/>
      <c r="BG989" s="89"/>
      <c r="BH989" s="89"/>
      <c r="BI989" s="89"/>
      <c r="BJ989" s="89"/>
      <c r="BK989" s="89"/>
      <c r="BL989" s="89"/>
      <c r="BM989" s="89"/>
      <c r="BN989" s="89"/>
      <c r="BO989" s="89"/>
      <c r="BP989" s="89"/>
      <c r="BQ989" s="89"/>
      <c r="BR989" s="89"/>
      <c r="BS989" s="89"/>
      <c r="BT989" s="89"/>
      <c r="BU989" s="89"/>
      <c r="BV989" s="89"/>
    </row>
    <row r="990" spans="1:74" ht="12.75" customHeight="1" x14ac:dyDescent="0.2">
      <c r="A990" s="102"/>
      <c r="B990" s="102"/>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c r="AB990" s="89"/>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89"/>
      <c r="AY990" s="89"/>
      <c r="AZ990" s="89"/>
      <c r="BA990" s="89"/>
      <c r="BB990" s="89"/>
      <c r="BC990" s="89"/>
      <c r="BD990" s="89"/>
      <c r="BE990" s="89"/>
      <c r="BF990" s="89"/>
      <c r="BG990" s="89"/>
      <c r="BH990" s="89"/>
      <c r="BI990" s="89"/>
      <c r="BJ990" s="89"/>
      <c r="BK990" s="89"/>
      <c r="BL990" s="89"/>
      <c r="BM990" s="89"/>
      <c r="BN990" s="89"/>
      <c r="BO990" s="89"/>
      <c r="BP990" s="89"/>
      <c r="BQ990" s="89"/>
      <c r="BR990" s="89"/>
      <c r="BS990" s="89"/>
      <c r="BT990" s="89"/>
      <c r="BU990" s="89"/>
      <c r="BV990" s="89"/>
    </row>
    <row r="991" spans="1:74" ht="12.75" customHeight="1" x14ac:dyDescent="0.2">
      <c r="A991" s="102"/>
      <c r="B991" s="102"/>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c r="AB991" s="89"/>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89"/>
      <c r="AY991" s="89"/>
      <c r="AZ991" s="89"/>
      <c r="BA991" s="89"/>
      <c r="BB991" s="89"/>
      <c r="BC991" s="89"/>
      <c r="BD991" s="89"/>
      <c r="BE991" s="89"/>
      <c r="BF991" s="89"/>
      <c r="BG991" s="89"/>
      <c r="BH991" s="89"/>
      <c r="BI991" s="89"/>
      <c r="BJ991" s="89"/>
      <c r="BK991" s="89"/>
      <c r="BL991" s="89"/>
      <c r="BM991" s="89"/>
      <c r="BN991" s="89"/>
      <c r="BO991" s="89"/>
      <c r="BP991" s="89"/>
      <c r="BQ991" s="89"/>
      <c r="BR991" s="89"/>
      <c r="BS991" s="89"/>
      <c r="BT991" s="89"/>
      <c r="BU991" s="89"/>
      <c r="BV991" s="89"/>
    </row>
    <row r="992" spans="1:74" ht="12.75" customHeight="1" x14ac:dyDescent="0.2">
      <c r="A992" s="102"/>
      <c r="B992" s="102"/>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c r="AB992" s="89"/>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89"/>
      <c r="AY992" s="89"/>
      <c r="AZ992" s="89"/>
      <c r="BA992" s="89"/>
      <c r="BB992" s="89"/>
      <c r="BC992" s="89"/>
      <c r="BD992" s="89"/>
      <c r="BE992" s="89"/>
      <c r="BF992" s="89"/>
      <c r="BG992" s="89"/>
      <c r="BH992" s="89"/>
      <c r="BI992" s="89"/>
      <c r="BJ992" s="89"/>
      <c r="BK992" s="89"/>
      <c r="BL992" s="89"/>
      <c r="BM992" s="89"/>
      <c r="BN992" s="89"/>
      <c r="BO992" s="89"/>
      <c r="BP992" s="89"/>
      <c r="BQ992" s="89"/>
      <c r="BR992" s="89"/>
      <c r="BS992" s="89"/>
      <c r="BT992" s="89"/>
      <c r="BU992" s="89"/>
      <c r="BV992" s="89"/>
    </row>
    <row r="993" spans="1:74" ht="12.75" customHeight="1" x14ac:dyDescent="0.2">
      <c r="A993" s="102"/>
      <c r="B993" s="102"/>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c r="AB993" s="89"/>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89"/>
      <c r="AY993" s="89"/>
      <c r="AZ993" s="89"/>
      <c r="BA993" s="89"/>
      <c r="BB993" s="89"/>
      <c r="BC993" s="89"/>
      <c r="BD993" s="89"/>
      <c r="BE993" s="89"/>
      <c r="BF993" s="89"/>
      <c r="BG993" s="89"/>
      <c r="BH993" s="89"/>
      <c r="BI993" s="89"/>
      <c r="BJ993" s="89"/>
      <c r="BK993" s="89"/>
      <c r="BL993" s="89"/>
      <c r="BM993" s="89"/>
      <c r="BN993" s="89"/>
      <c r="BO993" s="89"/>
      <c r="BP993" s="89"/>
      <c r="BQ993" s="89"/>
      <c r="BR993" s="89"/>
      <c r="BS993" s="89"/>
      <c r="BT993" s="89"/>
      <c r="BU993" s="89"/>
      <c r="BV993" s="89"/>
    </row>
    <row r="994" spans="1:74" ht="12.75" customHeight="1" x14ac:dyDescent="0.2">
      <c r="A994" s="102"/>
      <c r="B994" s="102"/>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c r="AB994" s="89"/>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89"/>
      <c r="AY994" s="89"/>
      <c r="AZ994" s="89"/>
      <c r="BA994" s="89"/>
      <c r="BB994" s="89"/>
      <c r="BC994" s="89"/>
      <c r="BD994" s="89"/>
      <c r="BE994" s="89"/>
      <c r="BF994" s="89"/>
      <c r="BG994" s="89"/>
      <c r="BH994" s="89"/>
      <c r="BI994" s="89"/>
      <c r="BJ994" s="89"/>
      <c r="BK994" s="89"/>
      <c r="BL994" s="89"/>
      <c r="BM994" s="89"/>
      <c r="BN994" s="89"/>
      <c r="BO994" s="89"/>
      <c r="BP994" s="89"/>
      <c r="BQ994" s="89"/>
      <c r="BR994" s="89"/>
      <c r="BS994" s="89"/>
      <c r="BT994" s="89"/>
      <c r="BU994" s="89"/>
      <c r="BV994" s="89"/>
    </row>
    <row r="995" spans="1:74" ht="12.75" customHeight="1" x14ac:dyDescent="0.2">
      <c r="A995" s="102"/>
      <c r="B995" s="102"/>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row>
    <row r="996" spans="1:74" ht="12.75" customHeight="1" x14ac:dyDescent="0.2">
      <c r="A996" s="102"/>
      <c r="B996" s="102"/>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c r="AA996" s="89"/>
      <c r="AB996" s="89"/>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89"/>
      <c r="AY996" s="89"/>
      <c r="AZ996" s="89"/>
      <c r="BA996" s="89"/>
      <c r="BB996" s="89"/>
      <c r="BC996" s="89"/>
      <c r="BD996" s="89"/>
      <c r="BE996" s="89"/>
      <c r="BF996" s="89"/>
      <c r="BG996" s="89"/>
      <c r="BH996" s="89"/>
      <c r="BI996" s="89"/>
      <c r="BJ996" s="89"/>
      <c r="BK996" s="89"/>
      <c r="BL996" s="89"/>
      <c r="BM996" s="89"/>
      <c r="BN996" s="89"/>
      <c r="BO996" s="89"/>
      <c r="BP996" s="89"/>
      <c r="BQ996" s="89"/>
      <c r="BR996" s="89"/>
      <c r="BS996" s="89"/>
      <c r="BT996" s="89"/>
      <c r="BU996" s="89"/>
      <c r="BV996" s="89"/>
    </row>
    <row r="997" spans="1:74" ht="12.75" customHeight="1" x14ac:dyDescent="0.2">
      <c r="A997" s="102"/>
      <c r="B997" s="102"/>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row>
    <row r="998" spans="1:74" ht="12.75" customHeight="1" x14ac:dyDescent="0.2">
      <c r="A998" s="102"/>
      <c r="B998" s="102"/>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c r="AA998" s="89"/>
      <c r="AB998" s="89"/>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row>
    <row r="999" spans="1:74" ht="12.75" customHeight="1" x14ac:dyDescent="0.2">
      <c r="A999" s="102"/>
      <c r="B999" s="102"/>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row>
    <row r="1000" spans="1:74" ht="12.75" customHeight="1" x14ac:dyDescent="0.2">
      <c r="A1000" s="102"/>
      <c r="B1000" s="102"/>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c r="AA1000" s="89"/>
      <c r="AB1000" s="89"/>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89"/>
      <c r="AY1000" s="89"/>
      <c r="AZ1000" s="89"/>
      <c r="BA1000" s="89"/>
      <c r="BB1000" s="89"/>
      <c r="BC1000" s="89"/>
      <c r="BD1000" s="89"/>
      <c r="BE1000" s="89"/>
      <c r="BF1000" s="89"/>
      <c r="BG1000" s="89"/>
      <c r="BH1000" s="89"/>
      <c r="BI1000" s="89"/>
      <c r="BJ1000" s="89"/>
      <c r="BK1000" s="89"/>
      <c r="BL1000" s="89"/>
      <c r="BM1000" s="89"/>
      <c r="BN1000" s="89"/>
      <c r="BO1000" s="89"/>
      <c r="BP1000" s="89"/>
      <c r="BQ1000" s="89"/>
      <c r="BR1000" s="89"/>
      <c r="BS1000" s="89"/>
      <c r="BT1000" s="89"/>
      <c r="BU1000" s="89"/>
      <c r="BV1000" s="89"/>
    </row>
  </sheetData>
  <mergeCells count="1">
    <mergeCell ref="A1:V2"/>
  </mergeCells>
  <conditionalFormatting sqref="F83:V83 F85:V1000 F72:U81 A72:E1000 A3:V3 W1:BV3 AT4:BV5 W5:X5 A12:C12 AT12:BV12 A14:D14 X12:Z12 W7 E5:U5 A4:B5 E4:Z4 E6:E7 E9:E11 A13 F12:V12 Y5:Z11 A15:B16 D15:D16 F14:U16 A19:B20 B21:C21 A17:C18 V14:V81 W9:W71 X14:X21 Y13:Z21 A22:B22 D22 B23:C24 A25:C25 AA4:AF13 A26:D26 A27:C27 Z14:AF17 AG4:AG18 X22:AF24 Z20:AF21 AG20:AG31 AH20:AH29 A28:B30 A33:A37 B35:C35 B36:B37 E17:U31 B31:B34 D32 X25:AH36 AI20:AI36 A39:D39 A38:B38 D38 Z18:AJ19 AJ20:AJ38 A40:B42 D40:D42 AH4:AK17 X37:AJ39 AK18:AK39 AL14:AL16 AL23:AL29 AL30:AM38 AL39 X40:AL42 A43:D43 F32:U43 X53:BV71 X43:AI43 AM43 AN14 AN25:AP25 AO26:AP26 A44:U71 AT14:BV52">
    <cfRule type="cellIs" dxfId="1742" priority="1" stopIfTrue="1" operator="between">
      <formula>"Pass†"</formula>
      <formula>"Pass† AA"</formula>
    </cfRule>
  </conditionalFormatting>
  <conditionalFormatting sqref="F83:V83 F85:V1000 F72:U81 A72:E1000 A3:V3 W1:BV3 AT4:BV5 W5:X5 A12:C12 AT12:BV12 A14:D14 X12:Z12 W7 E5:U5 A4:B5 E4:Z4 E6:E7 E9:E11 A13 F12:V12 Y5:Z11 A15:B16 D15:D16 F14:U16 A19:B20 B21:C21 A17:C18 V14:V81 W9:W71 X14:X21 Y13:Z21 A22:B22 D22 B23:C24 A25:C25 AA4:AF13 A26:D26 A27:C27 Z14:AF17 AG4:AG18 X22:AF24 Z20:AF21 AG20:AG31 AH20:AH29 A28:B30 A33:A37 B35:C35 B36:B37 E17:U31 B31:B34 D32 X25:AH36 AI20:AI36 A39:D39 A38:B38 D38 Z18:AJ19 AJ20:AJ38 A40:B42 D40:D42 AH4:AK17 X37:AJ39 AK18:AK39 AL14:AL16 AL23:AL29 AL30:AM38 AL39 X40:AL42 A43:D43 F32:U43 X53:BV71 X43:AI43 AM43 AN14 AN25:AP25 AO26:AP26 A44:U71 AT14:BV52">
    <cfRule type="cellIs" dxfId="1741" priority="2" stopIfTrue="1" operator="between">
      <formula>"Fail"</formula>
      <formula>"Fail AAA"</formula>
    </cfRule>
  </conditionalFormatting>
  <conditionalFormatting sqref="F83:V83 F85:V1000 F72:U81 A72:E1000 A3:V3 W1:BV3 AT4:BV5 W5:X5 A12:C12 AT12:BV12 A14:D14 X12:Z12 W7 E5:U5 A4:B5 E4:Z4 E6:E7 E9:E11 A13 F12:V12 Y5:Z11 A15:B16 D15:D16 F14:U16 A19:B20 B21:C21 A17:C18 V14:V81 W9:W71 X14:X21 Y13:Z21 A22:B22 D22 B23:C24 A25:C25 AA4:AF13 A26:D26 A27:C27 Z14:AF17 AG4:AG18 X22:AF24 Z20:AF21 AG20:AG31 AH20:AH29 A28:B30 A33:A37 B35:C35 B36:B37 E17:U31 B31:B34 D32 X25:AH36 AI20:AI36 A39:D39 A38:B38 D38 Z18:AJ19 AJ20:AJ38 A40:B42 D40:D42 AH4:AK17 X37:AJ39 AK18:AK39 AL14:AL16 AL23:AL29 AL30:AM38 AL39 X40:AL42 A43:D43 F32:U43 X53:BV71 X43:AI43 AM43 AN14 AN25:AP25 AO26:AP26 A44:U71 AT14:BV52">
    <cfRule type="cellIs" dxfId="1740" priority="3" stopIfTrue="1" operator="between">
      <formula>"Pass"</formula>
      <formula>"Pass AAA"</formula>
    </cfRule>
  </conditionalFormatting>
  <conditionalFormatting sqref="A1:V2">
    <cfRule type="cellIs" dxfId="1739" priority="4" stopIfTrue="1" operator="between">
      <formula>"Pass†"</formula>
      <formula>"Pass† AA"</formula>
    </cfRule>
  </conditionalFormatting>
  <conditionalFormatting sqref="A1:V2">
    <cfRule type="cellIs" dxfId="1738" priority="5" stopIfTrue="1" operator="between">
      <formula>"Fail"</formula>
      <formula>"Fail AAA"</formula>
    </cfRule>
  </conditionalFormatting>
  <conditionalFormatting sqref="A1:V2">
    <cfRule type="cellIs" dxfId="1737" priority="6" stopIfTrue="1" operator="between">
      <formula>"Pass"</formula>
      <formula>"Pass AAA"</formula>
    </cfRule>
  </conditionalFormatting>
  <conditionalFormatting sqref="AT7:BV7 F7:V7 V5 X7 A7:B7 A9:B11 X9:X11 F9:V11 AT9:BV11 A8">
    <cfRule type="cellIs" dxfId="1736" priority="7" stopIfTrue="1" operator="between">
      <formula>"Pass†"</formula>
      <formula>"Pass† AA"</formula>
    </cfRule>
  </conditionalFormatting>
  <conditionalFormatting sqref="AT7:BV7 F7:V7 V5 X7 A7:B7 A9:B11 X9:X11 F9:V11 AT9:BV11 A8">
    <cfRule type="cellIs" dxfId="1735" priority="8" stopIfTrue="1" operator="between">
      <formula>"Fail"</formula>
      <formula>"Fail AAA"</formula>
    </cfRule>
  </conditionalFormatting>
  <conditionalFormatting sqref="AT7:BV7 F7:V7 V5 X7 A7:B7 A9:B11 X9:X11 F9:V11 AT9:BV11 A8">
    <cfRule type="cellIs" dxfId="1734" priority="9" stopIfTrue="1" operator="between">
      <formula>"Pass"</formula>
      <formula>"Pass AAA"</formula>
    </cfRule>
  </conditionalFormatting>
  <conditionalFormatting sqref="B13:C13 AT13:BV13 X13 F13:V13">
    <cfRule type="cellIs" dxfId="1733" priority="10" stopIfTrue="1" operator="between">
      <formula>"Pass†"</formula>
      <formula>"Pass† AA"</formula>
    </cfRule>
  </conditionalFormatting>
  <conditionalFormatting sqref="B13:C13 AT13:BV13 X13 F13:V13">
    <cfRule type="cellIs" dxfId="1732" priority="11" stopIfTrue="1" operator="between">
      <formula>"Fail"</formula>
      <formula>"Fail AAA"</formula>
    </cfRule>
  </conditionalFormatting>
  <conditionalFormatting sqref="B13:C13 AT13:BV13 X13 F13:V13">
    <cfRule type="cellIs" dxfId="1731" priority="12" stopIfTrue="1" operator="between">
      <formula>"Pass"</formula>
      <formula>"Pass AAA"</formula>
    </cfRule>
  </conditionalFormatting>
  <conditionalFormatting sqref="D9">
    <cfRule type="cellIs" dxfId="1730" priority="13" stopIfTrue="1" operator="between">
      <formula>"Pass†"</formula>
      <formula>"Pass† AA"</formula>
    </cfRule>
  </conditionalFormatting>
  <conditionalFormatting sqref="D9">
    <cfRule type="cellIs" dxfId="1729" priority="14" stopIfTrue="1" operator="between">
      <formula>"Fail"</formula>
      <formula>"Fail AAA"</formula>
    </cfRule>
  </conditionalFormatting>
  <conditionalFormatting sqref="D9">
    <cfRule type="cellIs" dxfId="1728" priority="15" stopIfTrue="1" operator="between">
      <formula>"Pass"</formula>
      <formula>"Pass AAA"</formula>
    </cfRule>
  </conditionalFormatting>
  <conditionalFormatting sqref="D17:D18">
    <cfRule type="cellIs" dxfId="1727" priority="16" stopIfTrue="1" operator="between">
      <formula>"Pass†"</formula>
      <formula>"Pass† AA"</formula>
    </cfRule>
  </conditionalFormatting>
  <conditionalFormatting sqref="D17:D18">
    <cfRule type="cellIs" dxfId="1726" priority="17" stopIfTrue="1" operator="between">
      <formula>"Fail"</formula>
      <formula>"Fail AAA"</formula>
    </cfRule>
  </conditionalFormatting>
  <conditionalFormatting sqref="D17:D18">
    <cfRule type="cellIs" dxfId="1725" priority="18" stopIfTrue="1" operator="between">
      <formula>"Pass"</formula>
      <formula>"Pass AAA"</formula>
    </cfRule>
  </conditionalFormatting>
  <conditionalFormatting sqref="D19">
    <cfRule type="cellIs" dxfId="1724" priority="19" stopIfTrue="1" operator="between">
      <formula>"Pass†"</formula>
      <formula>"Pass† AA"</formula>
    </cfRule>
  </conditionalFormatting>
  <conditionalFormatting sqref="D19">
    <cfRule type="cellIs" dxfId="1723" priority="20" stopIfTrue="1" operator="between">
      <formula>"Fail"</formula>
      <formula>"Fail AAA"</formula>
    </cfRule>
  </conditionalFormatting>
  <conditionalFormatting sqref="D19">
    <cfRule type="cellIs" dxfId="1722" priority="21" stopIfTrue="1" operator="between">
      <formula>"Pass"</formula>
      <formula>"Pass AAA"</formula>
    </cfRule>
  </conditionalFormatting>
  <conditionalFormatting sqref="C7:D7">
    <cfRule type="cellIs" dxfId="1721" priority="22" stopIfTrue="1" operator="between">
      <formula>"Pass†"</formula>
      <formula>"Pass† AA"</formula>
    </cfRule>
  </conditionalFormatting>
  <conditionalFormatting sqref="C7:D7">
    <cfRule type="cellIs" dxfId="1720" priority="23" stopIfTrue="1" operator="between">
      <formula>"Fail"</formula>
      <formula>"Fail AAA"</formula>
    </cfRule>
  </conditionalFormatting>
  <conditionalFormatting sqref="C7:D7">
    <cfRule type="cellIs" dxfId="1719" priority="24" stopIfTrue="1" operator="between">
      <formula>"Pass"</formula>
      <formula>"Pass AAA"</formula>
    </cfRule>
  </conditionalFormatting>
  <conditionalFormatting sqref="C10:D10">
    <cfRule type="cellIs" dxfId="1718" priority="25" stopIfTrue="1" operator="between">
      <formula>"Pass†"</formula>
      <formula>"Pass† AA"</formula>
    </cfRule>
  </conditionalFormatting>
  <conditionalFormatting sqref="C10:D10">
    <cfRule type="cellIs" dxfId="1717" priority="26" stopIfTrue="1" operator="between">
      <formula>"Fail"</formula>
      <formula>"Fail AAA"</formula>
    </cfRule>
  </conditionalFormatting>
  <conditionalFormatting sqref="C10:D10">
    <cfRule type="cellIs" dxfId="1716" priority="27" stopIfTrue="1" operator="between">
      <formula>"Pass"</formula>
      <formula>"Pass AAA"</formula>
    </cfRule>
  </conditionalFormatting>
  <conditionalFormatting sqref="C9">
    <cfRule type="cellIs" dxfId="1715" priority="28" stopIfTrue="1" operator="between">
      <formula>"Pass†"</formula>
      <formula>"Pass† AA"</formula>
    </cfRule>
  </conditionalFormatting>
  <conditionalFormatting sqref="C9">
    <cfRule type="cellIs" dxfId="1714" priority="29" stopIfTrue="1" operator="between">
      <formula>"Fail"</formula>
      <formula>"Fail AAA"</formula>
    </cfRule>
  </conditionalFormatting>
  <conditionalFormatting sqref="C9">
    <cfRule type="cellIs" dxfId="1713" priority="30" stopIfTrue="1" operator="between">
      <formula>"Pass"</formula>
      <formula>"Pass AAA"</formula>
    </cfRule>
  </conditionalFormatting>
  <conditionalFormatting sqref="C5">
    <cfRule type="cellIs" dxfId="1712" priority="31" stopIfTrue="1" operator="between">
      <formula>"Pass†"</formula>
      <formula>"Pass† AA"</formula>
    </cfRule>
  </conditionalFormatting>
  <conditionalFormatting sqref="C5">
    <cfRule type="cellIs" dxfId="1711" priority="32" stopIfTrue="1" operator="between">
      <formula>"Fail"</formula>
      <formula>"Fail AAA"</formula>
    </cfRule>
  </conditionalFormatting>
  <conditionalFormatting sqref="C5">
    <cfRule type="cellIs" dxfId="1710" priority="33" stopIfTrue="1" operator="between">
      <formula>"Pass"</formula>
      <formula>"Pass AAA"</formula>
    </cfRule>
  </conditionalFormatting>
  <conditionalFormatting sqref="C4:D4 D5">
    <cfRule type="cellIs" dxfId="1709" priority="34" stopIfTrue="1" operator="between">
      <formula>"Pass†"</formula>
      <formula>"Pass† AA"</formula>
    </cfRule>
  </conditionalFormatting>
  <conditionalFormatting sqref="C4:D4 D5">
    <cfRule type="cellIs" dxfId="1708" priority="35" stopIfTrue="1" operator="between">
      <formula>"Fail"</formula>
      <formula>"Fail AAA"</formula>
    </cfRule>
  </conditionalFormatting>
  <conditionalFormatting sqref="C4:D4 D5">
    <cfRule type="cellIs" dxfId="1707" priority="36" stopIfTrue="1" operator="between">
      <formula>"Pass"</formula>
      <formula>"Pass AAA"</formula>
    </cfRule>
  </conditionalFormatting>
  <conditionalFormatting sqref="W6">
    <cfRule type="cellIs" dxfId="1706" priority="37" stopIfTrue="1" operator="between">
      <formula>"Pass†"</formula>
      <formula>"Pass† AA"</formula>
    </cfRule>
  </conditionalFormatting>
  <conditionalFormatting sqref="W6">
    <cfRule type="cellIs" dxfId="1705" priority="38" stopIfTrue="1" operator="between">
      <formula>"Fail"</formula>
      <formula>"Fail AAA"</formula>
    </cfRule>
  </conditionalFormatting>
  <conditionalFormatting sqref="W6">
    <cfRule type="cellIs" dxfId="1704" priority="39" stopIfTrue="1" operator="between">
      <formula>"Pass"</formula>
      <formula>"Pass AAA"</formula>
    </cfRule>
  </conditionalFormatting>
  <conditionalFormatting sqref="B6 AT6:BV6 X6 F6:V6">
    <cfRule type="cellIs" dxfId="1703" priority="40" stopIfTrue="1" operator="between">
      <formula>"Pass†"</formula>
      <formula>"Pass† AA"</formula>
    </cfRule>
  </conditionalFormatting>
  <conditionalFormatting sqref="B6 AT6:BV6 X6 F6:V6">
    <cfRule type="cellIs" dxfId="1702" priority="41" stopIfTrue="1" operator="between">
      <formula>"Fail"</formula>
      <formula>"Fail AAA"</formula>
    </cfRule>
  </conditionalFormatting>
  <conditionalFormatting sqref="B6 AT6:BV6 X6 F6:V6">
    <cfRule type="cellIs" dxfId="1701" priority="42" stopIfTrue="1" operator="between">
      <formula>"Pass"</formula>
      <formula>"Pass AAA"</formula>
    </cfRule>
  </conditionalFormatting>
  <conditionalFormatting sqref="D23">
    <cfRule type="cellIs" dxfId="1700" priority="43" stopIfTrue="1" operator="between">
      <formula>"Pass†"</formula>
      <formula>"Pass† AA"</formula>
    </cfRule>
  </conditionalFormatting>
  <conditionalFormatting sqref="D23">
    <cfRule type="cellIs" dxfId="1699" priority="44" stopIfTrue="1" operator="between">
      <formula>"Fail"</formula>
      <formula>"Fail AAA"</formula>
    </cfRule>
  </conditionalFormatting>
  <conditionalFormatting sqref="D23">
    <cfRule type="cellIs" dxfId="1698" priority="45" stopIfTrue="1" operator="between">
      <formula>"Pass"</formula>
      <formula>"Pass AAA"</formula>
    </cfRule>
  </conditionalFormatting>
  <conditionalFormatting sqref="A6">
    <cfRule type="cellIs" dxfId="1697" priority="46" stopIfTrue="1" operator="between">
      <formula>"Pass†"</formula>
      <formula>"Pass† AA"</formula>
    </cfRule>
  </conditionalFormatting>
  <conditionalFormatting sqref="A6">
    <cfRule type="cellIs" dxfId="1696" priority="47" stopIfTrue="1" operator="between">
      <formula>"Fail"</formula>
      <formula>"Fail AAA"</formula>
    </cfRule>
  </conditionalFormatting>
  <conditionalFormatting sqref="A6">
    <cfRule type="cellIs" dxfId="1695" priority="48" stopIfTrue="1" operator="between">
      <formula>"Pass"</formula>
      <formula>"Pass AAA"</formula>
    </cfRule>
  </conditionalFormatting>
  <conditionalFormatting sqref="C6">
    <cfRule type="cellIs" dxfId="1694" priority="49" stopIfTrue="1" operator="between">
      <formula>"Pass†"</formula>
      <formula>"Pass† AA"</formula>
    </cfRule>
  </conditionalFormatting>
  <conditionalFormatting sqref="C6">
    <cfRule type="cellIs" dxfId="1693" priority="50" stopIfTrue="1" operator="between">
      <formula>"Fail"</formula>
      <formula>"Fail AAA"</formula>
    </cfRule>
  </conditionalFormatting>
  <conditionalFormatting sqref="C6">
    <cfRule type="cellIs" dxfId="1692" priority="51" stopIfTrue="1" operator="between">
      <formula>"Pass"</formula>
      <formula>"Pass AAA"</formula>
    </cfRule>
  </conditionalFormatting>
  <conditionalFormatting sqref="D6">
    <cfRule type="cellIs" dxfId="1691" priority="52" stopIfTrue="1" operator="between">
      <formula>"Pass†"</formula>
      <formula>"Pass† AA"</formula>
    </cfRule>
  </conditionalFormatting>
  <conditionalFormatting sqref="D6">
    <cfRule type="cellIs" dxfId="1690" priority="53" stopIfTrue="1" operator="between">
      <formula>"Fail"</formula>
      <formula>"Fail AAA"</formula>
    </cfRule>
  </conditionalFormatting>
  <conditionalFormatting sqref="D6">
    <cfRule type="cellIs" dxfId="1689" priority="54" stopIfTrue="1" operator="between">
      <formula>"Pass"</formula>
      <formula>"Pass AAA"</formula>
    </cfRule>
  </conditionalFormatting>
  <conditionalFormatting sqref="D11">
    <cfRule type="cellIs" dxfId="1688" priority="55" stopIfTrue="1" operator="between">
      <formula>"Pass†"</formula>
      <formula>"Pass† AA"</formula>
    </cfRule>
  </conditionalFormatting>
  <conditionalFormatting sqref="D11">
    <cfRule type="cellIs" dxfId="1687" priority="56" stopIfTrue="1" operator="between">
      <formula>"Fail"</formula>
      <formula>"Fail AAA"</formula>
    </cfRule>
  </conditionalFormatting>
  <conditionalFormatting sqref="D11">
    <cfRule type="cellIs" dxfId="1686" priority="57" stopIfTrue="1" operator="between">
      <formula>"Pass"</formula>
      <formula>"Pass AAA"</formula>
    </cfRule>
  </conditionalFormatting>
  <conditionalFormatting sqref="C11">
    <cfRule type="cellIs" dxfId="1685" priority="58" stopIfTrue="1" operator="between">
      <formula>"Pass†"</formula>
      <formula>"Pass† AA"</formula>
    </cfRule>
  </conditionalFormatting>
  <conditionalFormatting sqref="C11">
    <cfRule type="cellIs" dxfId="1684" priority="59" stopIfTrue="1" operator="between">
      <formula>"Fail"</formula>
      <formula>"Fail AAA"</formula>
    </cfRule>
  </conditionalFormatting>
  <conditionalFormatting sqref="C11">
    <cfRule type="cellIs" dxfId="1683" priority="60" stopIfTrue="1" operator="between">
      <formula>"Pass"</formula>
      <formula>"Pass AAA"</formula>
    </cfRule>
  </conditionalFormatting>
  <conditionalFormatting sqref="AT8:BV8 B8 E8:X8">
    <cfRule type="cellIs" dxfId="1682" priority="61" stopIfTrue="1" operator="between">
      <formula>"Pass†"</formula>
      <formula>"Pass† AA"</formula>
    </cfRule>
  </conditionalFormatting>
  <conditionalFormatting sqref="AT8:BV8 B8 E8:X8">
    <cfRule type="cellIs" dxfId="1681" priority="62" stopIfTrue="1" operator="between">
      <formula>"Fail"</formula>
      <formula>"Fail AAA"</formula>
    </cfRule>
  </conditionalFormatting>
  <conditionalFormatting sqref="AT8:BV8 B8 E8:X8">
    <cfRule type="cellIs" dxfId="1680" priority="63" stopIfTrue="1" operator="between">
      <formula>"Pass"</formula>
      <formula>"Pass AAA"</formula>
    </cfRule>
  </conditionalFormatting>
  <conditionalFormatting sqref="A32">
    <cfRule type="cellIs" dxfId="1679" priority="64" stopIfTrue="1" operator="between">
      <formula>"Pass†"</formula>
      <formula>"Pass† AA"</formula>
    </cfRule>
  </conditionalFormatting>
  <conditionalFormatting sqref="A32">
    <cfRule type="cellIs" dxfId="1678" priority="65" stopIfTrue="1" operator="between">
      <formula>"Fail"</formula>
      <formula>"Fail AAA"</formula>
    </cfRule>
  </conditionalFormatting>
  <conditionalFormatting sqref="A32">
    <cfRule type="cellIs" dxfId="1677" priority="66" stopIfTrue="1" operator="between">
      <formula>"Pass"</formula>
      <formula>"Pass AAA"</formula>
    </cfRule>
  </conditionalFormatting>
  <conditionalFormatting sqref="C8">
    <cfRule type="cellIs" dxfId="1676" priority="67" stopIfTrue="1" operator="between">
      <formula>"Pass†"</formula>
      <formula>"Pass† AA"</formula>
    </cfRule>
  </conditionalFormatting>
  <conditionalFormatting sqref="C8">
    <cfRule type="cellIs" dxfId="1675" priority="68" stopIfTrue="1" operator="between">
      <formula>"Fail"</formula>
      <formula>"Fail AAA"</formula>
    </cfRule>
  </conditionalFormatting>
  <conditionalFormatting sqref="C8">
    <cfRule type="cellIs" dxfId="1674" priority="69" stopIfTrue="1" operator="between">
      <formula>"Pass"</formula>
      <formula>"Pass AAA"</formula>
    </cfRule>
  </conditionalFormatting>
  <conditionalFormatting sqref="D8">
    <cfRule type="cellIs" dxfId="1673" priority="70" stopIfTrue="1" operator="between">
      <formula>"Pass†"</formula>
      <formula>"Pass† AA"</formula>
    </cfRule>
  </conditionalFormatting>
  <conditionalFormatting sqref="D8">
    <cfRule type="cellIs" dxfId="1672" priority="71" stopIfTrue="1" operator="between">
      <formula>"Fail"</formula>
      <formula>"Fail AAA"</formula>
    </cfRule>
  </conditionalFormatting>
  <conditionalFormatting sqref="D8">
    <cfRule type="cellIs" dxfId="1671" priority="72" stopIfTrue="1" operator="between">
      <formula>"Pass"</formula>
      <formula>"Pass AAA"</formula>
    </cfRule>
  </conditionalFormatting>
  <conditionalFormatting sqref="D12:D13">
    <cfRule type="cellIs" dxfId="1670" priority="73" stopIfTrue="1" operator="between">
      <formula>"Pass†"</formula>
      <formula>"Pass† AA"</formula>
    </cfRule>
  </conditionalFormatting>
  <conditionalFormatting sqref="D12:D13">
    <cfRule type="cellIs" dxfId="1669" priority="74" stopIfTrue="1" operator="between">
      <formula>"Fail"</formula>
      <formula>"Fail AAA"</formula>
    </cfRule>
  </conditionalFormatting>
  <conditionalFormatting sqref="D12:D13">
    <cfRule type="cellIs" dxfId="1668" priority="75" stopIfTrue="1" operator="between">
      <formula>"Pass"</formula>
      <formula>"Pass AAA"</formula>
    </cfRule>
  </conditionalFormatting>
  <conditionalFormatting sqref="E12:E13">
    <cfRule type="cellIs" dxfId="1667" priority="76" stopIfTrue="1" operator="between">
      <formula>"Pass†"</formula>
      <formula>"Pass† AA"</formula>
    </cfRule>
  </conditionalFormatting>
  <conditionalFormatting sqref="E12:E13">
    <cfRule type="cellIs" dxfId="1666" priority="77" stopIfTrue="1" operator="between">
      <formula>"Fail"</formula>
      <formula>"Fail AAA"</formula>
    </cfRule>
  </conditionalFormatting>
  <conditionalFormatting sqref="E12:E13">
    <cfRule type="cellIs" dxfId="1665" priority="78" stopIfTrue="1" operator="between">
      <formula>"Pass"</formula>
      <formula>"Pass AAA"</formula>
    </cfRule>
  </conditionalFormatting>
  <conditionalFormatting sqref="C15:C16">
    <cfRule type="cellIs" dxfId="1664" priority="79" stopIfTrue="1" operator="between">
      <formula>"Pass†"</formula>
      <formula>"Pass† AA"</formula>
    </cfRule>
  </conditionalFormatting>
  <conditionalFormatting sqref="C15:C16">
    <cfRule type="cellIs" dxfId="1663" priority="80" stopIfTrue="1" operator="between">
      <formula>"Fail"</formula>
      <formula>"Fail AAA"</formula>
    </cfRule>
  </conditionalFormatting>
  <conditionalFormatting sqref="C15:C16">
    <cfRule type="cellIs" dxfId="1662" priority="81" stopIfTrue="1" operator="between">
      <formula>"Pass"</formula>
      <formula>"Pass AAA"</formula>
    </cfRule>
  </conditionalFormatting>
  <conditionalFormatting sqref="E14:E16">
    <cfRule type="cellIs" dxfId="1661" priority="82" stopIfTrue="1" operator="between">
      <formula>"Pass†"</formula>
      <formula>"Pass† AA"</formula>
    </cfRule>
  </conditionalFormatting>
  <conditionalFormatting sqref="E14:E16">
    <cfRule type="cellIs" dxfId="1660" priority="83" stopIfTrue="1" operator="between">
      <formula>"Fail"</formula>
      <formula>"Fail AAA"</formula>
    </cfRule>
  </conditionalFormatting>
  <conditionalFormatting sqref="E14:E16">
    <cfRule type="cellIs" dxfId="1659" priority="84" stopIfTrue="1" operator="between">
      <formula>"Pass"</formula>
      <formula>"Pass AAA"</formula>
    </cfRule>
  </conditionalFormatting>
  <conditionalFormatting sqref="E32:E42">
    <cfRule type="cellIs" dxfId="1658" priority="85" stopIfTrue="1" operator="between">
      <formula>"Pass†"</formula>
      <formula>"Pass† AA"</formula>
    </cfRule>
  </conditionalFormatting>
  <conditionalFormatting sqref="E32:E42">
    <cfRule type="cellIs" dxfId="1657" priority="86" stopIfTrue="1" operator="between">
      <formula>"Fail"</formula>
      <formula>"Fail AAA"</formula>
    </cfRule>
  </conditionalFormatting>
  <conditionalFormatting sqref="E32:E42">
    <cfRule type="cellIs" dxfId="1656" priority="87" stopIfTrue="1" operator="between">
      <formula>"Pass"</formula>
      <formula>"Pass AAA"</formula>
    </cfRule>
  </conditionalFormatting>
  <conditionalFormatting sqref="D35">
    <cfRule type="cellIs" dxfId="1655" priority="88" stopIfTrue="1" operator="between">
      <formula>"Pass†"</formula>
      <formula>"Pass† AA"</formula>
    </cfRule>
  </conditionalFormatting>
  <conditionalFormatting sqref="D35">
    <cfRule type="cellIs" dxfId="1654" priority="89" stopIfTrue="1" operator="between">
      <formula>"Fail"</formula>
      <formula>"Fail AAA"</formula>
    </cfRule>
  </conditionalFormatting>
  <conditionalFormatting sqref="D35">
    <cfRule type="cellIs" dxfId="1653" priority="90" stopIfTrue="1" operator="between">
      <formula>"Pass"</formula>
      <formula>"Pass AAA"</formula>
    </cfRule>
  </conditionalFormatting>
  <conditionalFormatting sqref="C19">
    <cfRule type="cellIs" dxfId="1652" priority="91" stopIfTrue="1" operator="between">
      <formula>"Pass†"</formula>
      <formula>"Pass† AA"</formula>
    </cfRule>
  </conditionalFormatting>
  <conditionalFormatting sqref="C19">
    <cfRule type="cellIs" dxfId="1651" priority="92" stopIfTrue="1" operator="between">
      <formula>"Fail"</formula>
      <formula>"Fail AAA"</formula>
    </cfRule>
  </conditionalFormatting>
  <conditionalFormatting sqref="C19">
    <cfRule type="cellIs" dxfId="1650" priority="93" stopIfTrue="1" operator="between">
      <formula>"Pass"</formula>
      <formula>"Pass AAA"</formula>
    </cfRule>
  </conditionalFormatting>
  <conditionalFormatting sqref="A21">
    <cfRule type="cellIs" dxfId="1649" priority="94" stopIfTrue="1" operator="between">
      <formula>"Pass†"</formula>
      <formula>"Pass† AA"</formula>
    </cfRule>
  </conditionalFormatting>
  <conditionalFormatting sqref="A21">
    <cfRule type="cellIs" dxfId="1648" priority="95" stopIfTrue="1" operator="between">
      <formula>"Fail"</formula>
      <formula>"Fail AAA"</formula>
    </cfRule>
  </conditionalFormatting>
  <conditionalFormatting sqref="A21">
    <cfRule type="cellIs" dxfId="1647" priority="96" stopIfTrue="1" operator="between">
      <formula>"Pass"</formula>
      <formula>"Pass AAA"</formula>
    </cfRule>
  </conditionalFormatting>
  <conditionalFormatting sqref="C20">
    <cfRule type="cellIs" dxfId="1646" priority="97" stopIfTrue="1" operator="between">
      <formula>"Pass†"</formula>
      <formula>"Pass† AA"</formula>
    </cfRule>
  </conditionalFormatting>
  <conditionalFormatting sqref="C20">
    <cfRule type="cellIs" dxfId="1645" priority="98" stopIfTrue="1" operator="between">
      <formula>"Fail"</formula>
      <formula>"Fail AAA"</formula>
    </cfRule>
  </conditionalFormatting>
  <conditionalFormatting sqref="C20">
    <cfRule type="cellIs" dxfId="1644" priority="99" stopIfTrue="1" operator="between">
      <formula>"Pass"</formula>
      <formula>"Pass AAA"</formula>
    </cfRule>
  </conditionalFormatting>
  <conditionalFormatting sqref="D21">
    <cfRule type="cellIs" dxfId="1643" priority="100" stopIfTrue="1" operator="between">
      <formula>"Pass†"</formula>
      <formula>"Pass† AA"</formula>
    </cfRule>
  </conditionalFormatting>
  <conditionalFormatting sqref="D21">
    <cfRule type="cellIs" dxfId="1642" priority="101" stopIfTrue="1" operator="between">
      <formula>"Fail"</formula>
      <formula>"Fail AAA"</formula>
    </cfRule>
  </conditionalFormatting>
  <conditionalFormatting sqref="D21">
    <cfRule type="cellIs" dxfId="1641" priority="102" stopIfTrue="1" operator="between">
      <formula>"Pass"</formula>
      <formula>"Pass AAA"</formula>
    </cfRule>
  </conditionalFormatting>
  <conditionalFormatting sqref="D20">
    <cfRule type="cellIs" dxfId="1640" priority="103" stopIfTrue="1" operator="between">
      <formula>"Pass†"</formula>
      <formula>"Pass† AA"</formula>
    </cfRule>
  </conditionalFormatting>
  <conditionalFormatting sqref="D20">
    <cfRule type="cellIs" dxfId="1639" priority="104" stopIfTrue="1" operator="between">
      <formula>"Fail"</formula>
      <formula>"Fail AAA"</formula>
    </cfRule>
  </conditionalFormatting>
  <conditionalFormatting sqref="D20">
    <cfRule type="cellIs" dxfId="1638" priority="105" stopIfTrue="1" operator="between">
      <formula>"Pass"</formula>
      <formula>"Pass AAA"</formula>
    </cfRule>
  </conditionalFormatting>
  <conditionalFormatting sqref="D18">
    <cfRule type="cellIs" dxfId="1637" priority="106" stopIfTrue="1" operator="between">
      <formula>"Pass†"</formula>
      <formula>"Pass† AA"</formula>
    </cfRule>
  </conditionalFormatting>
  <conditionalFormatting sqref="D18">
    <cfRule type="cellIs" dxfId="1636" priority="107" stopIfTrue="1" operator="between">
      <formula>"Fail"</formula>
      <formula>"Fail AAA"</formula>
    </cfRule>
  </conditionalFormatting>
  <conditionalFormatting sqref="D18">
    <cfRule type="cellIs" dxfId="1635" priority="108" stopIfTrue="1" operator="between">
      <formula>"Pass"</formula>
      <formula>"Pass AAA"</formula>
    </cfRule>
  </conditionalFormatting>
  <conditionalFormatting sqref="C22">
    <cfRule type="cellIs" dxfId="1634" priority="109" stopIfTrue="1" operator="between">
      <formula>"Pass†"</formula>
      <formula>"Pass† AA"</formula>
    </cfRule>
  </conditionalFormatting>
  <conditionalFormatting sqref="C22">
    <cfRule type="cellIs" dxfId="1633" priority="110" stopIfTrue="1" operator="between">
      <formula>"Fail"</formula>
      <formula>"Fail AAA"</formula>
    </cfRule>
  </conditionalFormatting>
  <conditionalFormatting sqref="C22">
    <cfRule type="cellIs" dxfId="1632" priority="111" stopIfTrue="1" operator="between">
      <formula>"Pass"</formula>
      <formula>"Pass AAA"</formula>
    </cfRule>
  </conditionalFormatting>
  <conditionalFormatting sqref="A23">
    <cfRule type="cellIs" dxfId="1631" priority="112" stopIfTrue="1" operator="between">
      <formula>"Pass†"</formula>
      <formula>"Pass† AA"</formula>
    </cfRule>
  </conditionalFormatting>
  <conditionalFormatting sqref="A23">
    <cfRule type="cellIs" dxfId="1630" priority="113" stopIfTrue="1" operator="between">
      <formula>"Fail"</formula>
      <formula>"Fail AAA"</formula>
    </cfRule>
  </conditionalFormatting>
  <conditionalFormatting sqref="A23">
    <cfRule type="cellIs" dxfId="1629" priority="114" stopIfTrue="1" operator="between">
      <formula>"Pass"</formula>
      <formula>"Pass AAA"</formula>
    </cfRule>
  </conditionalFormatting>
  <conditionalFormatting sqref="A24">
    <cfRule type="cellIs" dxfId="1628" priority="115" stopIfTrue="1" operator="between">
      <formula>"Pass†"</formula>
      <formula>"Pass† AA"</formula>
    </cfRule>
  </conditionalFormatting>
  <conditionalFormatting sqref="A24">
    <cfRule type="cellIs" dxfId="1627" priority="116" stopIfTrue="1" operator="between">
      <formula>"Fail"</formula>
      <formula>"Fail AAA"</formula>
    </cfRule>
  </conditionalFormatting>
  <conditionalFormatting sqref="A24">
    <cfRule type="cellIs" dxfId="1626" priority="117" stopIfTrue="1" operator="between">
      <formula>"Pass"</formula>
      <formula>"Pass AAA"</formula>
    </cfRule>
  </conditionalFormatting>
  <conditionalFormatting sqref="D37">
    <cfRule type="cellIs" dxfId="1625" priority="118" stopIfTrue="1" operator="between">
      <formula>"Pass†"</formula>
      <formula>"Pass† AA"</formula>
    </cfRule>
  </conditionalFormatting>
  <conditionalFormatting sqref="D37">
    <cfRule type="cellIs" dxfId="1624" priority="119" stopIfTrue="1" operator="between">
      <formula>"Fail"</formula>
      <formula>"Fail AAA"</formula>
    </cfRule>
  </conditionalFormatting>
  <conditionalFormatting sqref="D37">
    <cfRule type="cellIs" dxfId="1623" priority="120" stopIfTrue="1" operator="between">
      <formula>"Pass"</formula>
      <formula>"Pass AAA"</formula>
    </cfRule>
  </conditionalFormatting>
  <conditionalFormatting sqref="D24">
    <cfRule type="cellIs" dxfId="1622" priority="121" stopIfTrue="1" operator="between">
      <formula>"Pass†"</formula>
      <formula>"Pass† AA"</formula>
    </cfRule>
  </conditionalFormatting>
  <conditionalFormatting sqref="D24">
    <cfRule type="cellIs" dxfId="1621" priority="122" stopIfTrue="1" operator="between">
      <formula>"Fail"</formula>
      <formula>"Fail AAA"</formula>
    </cfRule>
  </conditionalFormatting>
  <conditionalFormatting sqref="D24">
    <cfRule type="cellIs" dxfId="1620" priority="123" stopIfTrue="1" operator="between">
      <formula>"Pass"</formula>
      <formula>"Pass AAA"</formula>
    </cfRule>
  </conditionalFormatting>
  <conditionalFormatting sqref="D25">
    <cfRule type="cellIs" dxfId="1619" priority="124" stopIfTrue="1" operator="between">
      <formula>"Pass†"</formula>
      <formula>"Pass† AA"</formula>
    </cfRule>
  </conditionalFormatting>
  <conditionalFormatting sqref="D25">
    <cfRule type="cellIs" dxfId="1618" priority="125" stopIfTrue="1" operator="between">
      <formula>"Fail"</formula>
      <formula>"Fail AAA"</formula>
    </cfRule>
  </conditionalFormatting>
  <conditionalFormatting sqref="D25">
    <cfRule type="cellIs" dxfId="1617" priority="126" stopIfTrue="1" operator="between">
      <formula>"Pass"</formula>
      <formula>"Pass AAA"</formula>
    </cfRule>
  </conditionalFormatting>
  <conditionalFormatting sqref="C28">
    <cfRule type="cellIs" dxfId="1616" priority="127" stopIfTrue="1" operator="between">
      <formula>"Pass†"</formula>
      <formula>"Pass† AA"</formula>
    </cfRule>
  </conditionalFormatting>
  <conditionalFormatting sqref="C28">
    <cfRule type="cellIs" dxfId="1615" priority="128" stopIfTrue="1" operator="between">
      <formula>"Fail"</formula>
      <formula>"Fail AAA"</formula>
    </cfRule>
  </conditionalFormatting>
  <conditionalFormatting sqref="C28">
    <cfRule type="cellIs" dxfId="1614" priority="129" stopIfTrue="1" operator="between">
      <formula>"Pass"</formula>
      <formula>"Pass AAA"</formula>
    </cfRule>
  </conditionalFormatting>
  <conditionalFormatting sqref="D27:D28">
    <cfRule type="cellIs" dxfId="1613" priority="130" stopIfTrue="1" operator="between">
      <formula>"Pass†"</formula>
      <formula>"Pass† AA"</formula>
    </cfRule>
  </conditionalFormatting>
  <conditionalFormatting sqref="D27:D28">
    <cfRule type="cellIs" dxfId="1612" priority="131" stopIfTrue="1" operator="between">
      <formula>"Fail"</formula>
      <formula>"Fail AAA"</formula>
    </cfRule>
  </conditionalFormatting>
  <conditionalFormatting sqref="D27:D28">
    <cfRule type="cellIs" dxfId="1611" priority="132" stopIfTrue="1" operator="between">
      <formula>"Pass"</formula>
      <formula>"Pass AAA"</formula>
    </cfRule>
  </conditionalFormatting>
  <conditionalFormatting sqref="D29">
    <cfRule type="cellIs" dxfId="1610" priority="133" stopIfTrue="1" operator="between">
      <formula>"Pass†"</formula>
      <formula>"Pass† AA"</formula>
    </cfRule>
  </conditionalFormatting>
  <conditionalFormatting sqref="D29">
    <cfRule type="cellIs" dxfId="1609" priority="134" stopIfTrue="1" operator="between">
      <formula>"Fail"</formula>
      <formula>"Fail AAA"</formula>
    </cfRule>
  </conditionalFormatting>
  <conditionalFormatting sqref="D29">
    <cfRule type="cellIs" dxfId="1608" priority="135" stopIfTrue="1" operator="between">
      <formula>"Pass"</formula>
      <formula>"Pass AAA"</formula>
    </cfRule>
  </conditionalFormatting>
  <conditionalFormatting sqref="C29">
    <cfRule type="cellIs" dxfId="1607" priority="136" stopIfTrue="1" operator="between">
      <formula>"Pass†"</formula>
      <formula>"Pass† AA"</formula>
    </cfRule>
  </conditionalFormatting>
  <conditionalFormatting sqref="C29">
    <cfRule type="cellIs" dxfId="1606" priority="137" stopIfTrue="1" operator="between">
      <formula>"Fail"</formula>
      <formula>"Fail AAA"</formula>
    </cfRule>
  </conditionalFormatting>
  <conditionalFormatting sqref="C29">
    <cfRule type="cellIs" dxfId="1605" priority="138" stopIfTrue="1" operator="between">
      <formula>"Pass"</formula>
      <formula>"Pass AAA"</formula>
    </cfRule>
  </conditionalFormatting>
  <conditionalFormatting sqref="A31">
    <cfRule type="cellIs" dxfId="1604" priority="139" stopIfTrue="1" operator="between">
      <formula>"Pass†"</formula>
      <formula>"Pass† AA"</formula>
    </cfRule>
  </conditionalFormatting>
  <conditionalFormatting sqref="A31">
    <cfRule type="cellIs" dxfId="1603" priority="140" stopIfTrue="1" operator="between">
      <formula>"Fail"</formula>
      <formula>"Fail AAA"</formula>
    </cfRule>
  </conditionalFormatting>
  <conditionalFormatting sqref="A31">
    <cfRule type="cellIs" dxfId="1602" priority="141" stopIfTrue="1" operator="between">
      <formula>"Pass"</formula>
      <formula>"Pass AAA"</formula>
    </cfRule>
  </conditionalFormatting>
  <conditionalFormatting sqref="AL18">
    <cfRule type="cellIs" dxfId="1601" priority="142" stopIfTrue="1" operator="between">
      <formula>"Pass†"</formula>
      <formula>"Pass† AA"</formula>
    </cfRule>
  </conditionalFormatting>
  <conditionalFormatting sqref="AL18">
    <cfRule type="cellIs" dxfId="1600" priority="143" stopIfTrue="1" operator="between">
      <formula>"Fail"</formula>
      <formula>"Fail AAA"</formula>
    </cfRule>
  </conditionalFormatting>
  <conditionalFormatting sqref="AL18">
    <cfRule type="cellIs" dxfId="1599" priority="144" stopIfTrue="1" operator="between">
      <formula>"Pass"</formula>
      <formula>"Pass AAA"</formula>
    </cfRule>
  </conditionalFormatting>
  <conditionalFormatting sqref="D34">
    <cfRule type="cellIs" dxfId="1598" priority="145" stopIfTrue="1" operator="between">
      <formula>"Pass†"</formula>
      <formula>"Pass† AA"</formula>
    </cfRule>
  </conditionalFormatting>
  <conditionalFormatting sqref="D34">
    <cfRule type="cellIs" dxfId="1597" priority="146" stopIfTrue="1" operator="between">
      <formula>"Fail"</formula>
      <formula>"Fail AAA"</formula>
    </cfRule>
  </conditionalFormatting>
  <conditionalFormatting sqref="D34">
    <cfRule type="cellIs" dxfId="1596" priority="147" stopIfTrue="1" operator="between">
      <formula>"Pass"</formula>
      <formula>"Pass AAA"</formula>
    </cfRule>
  </conditionalFormatting>
  <conditionalFormatting sqref="C34">
    <cfRule type="cellIs" dxfId="1595" priority="148" stopIfTrue="1" operator="between">
      <formula>"Pass†"</formula>
      <formula>"Pass† AA"</formula>
    </cfRule>
  </conditionalFormatting>
  <conditionalFormatting sqref="C34">
    <cfRule type="cellIs" dxfId="1594" priority="149" stopIfTrue="1" operator="between">
      <formula>"Fail"</formula>
      <formula>"Fail AAA"</formula>
    </cfRule>
  </conditionalFormatting>
  <conditionalFormatting sqref="C34">
    <cfRule type="cellIs" dxfId="1593" priority="150" stopIfTrue="1" operator="between">
      <formula>"Pass"</formula>
      <formula>"Pass AAA"</formula>
    </cfRule>
  </conditionalFormatting>
  <conditionalFormatting sqref="X46:AI46 AM46">
    <cfRule type="cellIs" dxfId="1592" priority="151" stopIfTrue="1" operator="between">
      <formula>"Pass†"</formula>
      <formula>"Pass† AA"</formula>
    </cfRule>
  </conditionalFormatting>
  <conditionalFormatting sqref="X46:AI46 AM46">
    <cfRule type="cellIs" dxfId="1591" priority="152" stopIfTrue="1" operator="between">
      <formula>"Fail"</formula>
      <formula>"Fail AAA"</formula>
    </cfRule>
  </conditionalFormatting>
  <conditionalFormatting sqref="X46:AI46 AM46">
    <cfRule type="cellIs" dxfId="1590" priority="153" stopIfTrue="1" operator="between">
      <formula>"Pass"</formula>
      <formula>"Pass AAA"</formula>
    </cfRule>
  </conditionalFormatting>
  <conditionalFormatting sqref="AJ46:AK46">
    <cfRule type="cellIs" dxfId="1589" priority="154" stopIfTrue="1" operator="between">
      <formula>"Pass†"</formula>
      <formula>"Pass† AA"</formula>
    </cfRule>
  </conditionalFormatting>
  <conditionalFormatting sqref="AJ46:AK46">
    <cfRule type="cellIs" dxfId="1588" priority="155" stopIfTrue="1" operator="between">
      <formula>"Fail"</formula>
      <formula>"Fail AAA"</formula>
    </cfRule>
  </conditionalFormatting>
  <conditionalFormatting sqref="AJ46:AK46">
    <cfRule type="cellIs" dxfId="1587" priority="156" stopIfTrue="1" operator="between">
      <formula>"Pass"</formula>
      <formula>"Pass AAA"</formula>
    </cfRule>
  </conditionalFormatting>
  <conditionalFormatting sqref="D36">
    <cfRule type="cellIs" dxfId="1586" priority="157" stopIfTrue="1" operator="between">
      <formula>"Pass†"</formula>
      <formula>"Pass† AA"</formula>
    </cfRule>
  </conditionalFormatting>
  <conditionalFormatting sqref="D36">
    <cfRule type="cellIs" dxfId="1585" priority="158" stopIfTrue="1" operator="between">
      <formula>"Fail"</formula>
      <formula>"Fail AAA"</formula>
    </cfRule>
  </conditionalFormatting>
  <conditionalFormatting sqref="D36">
    <cfRule type="cellIs" dxfId="1584" priority="159" stopIfTrue="1" operator="between">
      <formula>"Pass"</formula>
      <formula>"Pass AAA"</formula>
    </cfRule>
  </conditionalFormatting>
  <conditionalFormatting sqref="C36">
    <cfRule type="cellIs" dxfId="1583" priority="160" stopIfTrue="1" operator="between">
      <formula>"Pass†"</formula>
      <formula>"Pass† AA"</formula>
    </cfRule>
  </conditionalFormatting>
  <conditionalFormatting sqref="C36">
    <cfRule type="cellIs" dxfId="1582" priority="161" stopIfTrue="1" operator="between">
      <formula>"Fail"</formula>
      <formula>"Fail AAA"</formula>
    </cfRule>
  </conditionalFormatting>
  <conditionalFormatting sqref="C36">
    <cfRule type="cellIs" dxfId="1581" priority="162" stopIfTrue="1" operator="between">
      <formula>"Pass"</formula>
      <formula>"Pass AAA"</formula>
    </cfRule>
  </conditionalFormatting>
  <conditionalFormatting sqref="D33">
    <cfRule type="cellIs" dxfId="1580" priority="163" stopIfTrue="1" operator="between">
      <formula>"Pass†"</formula>
      <formula>"Pass† AA"</formula>
    </cfRule>
  </conditionalFormatting>
  <conditionalFormatting sqref="D33">
    <cfRule type="cellIs" dxfId="1579" priority="164" stopIfTrue="1" operator="between">
      <formula>"Fail"</formula>
      <formula>"Fail AAA"</formula>
    </cfRule>
  </conditionalFormatting>
  <conditionalFormatting sqref="D33">
    <cfRule type="cellIs" dxfId="1578" priority="165" stopIfTrue="1" operator="between">
      <formula>"Pass"</formula>
      <formula>"Pass AAA"</formula>
    </cfRule>
  </conditionalFormatting>
  <conditionalFormatting sqref="C33">
    <cfRule type="cellIs" dxfId="1577" priority="166" stopIfTrue="1" operator="between">
      <formula>"Pass†"</formula>
      <formula>"Pass† AA"</formula>
    </cfRule>
  </conditionalFormatting>
  <conditionalFormatting sqref="C33">
    <cfRule type="cellIs" dxfId="1576" priority="167" stopIfTrue="1" operator="between">
      <formula>"Fail"</formula>
      <formula>"Fail AAA"</formula>
    </cfRule>
  </conditionalFormatting>
  <conditionalFormatting sqref="C33">
    <cfRule type="cellIs" dxfId="1575" priority="168" stopIfTrue="1" operator="between">
      <formula>"Pass"</formula>
      <formula>"Pass AAA"</formula>
    </cfRule>
  </conditionalFormatting>
  <conditionalFormatting sqref="D31">
    <cfRule type="cellIs" dxfId="1574" priority="169" stopIfTrue="1" operator="between">
      <formula>"Pass†"</formula>
      <formula>"Pass† AA"</formula>
    </cfRule>
  </conditionalFormatting>
  <conditionalFormatting sqref="D31">
    <cfRule type="cellIs" dxfId="1573" priority="170" stopIfTrue="1" operator="between">
      <formula>"Fail"</formula>
      <formula>"Fail AAA"</formula>
    </cfRule>
  </conditionalFormatting>
  <conditionalFormatting sqref="D31">
    <cfRule type="cellIs" dxfId="1572" priority="171" stopIfTrue="1" operator="between">
      <formula>"Pass"</formula>
      <formula>"Pass AAA"</formula>
    </cfRule>
  </conditionalFormatting>
  <conditionalFormatting sqref="C31">
    <cfRule type="cellIs" dxfId="1571" priority="172" stopIfTrue="1" operator="between">
      <formula>"Pass†"</formula>
      <formula>"Pass† AA"</formula>
    </cfRule>
  </conditionalFormatting>
  <conditionalFormatting sqref="C31">
    <cfRule type="cellIs" dxfId="1570" priority="173" stopIfTrue="1" operator="between">
      <formula>"Fail"</formula>
      <formula>"Fail AAA"</formula>
    </cfRule>
  </conditionalFormatting>
  <conditionalFormatting sqref="C31">
    <cfRule type="cellIs" dxfId="1569" priority="174" stopIfTrue="1" operator="between">
      <formula>"Pass"</formula>
      <formula>"Pass AAA"</formula>
    </cfRule>
  </conditionalFormatting>
  <conditionalFormatting sqref="D30">
    <cfRule type="cellIs" dxfId="1568" priority="175" stopIfTrue="1" operator="between">
      <formula>"Pass†"</formula>
      <formula>"Pass† AA"</formula>
    </cfRule>
  </conditionalFormatting>
  <conditionalFormatting sqref="D30">
    <cfRule type="cellIs" dxfId="1567" priority="176" stopIfTrue="1" operator="between">
      <formula>"Fail"</formula>
      <formula>"Fail AAA"</formula>
    </cfRule>
  </conditionalFormatting>
  <conditionalFormatting sqref="D30">
    <cfRule type="cellIs" dxfId="1566" priority="177" stopIfTrue="1" operator="between">
      <formula>"Pass"</formula>
      <formula>"Pass AAA"</formula>
    </cfRule>
  </conditionalFormatting>
  <conditionalFormatting sqref="C30">
    <cfRule type="cellIs" dxfId="1565" priority="178" stopIfTrue="1" operator="between">
      <formula>"Pass†"</formula>
      <formula>"Pass† AA"</formula>
    </cfRule>
  </conditionalFormatting>
  <conditionalFormatting sqref="C30">
    <cfRule type="cellIs" dxfId="1564" priority="179" stopIfTrue="1" operator="between">
      <formula>"Fail"</formula>
      <formula>"Fail AAA"</formula>
    </cfRule>
  </conditionalFormatting>
  <conditionalFormatting sqref="C30">
    <cfRule type="cellIs" dxfId="1563" priority="180" stopIfTrue="1" operator="between">
      <formula>"Pass"</formula>
      <formula>"Pass AAA"</formula>
    </cfRule>
  </conditionalFormatting>
  <conditionalFormatting sqref="C32">
    <cfRule type="cellIs" dxfId="1562" priority="181" stopIfTrue="1" operator="between">
      <formula>"Pass†"</formula>
      <formula>"Pass† AA"</formula>
    </cfRule>
  </conditionalFormatting>
  <conditionalFormatting sqref="C32">
    <cfRule type="cellIs" dxfId="1561" priority="182" stopIfTrue="1" operator="between">
      <formula>"Fail"</formula>
      <formula>"Fail AAA"</formula>
    </cfRule>
  </conditionalFormatting>
  <conditionalFormatting sqref="C32">
    <cfRule type="cellIs" dxfId="1560" priority="183" stopIfTrue="1" operator="between">
      <formula>"Pass"</formula>
      <formula>"Pass AAA"</formula>
    </cfRule>
  </conditionalFormatting>
  <conditionalFormatting sqref="C37">
    <cfRule type="cellIs" dxfId="1559" priority="184" stopIfTrue="1" operator="between">
      <formula>"Pass†"</formula>
      <formula>"Pass† AA"</formula>
    </cfRule>
  </conditionalFormatting>
  <conditionalFormatting sqref="C37">
    <cfRule type="cellIs" dxfId="1558" priority="185" stopIfTrue="1" operator="between">
      <formula>"Fail"</formula>
      <formula>"Fail AAA"</formula>
    </cfRule>
  </conditionalFormatting>
  <conditionalFormatting sqref="C37">
    <cfRule type="cellIs" dxfId="1557" priority="186" stopIfTrue="1" operator="between">
      <formula>"Pass"</formula>
      <formula>"Pass AAA"</formula>
    </cfRule>
  </conditionalFormatting>
  <conditionalFormatting sqref="AN18">
    <cfRule type="cellIs" dxfId="1556" priority="187" stopIfTrue="1" operator="between">
      <formula>"Pass†"</formula>
      <formula>"Pass† AA"</formula>
    </cfRule>
  </conditionalFormatting>
  <conditionalFormatting sqref="AN18">
    <cfRule type="cellIs" dxfId="1555" priority="188" stopIfTrue="1" operator="between">
      <formula>"Fail"</formula>
      <formula>"Fail AAA"</formula>
    </cfRule>
  </conditionalFormatting>
  <conditionalFormatting sqref="AN18">
    <cfRule type="cellIs" dxfId="1554" priority="189" stopIfTrue="1" operator="between">
      <formula>"Pass"</formula>
      <formula>"Pass AAA"</formula>
    </cfRule>
  </conditionalFormatting>
  <conditionalFormatting sqref="C38">
    <cfRule type="cellIs" dxfId="1553" priority="190" stopIfTrue="1" operator="between">
      <formula>"Pass†"</formula>
      <formula>"Pass† AA"</formula>
    </cfRule>
  </conditionalFormatting>
  <conditionalFormatting sqref="C38">
    <cfRule type="cellIs" dxfId="1552" priority="191" stopIfTrue="1" operator="between">
      <formula>"Fail"</formula>
      <formula>"Fail AAA"</formula>
    </cfRule>
  </conditionalFormatting>
  <conditionalFormatting sqref="C38">
    <cfRule type="cellIs" dxfId="1551" priority="192" stopIfTrue="1" operator="between">
      <formula>"Pass"</formula>
      <formula>"Pass AAA"</formula>
    </cfRule>
  </conditionalFormatting>
  <conditionalFormatting sqref="C40:C42">
    <cfRule type="cellIs" dxfId="1550" priority="193" stopIfTrue="1" operator="between">
      <formula>"Pass†"</formula>
      <formula>"Pass† AA"</formula>
    </cfRule>
  </conditionalFormatting>
  <conditionalFormatting sqref="C40:C42">
    <cfRule type="cellIs" dxfId="1549" priority="194" stopIfTrue="1" operator="between">
      <formula>"Fail"</formula>
      <formula>"Fail AAA"</formula>
    </cfRule>
  </conditionalFormatting>
  <conditionalFormatting sqref="C40:C42">
    <cfRule type="cellIs" dxfId="1548" priority="195" stopIfTrue="1" operator="between">
      <formula>"Pass"</formula>
      <formula>"Pass AAA"</formula>
    </cfRule>
  </conditionalFormatting>
  <conditionalFormatting sqref="AL4:AL13">
    <cfRule type="cellIs" dxfId="1547" priority="196" stopIfTrue="1" operator="between">
      <formula>"Pass†"</formula>
      <formula>"Pass† AA"</formula>
    </cfRule>
  </conditionalFormatting>
  <conditionalFormatting sqref="AL4:AL13">
    <cfRule type="cellIs" dxfId="1546" priority="197" stopIfTrue="1" operator="between">
      <formula>"Fail"</formula>
      <formula>"Fail AAA"</formula>
    </cfRule>
  </conditionalFormatting>
  <conditionalFormatting sqref="AL4:AL13">
    <cfRule type="cellIs" dxfId="1545" priority="198" stopIfTrue="1" operator="between">
      <formula>"Pass"</formula>
      <formula>"Pass AAA"</formula>
    </cfRule>
  </conditionalFormatting>
  <conditionalFormatting sqref="AL20:AL21">
    <cfRule type="cellIs" dxfId="1544" priority="199" stopIfTrue="1" operator="between">
      <formula>"Pass†"</formula>
      <formula>"Pass† AA"</formula>
    </cfRule>
  </conditionalFormatting>
  <conditionalFormatting sqref="AL20:AL21">
    <cfRule type="cellIs" dxfId="1543" priority="200" stopIfTrue="1" operator="between">
      <formula>"Fail"</formula>
      <formula>"Fail AAA"</formula>
    </cfRule>
  </conditionalFormatting>
  <conditionalFormatting sqref="AL20:AL21">
    <cfRule type="cellIs" dxfId="1542" priority="201" stopIfTrue="1" operator="between">
      <formula>"Pass"</formula>
      <formula>"Pass AAA"</formula>
    </cfRule>
  </conditionalFormatting>
  <conditionalFormatting sqref="AL22">
    <cfRule type="cellIs" dxfId="1541" priority="202" stopIfTrue="1" operator="between">
      <formula>"Pass†"</formula>
      <formula>"Pass† AA"</formula>
    </cfRule>
  </conditionalFormatting>
  <conditionalFormatting sqref="AL22">
    <cfRule type="cellIs" dxfId="1540" priority="203" stopIfTrue="1" operator="between">
      <formula>"Fail"</formula>
      <formula>"Fail AAA"</formula>
    </cfRule>
  </conditionalFormatting>
  <conditionalFormatting sqref="AL22">
    <cfRule type="cellIs" dxfId="1539" priority="204" stopIfTrue="1" operator="between">
      <formula>"Pass"</formula>
      <formula>"Pass AAA"</formula>
    </cfRule>
  </conditionalFormatting>
  <conditionalFormatting sqref="AL19">
    <cfRule type="cellIs" dxfId="1538" priority="205" stopIfTrue="1" operator="between">
      <formula>"Pass†"</formula>
      <formula>"Pass† AA"</formula>
    </cfRule>
  </conditionalFormatting>
  <conditionalFormatting sqref="AL19">
    <cfRule type="cellIs" dxfId="1537" priority="206" stopIfTrue="1" operator="between">
      <formula>"Fail"</formula>
      <formula>"Fail AAA"</formula>
    </cfRule>
  </conditionalFormatting>
  <conditionalFormatting sqref="AL19">
    <cfRule type="cellIs" dxfId="1536" priority="207" stopIfTrue="1" operator="between">
      <formula>"Pass"</formula>
      <formula>"Pass AAA"</formula>
    </cfRule>
  </conditionalFormatting>
  <conditionalFormatting sqref="AL17">
    <cfRule type="cellIs" dxfId="1535" priority="208" stopIfTrue="1" operator="between">
      <formula>"Pass†"</formula>
      <formula>"Pass† AA"</formula>
    </cfRule>
  </conditionalFormatting>
  <conditionalFormatting sqref="AL17">
    <cfRule type="cellIs" dxfId="1534" priority="209" stopIfTrue="1" operator="between">
      <formula>"Fail"</formula>
      <formula>"Fail AAA"</formula>
    </cfRule>
  </conditionalFormatting>
  <conditionalFormatting sqref="AL17">
    <cfRule type="cellIs" dxfId="1533" priority="210" stopIfTrue="1" operator="between">
      <formula>"Pass"</formula>
      <formula>"Pass AAA"</formula>
    </cfRule>
  </conditionalFormatting>
  <conditionalFormatting sqref="AN22:AN24">
    <cfRule type="cellIs" dxfId="1532" priority="211" stopIfTrue="1" operator="between">
      <formula>"Pass†"</formula>
      <formula>"Pass† AA"</formula>
    </cfRule>
  </conditionalFormatting>
  <conditionalFormatting sqref="AN22:AN24">
    <cfRule type="cellIs" dxfId="1531" priority="212" stopIfTrue="1" operator="between">
      <formula>"Fail"</formula>
      <formula>"Fail AAA"</formula>
    </cfRule>
  </conditionalFormatting>
  <conditionalFormatting sqref="AN22:AN24">
    <cfRule type="cellIs" dxfId="1530" priority="213" stopIfTrue="1" operator="between">
      <formula>"Pass"</formula>
      <formula>"Pass AAA"</formula>
    </cfRule>
  </conditionalFormatting>
  <conditionalFormatting sqref="AM4:AM13">
    <cfRule type="cellIs" dxfId="1529" priority="214" stopIfTrue="1" operator="between">
      <formula>"Pass†"</formula>
      <formula>"Pass† AA"</formula>
    </cfRule>
  </conditionalFormatting>
  <conditionalFormatting sqref="AM4:AM13">
    <cfRule type="cellIs" dxfId="1528" priority="215" stopIfTrue="1" operator="between">
      <formula>"Fail"</formula>
      <formula>"Fail AAA"</formula>
    </cfRule>
  </conditionalFormatting>
  <conditionalFormatting sqref="AM4:AM13">
    <cfRule type="cellIs" dxfId="1527" priority="216" stopIfTrue="1" operator="between">
      <formula>"Pass"</formula>
      <formula>"Pass AAA"</formula>
    </cfRule>
  </conditionalFormatting>
  <conditionalFormatting sqref="AM14:AM21">
    <cfRule type="cellIs" dxfId="1526" priority="217" stopIfTrue="1" operator="between">
      <formula>"Pass†"</formula>
      <formula>"Pass† AA"</formula>
    </cfRule>
  </conditionalFormatting>
  <conditionalFormatting sqref="AM14:AM21">
    <cfRule type="cellIs" dxfId="1525" priority="218" stopIfTrue="1" operator="between">
      <formula>"Fail"</formula>
      <formula>"Fail AAA"</formula>
    </cfRule>
  </conditionalFormatting>
  <conditionalFormatting sqref="AM14:AM21">
    <cfRule type="cellIs" dxfId="1524" priority="219" stopIfTrue="1" operator="between">
      <formula>"Pass"</formula>
      <formula>"Pass AAA"</formula>
    </cfRule>
  </conditionalFormatting>
  <conditionalFormatting sqref="AM22:AM29">
    <cfRule type="cellIs" dxfId="1523" priority="220" stopIfTrue="1" operator="between">
      <formula>"Pass†"</formula>
      <formula>"Pass† AA"</formula>
    </cfRule>
  </conditionalFormatting>
  <conditionalFormatting sqref="AM22:AM29">
    <cfRule type="cellIs" dxfId="1522" priority="221" stopIfTrue="1" operator="between">
      <formula>"Fail"</formula>
      <formula>"Fail AAA"</formula>
    </cfRule>
  </conditionalFormatting>
  <conditionalFormatting sqref="AM22:AM29">
    <cfRule type="cellIs" dxfId="1521" priority="222" stopIfTrue="1" operator="between">
      <formula>"Pass"</formula>
      <formula>"Pass AAA"</formula>
    </cfRule>
  </conditionalFormatting>
  <conditionalFormatting sqref="AM39:AM42">
    <cfRule type="cellIs" dxfId="1520" priority="223" stopIfTrue="1" operator="between">
      <formula>"Pass†"</formula>
      <formula>"Pass† AA"</formula>
    </cfRule>
  </conditionalFormatting>
  <conditionalFormatting sqref="AM39:AM42">
    <cfRule type="cellIs" dxfId="1519" priority="224" stopIfTrue="1" operator="between">
      <formula>"Fail"</formula>
      <formula>"Fail AAA"</formula>
    </cfRule>
  </conditionalFormatting>
  <conditionalFormatting sqref="AM39:AM42">
    <cfRule type="cellIs" dxfId="1518" priority="225" stopIfTrue="1" operator="between">
      <formula>"Pass"</formula>
      <formula>"Pass AAA"</formula>
    </cfRule>
  </conditionalFormatting>
  <conditionalFormatting sqref="E43:E44">
    <cfRule type="cellIs" dxfId="1517" priority="226" stopIfTrue="1" operator="between">
      <formula>"Pass†"</formula>
      <formula>"Pass† AA"</formula>
    </cfRule>
  </conditionalFormatting>
  <conditionalFormatting sqref="E43:E44">
    <cfRule type="cellIs" dxfId="1516" priority="227" stopIfTrue="1" operator="between">
      <formula>"Fail"</formula>
      <formula>"Fail AAA"</formula>
    </cfRule>
  </conditionalFormatting>
  <conditionalFormatting sqref="E43:E44">
    <cfRule type="cellIs" dxfId="1515" priority="228" stopIfTrue="1" operator="between">
      <formula>"Pass"</formula>
      <formula>"Pass AAA"</formula>
    </cfRule>
  </conditionalFormatting>
  <conditionalFormatting sqref="AJ43:AK43">
    <cfRule type="cellIs" dxfId="1514" priority="229" stopIfTrue="1" operator="between">
      <formula>"Pass†"</formula>
      <formula>"Pass† AA"</formula>
    </cfRule>
  </conditionalFormatting>
  <conditionalFormatting sqref="AJ43:AK43">
    <cfRule type="cellIs" dxfId="1513" priority="230" stopIfTrue="1" operator="between">
      <formula>"Fail"</formula>
      <formula>"Fail AAA"</formula>
    </cfRule>
  </conditionalFormatting>
  <conditionalFormatting sqref="AJ43:AK43">
    <cfRule type="cellIs" dxfId="1512" priority="231" stopIfTrue="1" operator="between">
      <formula>"Pass"</formula>
      <formula>"Pass AAA"</formula>
    </cfRule>
  </conditionalFormatting>
  <conditionalFormatting sqref="AL43">
    <cfRule type="cellIs" dxfId="1511" priority="232" stopIfTrue="1" operator="between">
      <formula>"Pass†"</formula>
      <formula>"Pass† AA"</formula>
    </cfRule>
  </conditionalFormatting>
  <conditionalFormatting sqref="AL43">
    <cfRule type="cellIs" dxfId="1510" priority="233" stopIfTrue="1" operator="between">
      <formula>"Fail"</formula>
      <formula>"Fail AAA"</formula>
    </cfRule>
  </conditionalFormatting>
  <conditionalFormatting sqref="AL43">
    <cfRule type="cellIs" dxfId="1509" priority="234" stopIfTrue="1" operator="between">
      <formula>"Pass"</formula>
      <formula>"Pass AAA"</formula>
    </cfRule>
  </conditionalFormatting>
  <conditionalFormatting sqref="X44:AI44 AM44">
    <cfRule type="cellIs" dxfId="1508" priority="235" stopIfTrue="1" operator="between">
      <formula>"Pass†"</formula>
      <formula>"Pass† AA"</formula>
    </cfRule>
  </conditionalFormatting>
  <conditionalFormatting sqref="X44:AI44 AM44">
    <cfRule type="cellIs" dxfId="1507" priority="236" stopIfTrue="1" operator="between">
      <formula>"Fail"</formula>
      <formula>"Fail AAA"</formula>
    </cfRule>
  </conditionalFormatting>
  <conditionalFormatting sqref="X44:AI44 AM44">
    <cfRule type="cellIs" dxfId="1506" priority="237" stopIfTrue="1" operator="between">
      <formula>"Pass"</formula>
      <formula>"Pass AAA"</formula>
    </cfRule>
  </conditionalFormatting>
  <conditionalFormatting sqref="AJ44:AK44">
    <cfRule type="cellIs" dxfId="1505" priority="238" stopIfTrue="1" operator="between">
      <formula>"Pass†"</formula>
      <formula>"Pass† AA"</formula>
    </cfRule>
  </conditionalFormatting>
  <conditionalFormatting sqref="AJ44:AK44">
    <cfRule type="cellIs" dxfId="1504" priority="239" stopIfTrue="1" operator="between">
      <formula>"Fail"</formula>
      <formula>"Fail AAA"</formula>
    </cfRule>
  </conditionalFormatting>
  <conditionalFormatting sqref="AJ44:AK44">
    <cfRule type="cellIs" dxfId="1503" priority="240" stopIfTrue="1" operator="between">
      <formula>"Pass"</formula>
      <formula>"Pass AAA"</formula>
    </cfRule>
  </conditionalFormatting>
  <conditionalFormatting sqref="AL44">
    <cfRule type="cellIs" dxfId="1502" priority="241" stopIfTrue="1" operator="between">
      <formula>"Pass†"</formula>
      <formula>"Pass† AA"</formula>
    </cfRule>
  </conditionalFormatting>
  <conditionalFormatting sqref="AL44">
    <cfRule type="cellIs" dxfId="1501" priority="242" stopIfTrue="1" operator="between">
      <formula>"Fail"</formula>
      <formula>"Fail AAA"</formula>
    </cfRule>
  </conditionalFormatting>
  <conditionalFormatting sqref="AL44">
    <cfRule type="cellIs" dxfId="1500" priority="243" stopIfTrue="1" operator="between">
      <formula>"Pass"</formula>
      <formula>"Pass AAA"</formula>
    </cfRule>
  </conditionalFormatting>
  <conditionalFormatting sqref="E45">
    <cfRule type="cellIs" dxfId="1499" priority="244" stopIfTrue="1" operator="between">
      <formula>"Pass†"</formula>
      <formula>"Pass† AA"</formula>
    </cfRule>
  </conditionalFormatting>
  <conditionalFormatting sqref="E45">
    <cfRule type="cellIs" dxfId="1498" priority="245" stopIfTrue="1" operator="between">
      <formula>"Fail"</formula>
      <formula>"Fail AAA"</formula>
    </cfRule>
  </conditionalFormatting>
  <conditionalFormatting sqref="E45">
    <cfRule type="cellIs" dxfId="1497" priority="246" stopIfTrue="1" operator="between">
      <formula>"Pass"</formula>
      <formula>"Pass AAA"</formula>
    </cfRule>
  </conditionalFormatting>
  <conditionalFormatting sqref="X45:AI45">
    <cfRule type="cellIs" dxfId="1496" priority="247" stopIfTrue="1" operator="between">
      <formula>"Pass†"</formula>
      <formula>"Pass† AA"</formula>
    </cfRule>
  </conditionalFormatting>
  <conditionalFormatting sqref="X45:AI45">
    <cfRule type="cellIs" dxfId="1495" priority="248" stopIfTrue="1" operator="between">
      <formula>"Fail"</formula>
      <formula>"Fail AAA"</formula>
    </cfRule>
  </conditionalFormatting>
  <conditionalFormatting sqref="X45:AI45">
    <cfRule type="cellIs" dxfId="1494" priority="249" stopIfTrue="1" operator="between">
      <formula>"Pass"</formula>
      <formula>"Pass AAA"</formula>
    </cfRule>
  </conditionalFormatting>
  <conditionalFormatting sqref="AJ45:AK45">
    <cfRule type="cellIs" dxfId="1493" priority="250" stopIfTrue="1" operator="between">
      <formula>"Pass†"</formula>
      <formula>"Pass† AA"</formula>
    </cfRule>
  </conditionalFormatting>
  <conditionalFormatting sqref="AJ45:AK45">
    <cfRule type="cellIs" dxfId="1492" priority="251" stopIfTrue="1" operator="between">
      <formula>"Fail"</formula>
      <formula>"Fail AAA"</formula>
    </cfRule>
  </conditionalFormatting>
  <conditionalFormatting sqref="AJ45:AK45">
    <cfRule type="cellIs" dxfId="1491" priority="252" stopIfTrue="1" operator="between">
      <formula>"Pass"</formula>
      <formula>"Pass AAA"</formula>
    </cfRule>
  </conditionalFormatting>
  <conditionalFormatting sqref="AL45">
    <cfRule type="cellIs" dxfId="1490" priority="253" stopIfTrue="1" operator="between">
      <formula>"Pass†"</formula>
      <formula>"Pass† AA"</formula>
    </cfRule>
  </conditionalFormatting>
  <conditionalFormatting sqref="AL45">
    <cfRule type="cellIs" dxfId="1489" priority="254" stopIfTrue="1" operator="between">
      <formula>"Fail"</formula>
      <formula>"Fail AAA"</formula>
    </cfRule>
  </conditionalFormatting>
  <conditionalFormatting sqref="AL45">
    <cfRule type="cellIs" dxfId="1488" priority="255" stopIfTrue="1" operator="between">
      <formula>"Pass"</formula>
      <formula>"Pass AAA"</formula>
    </cfRule>
  </conditionalFormatting>
  <conditionalFormatting sqref="AM45">
    <cfRule type="cellIs" dxfId="1487" priority="256" stopIfTrue="1" operator="between">
      <formula>"Pass†"</formula>
      <formula>"Pass† AA"</formula>
    </cfRule>
  </conditionalFormatting>
  <conditionalFormatting sqref="AM45">
    <cfRule type="cellIs" dxfId="1486" priority="257" stopIfTrue="1" operator="between">
      <formula>"Fail"</formula>
      <formula>"Fail AAA"</formula>
    </cfRule>
  </conditionalFormatting>
  <conditionalFormatting sqref="AM45">
    <cfRule type="cellIs" dxfId="1485" priority="258" stopIfTrue="1" operator="between">
      <formula>"Pass"</formula>
      <formula>"Pass AAA"</formula>
    </cfRule>
  </conditionalFormatting>
  <conditionalFormatting sqref="E46">
    <cfRule type="cellIs" dxfId="1484" priority="259" stopIfTrue="1" operator="between">
      <formula>"Pass†"</formula>
      <formula>"Pass† AA"</formula>
    </cfRule>
  </conditionalFormatting>
  <conditionalFormatting sqref="E46">
    <cfRule type="cellIs" dxfId="1483" priority="260" stopIfTrue="1" operator="between">
      <formula>"Fail"</formula>
      <formula>"Fail AAA"</formula>
    </cfRule>
  </conditionalFormatting>
  <conditionalFormatting sqref="E46">
    <cfRule type="cellIs" dxfId="1482" priority="261" stopIfTrue="1" operator="between">
      <formula>"Pass"</formula>
      <formula>"Pass AAA"</formula>
    </cfRule>
  </conditionalFormatting>
  <conditionalFormatting sqref="AL46">
    <cfRule type="cellIs" dxfId="1481" priority="262" stopIfTrue="1" operator="between">
      <formula>"Pass†"</formula>
      <formula>"Pass† AA"</formula>
    </cfRule>
  </conditionalFormatting>
  <conditionalFormatting sqref="AL46">
    <cfRule type="cellIs" dxfId="1480" priority="263" stopIfTrue="1" operator="between">
      <formula>"Fail"</formula>
      <formula>"Fail AAA"</formula>
    </cfRule>
  </conditionalFormatting>
  <conditionalFormatting sqref="AL46">
    <cfRule type="cellIs" dxfId="1479" priority="264" stopIfTrue="1" operator="between">
      <formula>"Pass"</formula>
      <formula>"Pass AAA"</formula>
    </cfRule>
  </conditionalFormatting>
  <conditionalFormatting sqref="X47:AI47">
    <cfRule type="cellIs" dxfId="1478" priority="265" stopIfTrue="1" operator="between">
      <formula>"Pass†"</formula>
      <formula>"Pass† AA"</formula>
    </cfRule>
  </conditionalFormatting>
  <conditionalFormatting sqref="X47:AI47">
    <cfRule type="cellIs" dxfId="1477" priority="266" stopIfTrue="1" operator="between">
      <formula>"Fail"</formula>
      <formula>"Fail AAA"</formula>
    </cfRule>
  </conditionalFormatting>
  <conditionalFormatting sqref="X47:AI47">
    <cfRule type="cellIs" dxfId="1476" priority="267" stopIfTrue="1" operator="between">
      <formula>"Pass"</formula>
      <formula>"Pass AAA"</formula>
    </cfRule>
  </conditionalFormatting>
  <conditionalFormatting sqref="AJ47:AK47">
    <cfRule type="cellIs" dxfId="1475" priority="268" stopIfTrue="1" operator="between">
      <formula>"Pass†"</formula>
      <formula>"Pass† AA"</formula>
    </cfRule>
  </conditionalFormatting>
  <conditionalFormatting sqref="AJ47:AK47">
    <cfRule type="cellIs" dxfId="1474" priority="269" stopIfTrue="1" operator="between">
      <formula>"Fail"</formula>
      <formula>"Fail AAA"</formula>
    </cfRule>
  </conditionalFormatting>
  <conditionalFormatting sqref="AJ47:AK47">
    <cfRule type="cellIs" dxfId="1473" priority="270" stopIfTrue="1" operator="between">
      <formula>"Pass"</formula>
      <formula>"Pass AAA"</formula>
    </cfRule>
  </conditionalFormatting>
  <conditionalFormatting sqref="AL47">
    <cfRule type="cellIs" dxfId="1472" priority="271" stopIfTrue="1" operator="between">
      <formula>"Pass†"</formula>
      <formula>"Pass† AA"</formula>
    </cfRule>
  </conditionalFormatting>
  <conditionalFormatting sqref="AL47">
    <cfRule type="cellIs" dxfId="1471" priority="272" stopIfTrue="1" operator="between">
      <formula>"Fail"</formula>
      <formula>"Fail AAA"</formula>
    </cfRule>
  </conditionalFormatting>
  <conditionalFormatting sqref="AL47">
    <cfRule type="cellIs" dxfId="1470" priority="273" stopIfTrue="1" operator="between">
      <formula>"Pass"</formula>
      <formula>"Pass AAA"</formula>
    </cfRule>
  </conditionalFormatting>
  <conditionalFormatting sqref="AM47">
    <cfRule type="cellIs" dxfId="1469" priority="274" stopIfTrue="1" operator="between">
      <formula>"Pass†"</formula>
      <formula>"Pass† AA"</formula>
    </cfRule>
  </conditionalFormatting>
  <conditionalFormatting sqref="AM47">
    <cfRule type="cellIs" dxfId="1468" priority="275" stopIfTrue="1" operator="between">
      <formula>"Fail"</formula>
      <formula>"Fail AAA"</formula>
    </cfRule>
  </conditionalFormatting>
  <conditionalFormatting sqref="AM47">
    <cfRule type="cellIs" dxfId="1467" priority="276" stopIfTrue="1" operator="between">
      <formula>"Pass"</formula>
      <formula>"Pass AAA"</formula>
    </cfRule>
  </conditionalFormatting>
  <conditionalFormatting sqref="X48:AI48">
    <cfRule type="cellIs" dxfId="1466" priority="277" stopIfTrue="1" operator="between">
      <formula>"Pass†"</formula>
      <formula>"Pass† AA"</formula>
    </cfRule>
  </conditionalFormatting>
  <conditionalFormatting sqref="X48:AI48">
    <cfRule type="cellIs" dxfId="1465" priority="278" stopIfTrue="1" operator="between">
      <formula>"Fail"</formula>
      <formula>"Fail AAA"</formula>
    </cfRule>
  </conditionalFormatting>
  <conditionalFormatting sqref="X48:AI48">
    <cfRule type="cellIs" dxfId="1464" priority="279" stopIfTrue="1" operator="between">
      <formula>"Pass"</formula>
      <formula>"Pass AAA"</formula>
    </cfRule>
  </conditionalFormatting>
  <conditionalFormatting sqref="AJ48:AK48">
    <cfRule type="cellIs" dxfId="1463" priority="280" stopIfTrue="1" operator="between">
      <formula>"Pass†"</formula>
      <formula>"Pass† AA"</formula>
    </cfRule>
  </conditionalFormatting>
  <conditionalFormatting sqref="AJ48:AK48">
    <cfRule type="cellIs" dxfId="1462" priority="281" stopIfTrue="1" operator="between">
      <formula>"Fail"</formula>
      <formula>"Fail AAA"</formula>
    </cfRule>
  </conditionalFormatting>
  <conditionalFormatting sqref="AJ48:AK48">
    <cfRule type="cellIs" dxfId="1461" priority="282" stopIfTrue="1" operator="between">
      <formula>"Pass"</formula>
      <formula>"Pass AAA"</formula>
    </cfRule>
  </conditionalFormatting>
  <conditionalFormatting sqref="AL48">
    <cfRule type="cellIs" dxfId="1460" priority="283" stopIfTrue="1" operator="between">
      <formula>"Pass†"</formula>
      <formula>"Pass† AA"</formula>
    </cfRule>
  </conditionalFormatting>
  <conditionalFormatting sqref="AL48">
    <cfRule type="cellIs" dxfId="1459" priority="284" stopIfTrue="1" operator="between">
      <formula>"Fail"</formula>
      <formula>"Fail AAA"</formula>
    </cfRule>
  </conditionalFormatting>
  <conditionalFormatting sqref="AL48">
    <cfRule type="cellIs" dxfId="1458" priority="285" stopIfTrue="1" operator="between">
      <formula>"Pass"</formula>
      <formula>"Pass AAA"</formula>
    </cfRule>
  </conditionalFormatting>
  <conditionalFormatting sqref="AM48">
    <cfRule type="cellIs" dxfId="1457" priority="286" stopIfTrue="1" operator="between">
      <formula>"Pass†"</formula>
      <formula>"Pass† AA"</formula>
    </cfRule>
  </conditionalFormatting>
  <conditionalFormatting sqref="AM48">
    <cfRule type="cellIs" dxfId="1456" priority="287" stopIfTrue="1" operator="between">
      <formula>"Fail"</formula>
      <formula>"Fail AAA"</formula>
    </cfRule>
  </conditionalFormatting>
  <conditionalFormatting sqref="AM48">
    <cfRule type="cellIs" dxfId="1455" priority="288" stopIfTrue="1" operator="between">
      <formula>"Pass"</formula>
      <formula>"Pass AAA"</formula>
    </cfRule>
  </conditionalFormatting>
  <conditionalFormatting sqref="AN4:AN13">
    <cfRule type="cellIs" dxfId="1454" priority="289" stopIfTrue="1" operator="between">
      <formula>"Pass†"</formula>
      <formula>"Pass† AA"</formula>
    </cfRule>
  </conditionalFormatting>
  <conditionalFormatting sqref="AN4:AN13">
    <cfRule type="cellIs" dxfId="1453" priority="290" stopIfTrue="1" operator="between">
      <formula>"Fail"</formula>
      <formula>"Fail AAA"</formula>
    </cfRule>
  </conditionalFormatting>
  <conditionalFormatting sqref="AN4:AN13">
    <cfRule type="cellIs" dxfId="1452" priority="291" stopIfTrue="1" operator="between">
      <formula>"Pass"</formula>
      <formula>"Pass AAA"</formula>
    </cfRule>
  </conditionalFormatting>
  <conditionalFormatting sqref="AN30:AN38">
    <cfRule type="cellIs" dxfId="1451" priority="292" stopIfTrue="1" operator="between">
      <formula>"Pass†"</formula>
      <formula>"Pass† AA"</formula>
    </cfRule>
  </conditionalFormatting>
  <conditionalFormatting sqref="AN30:AN38">
    <cfRule type="cellIs" dxfId="1450" priority="293" stopIfTrue="1" operator="between">
      <formula>"Fail"</formula>
      <formula>"Fail AAA"</formula>
    </cfRule>
  </conditionalFormatting>
  <conditionalFormatting sqref="AN30:AN38">
    <cfRule type="cellIs" dxfId="1449" priority="294" stopIfTrue="1" operator="between">
      <formula>"Pass"</formula>
      <formula>"Pass AAA"</formula>
    </cfRule>
  </conditionalFormatting>
  <conditionalFormatting sqref="AN26:AN29">
    <cfRule type="cellIs" dxfId="1448" priority="295" stopIfTrue="1" operator="between">
      <formula>"Pass†"</formula>
      <formula>"Pass† AA"</formula>
    </cfRule>
  </conditionalFormatting>
  <conditionalFormatting sqref="AN26:AN29">
    <cfRule type="cellIs" dxfId="1447" priority="296" stopIfTrue="1" operator="between">
      <formula>"Fail"</formula>
      <formula>"Fail AAA"</formula>
    </cfRule>
  </conditionalFormatting>
  <conditionalFormatting sqref="AN26:AN29">
    <cfRule type="cellIs" dxfId="1446" priority="297" stopIfTrue="1" operator="between">
      <formula>"Pass"</formula>
      <formula>"Pass AAA"</formula>
    </cfRule>
  </conditionalFormatting>
  <conditionalFormatting sqref="AN39:AN42">
    <cfRule type="cellIs" dxfId="1445" priority="298" stopIfTrue="1" operator="between">
      <formula>"Pass†"</formula>
      <formula>"Pass† AA"</formula>
    </cfRule>
  </conditionalFormatting>
  <conditionalFormatting sqref="AN39:AN42">
    <cfRule type="cellIs" dxfId="1444" priority="299" stopIfTrue="1" operator="between">
      <formula>"Fail"</formula>
      <formula>"Fail AAA"</formula>
    </cfRule>
  </conditionalFormatting>
  <conditionalFormatting sqref="AN39:AN42">
    <cfRule type="cellIs" dxfId="1443" priority="300" stopIfTrue="1" operator="between">
      <formula>"Pass"</formula>
      <formula>"Pass AAA"</formula>
    </cfRule>
  </conditionalFormatting>
  <conditionalFormatting sqref="AN43:AN45">
    <cfRule type="cellIs" dxfId="1442" priority="301" stopIfTrue="1" operator="between">
      <formula>"Pass†"</formula>
      <formula>"Pass† AA"</formula>
    </cfRule>
  </conditionalFormatting>
  <conditionalFormatting sqref="AN43:AN45">
    <cfRule type="cellIs" dxfId="1441" priority="302" stopIfTrue="1" operator="between">
      <formula>"Fail"</formula>
      <formula>"Fail AAA"</formula>
    </cfRule>
  </conditionalFormatting>
  <conditionalFormatting sqref="AN43:AN45">
    <cfRule type="cellIs" dxfId="1440" priority="303" stopIfTrue="1" operator="between">
      <formula>"Pass"</formula>
      <formula>"Pass AAA"</formula>
    </cfRule>
  </conditionalFormatting>
  <conditionalFormatting sqref="AN46:AN48">
    <cfRule type="cellIs" dxfId="1439" priority="304" stopIfTrue="1" operator="between">
      <formula>"Pass†"</formula>
      <formula>"Pass† AA"</formula>
    </cfRule>
  </conditionalFormatting>
  <conditionalFormatting sqref="AN46:AN48">
    <cfRule type="cellIs" dxfId="1438" priority="305" stopIfTrue="1" operator="between">
      <formula>"Fail"</formula>
      <formula>"Fail AAA"</formula>
    </cfRule>
  </conditionalFormatting>
  <conditionalFormatting sqref="AN46:AN48">
    <cfRule type="cellIs" dxfId="1437" priority="306" stopIfTrue="1" operator="between">
      <formula>"Pass"</formula>
      <formula>"Pass AAA"</formula>
    </cfRule>
  </conditionalFormatting>
  <conditionalFormatting sqref="AN15:AN17">
    <cfRule type="cellIs" dxfId="1436" priority="307" stopIfTrue="1" operator="between">
      <formula>"Pass†"</formula>
      <formula>"Pass† AA"</formula>
    </cfRule>
  </conditionalFormatting>
  <conditionalFormatting sqref="AN15:AN17">
    <cfRule type="cellIs" dxfId="1435" priority="308" stopIfTrue="1" operator="between">
      <formula>"Fail"</formula>
      <formula>"Fail AAA"</formula>
    </cfRule>
  </conditionalFormatting>
  <conditionalFormatting sqref="AN15:AN17">
    <cfRule type="cellIs" dxfId="1434" priority="309" stopIfTrue="1" operator="between">
      <formula>"Pass"</formula>
      <formula>"Pass AAA"</formula>
    </cfRule>
  </conditionalFormatting>
  <conditionalFormatting sqref="AN19:AN21">
    <cfRule type="cellIs" dxfId="1433" priority="310" stopIfTrue="1" operator="between">
      <formula>"Pass†"</formula>
      <formula>"Pass† AA"</formula>
    </cfRule>
  </conditionalFormatting>
  <conditionalFormatting sqref="AN19:AN21">
    <cfRule type="cellIs" dxfId="1432" priority="311" stopIfTrue="1" operator="between">
      <formula>"Fail"</formula>
      <formula>"Fail AAA"</formula>
    </cfRule>
  </conditionalFormatting>
  <conditionalFormatting sqref="AN19:AN21">
    <cfRule type="cellIs" dxfId="1431" priority="312" stopIfTrue="1" operator="between">
      <formula>"Pass"</formula>
      <formula>"Pass AAA"</formula>
    </cfRule>
  </conditionalFormatting>
  <conditionalFormatting sqref="AO4:AO13">
    <cfRule type="cellIs" dxfId="1430" priority="313" stopIfTrue="1" operator="between">
      <formula>"Pass†"</formula>
      <formula>"Pass† AA"</formula>
    </cfRule>
  </conditionalFormatting>
  <conditionalFormatting sqref="AO4:AO13">
    <cfRule type="cellIs" dxfId="1429" priority="314" stopIfTrue="1" operator="between">
      <formula>"Fail"</formula>
      <formula>"Fail AAA"</formula>
    </cfRule>
  </conditionalFormatting>
  <conditionalFormatting sqref="AO4:AO13">
    <cfRule type="cellIs" dxfId="1428" priority="315" stopIfTrue="1" operator="between">
      <formula>"Pass"</formula>
      <formula>"Pass AAA"</formula>
    </cfRule>
  </conditionalFormatting>
  <conditionalFormatting sqref="AP43:AP44">
    <cfRule type="cellIs" dxfId="1427" priority="316" stopIfTrue="1" operator="between">
      <formula>"Pass†"</formula>
      <formula>"Pass† AA"</formula>
    </cfRule>
  </conditionalFormatting>
  <conditionalFormatting sqref="AP43:AP44">
    <cfRule type="cellIs" dxfId="1426" priority="317" stopIfTrue="1" operator="between">
      <formula>"Fail"</formula>
      <formula>"Fail AAA"</formula>
    </cfRule>
  </conditionalFormatting>
  <conditionalFormatting sqref="AP43:AP44">
    <cfRule type="cellIs" dxfId="1425" priority="318" stopIfTrue="1" operator="between">
      <formula>"Pass"</formula>
      <formula>"Pass AAA"</formula>
    </cfRule>
  </conditionalFormatting>
  <conditionalFormatting sqref="AO46:AO48">
    <cfRule type="cellIs" dxfId="1424" priority="319" stopIfTrue="1" operator="between">
      <formula>"Pass†"</formula>
      <formula>"Pass† AA"</formula>
    </cfRule>
  </conditionalFormatting>
  <conditionalFormatting sqref="AO46:AO48">
    <cfRule type="cellIs" dxfId="1423" priority="320" stopIfTrue="1" operator="between">
      <formula>"Fail"</formula>
      <formula>"Fail AAA"</formula>
    </cfRule>
  </conditionalFormatting>
  <conditionalFormatting sqref="AO46:AO48">
    <cfRule type="cellIs" dxfId="1422" priority="321" stopIfTrue="1" operator="between">
      <formula>"Pass"</formula>
      <formula>"Pass AAA"</formula>
    </cfRule>
  </conditionalFormatting>
  <conditionalFormatting sqref="AO18">
    <cfRule type="cellIs" dxfId="1421" priority="322" stopIfTrue="1" operator="between">
      <formula>"Pass†"</formula>
      <formula>"Pass† AA"</formula>
    </cfRule>
  </conditionalFormatting>
  <conditionalFormatting sqref="AO18">
    <cfRule type="cellIs" dxfId="1420" priority="323" stopIfTrue="1" operator="between">
      <formula>"Fail"</formula>
      <formula>"Fail AAA"</formula>
    </cfRule>
  </conditionalFormatting>
  <conditionalFormatting sqref="AO18">
    <cfRule type="cellIs" dxfId="1419" priority="324" stopIfTrue="1" operator="between">
      <formula>"Pass"</formula>
      <formula>"Pass AAA"</formula>
    </cfRule>
  </conditionalFormatting>
  <conditionalFormatting sqref="AO30 AO32:AO38">
    <cfRule type="cellIs" dxfId="1418" priority="325" stopIfTrue="1" operator="between">
      <formula>"Pass†"</formula>
      <formula>"Pass† AA"</formula>
    </cfRule>
  </conditionalFormatting>
  <conditionalFormatting sqref="AO30 AO32:AO38">
    <cfRule type="cellIs" dxfId="1417" priority="326" stopIfTrue="1" operator="between">
      <formula>"Fail"</formula>
      <formula>"Fail AAA"</formula>
    </cfRule>
  </conditionalFormatting>
  <conditionalFormatting sqref="AO30 AO32:AO38">
    <cfRule type="cellIs" dxfId="1416" priority="327" stopIfTrue="1" operator="between">
      <formula>"Pass"</formula>
      <formula>"Pass AAA"</formula>
    </cfRule>
  </conditionalFormatting>
  <conditionalFormatting sqref="AO27:AO29">
    <cfRule type="cellIs" dxfId="1415" priority="328" stopIfTrue="1" operator="between">
      <formula>"Pass†"</formula>
      <formula>"Pass† AA"</formula>
    </cfRule>
  </conditionalFormatting>
  <conditionalFormatting sqref="AO27:AO29">
    <cfRule type="cellIs" dxfId="1414" priority="329" stopIfTrue="1" operator="between">
      <formula>"Fail"</formula>
      <formula>"Fail AAA"</formula>
    </cfRule>
  </conditionalFormatting>
  <conditionalFormatting sqref="AO27:AO29">
    <cfRule type="cellIs" dxfId="1413" priority="330" stopIfTrue="1" operator="between">
      <formula>"Pass"</formula>
      <formula>"Pass AAA"</formula>
    </cfRule>
  </conditionalFormatting>
  <conditionalFormatting sqref="AO39:AO42">
    <cfRule type="cellIs" dxfId="1412" priority="331" stopIfTrue="1" operator="between">
      <formula>"Pass†"</formula>
      <formula>"Pass† AA"</formula>
    </cfRule>
  </conditionalFormatting>
  <conditionalFormatting sqref="AO39:AO42">
    <cfRule type="cellIs" dxfId="1411" priority="332" stopIfTrue="1" operator="between">
      <formula>"Fail"</formula>
      <formula>"Fail AAA"</formula>
    </cfRule>
  </conditionalFormatting>
  <conditionalFormatting sqref="AO39:AO42">
    <cfRule type="cellIs" dxfId="1410" priority="333" stopIfTrue="1" operator="between">
      <formula>"Pass"</formula>
      <formula>"Pass AAA"</formula>
    </cfRule>
  </conditionalFormatting>
  <conditionalFormatting sqref="AO43:AO44">
    <cfRule type="cellIs" dxfId="1409" priority="334" stopIfTrue="1" operator="between">
      <formula>"Pass†"</formula>
      <formula>"Pass† AA"</formula>
    </cfRule>
  </conditionalFormatting>
  <conditionalFormatting sqref="AO43:AO44">
    <cfRule type="cellIs" dxfId="1408" priority="335" stopIfTrue="1" operator="between">
      <formula>"Fail"</formula>
      <formula>"Fail AAA"</formula>
    </cfRule>
  </conditionalFormatting>
  <conditionalFormatting sqref="AO43:AO44">
    <cfRule type="cellIs" dxfId="1407" priority="336" stopIfTrue="1" operator="between">
      <formula>"Pass"</formula>
      <formula>"Pass AAA"</formula>
    </cfRule>
  </conditionalFormatting>
  <conditionalFormatting sqref="AO19:AO21">
    <cfRule type="cellIs" dxfId="1406" priority="337" stopIfTrue="1" operator="between">
      <formula>"Pass†"</formula>
      <formula>"Pass† AA"</formula>
    </cfRule>
  </conditionalFormatting>
  <conditionalFormatting sqref="AO19:AO21">
    <cfRule type="cellIs" dxfId="1405" priority="338" stopIfTrue="1" operator="between">
      <formula>"Fail"</formula>
      <formula>"Fail AAA"</formula>
    </cfRule>
  </conditionalFormatting>
  <conditionalFormatting sqref="AO19:AO21">
    <cfRule type="cellIs" dxfId="1404" priority="339" stopIfTrue="1" operator="between">
      <formula>"Pass"</formula>
      <formula>"Pass AAA"</formula>
    </cfRule>
  </conditionalFormatting>
  <conditionalFormatting sqref="AO24">
    <cfRule type="cellIs" dxfId="1403" priority="340" stopIfTrue="1" operator="between">
      <formula>"Pass†"</formula>
      <formula>"Pass† AA"</formula>
    </cfRule>
  </conditionalFormatting>
  <conditionalFormatting sqref="AO24">
    <cfRule type="cellIs" dxfId="1402" priority="341" stopIfTrue="1" operator="between">
      <formula>"Fail"</formula>
      <formula>"Fail AAA"</formula>
    </cfRule>
  </conditionalFormatting>
  <conditionalFormatting sqref="AO24">
    <cfRule type="cellIs" dxfId="1401" priority="342" stopIfTrue="1" operator="between">
      <formula>"Pass"</formula>
      <formula>"Pass AAA"</formula>
    </cfRule>
  </conditionalFormatting>
  <conditionalFormatting sqref="AO45">
    <cfRule type="cellIs" dxfId="1400" priority="343" stopIfTrue="1" operator="between">
      <formula>"Pass†"</formula>
      <formula>"Pass† AA"</formula>
    </cfRule>
  </conditionalFormatting>
  <conditionalFormatting sqref="AO45">
    <cfRule type="cellIs" dxfId="1399" priority="344" stopIfTrue="1" operator="between">
      <formula>"Fail"</formula>
      <formula>"Fail AAA"</formula>
    </cfRule>
  </conditionalFormatting>
  <conditionalFormatting sqref="AO45">
    <cfRule type="cellIs" dxfId="1398" priority="345" stopIfTrue="1" operator="between">
      <formula>"Pass"</formula>
      <formula>"Pass AAA"</formula>
    </cfRule>
  </conditionalFormatting>
  <conditionalFormatting sqref="AN49">
    <cfRule type="cellIs" dxfId="1397" priority="346" stopIfTrue="1" operator="between">
      <formula>"Pass†"</formula>
      <formula>"Pass† AA"</formula>
    </cfRule>
  </conditionalFormatting>
  <conditionalFormatting sqref="AN49">
    <cfRule type="cellIs" dxfId="1396" priority="347" stopIfTrue="1" operator="between">
      <formula>"Fail"</formula>
      <formula>"Fail AAA"</formula>
    </cfRule>
  </conditionalFormatting>
  <conditionalFormatting sqref="AN49">
    <cfRule type="cellIs" dxfId="1395" priority="348" stopIfTrue="1" operator="between">
      <formula>"Pass"</formula>
      <formula>"Pass AAA"</formula>
    </cfRule>
  </conditionalFormatting>
  <conditionalFormatting sqref="AO31">
    <cfRule type="cellIs" dxfId="1394" priority="349" stopIfTrue="1" operator="between">
      <formula>"Pass†"</formula>
      <formula>"Pass† AA"</formula>
    </cfRule>
  </conditionalFormatting>
  <conditionalFormatting sqref="AO31">
    <cfRule type="cellIs" dxfId="1393" priority="350" stopIfTrue="1" operator="between">
      <formula>"Fail"</formula>
      <formula>"Fail AAA"</formula>
    </cfRule>
  </conditionalFormatting>
  <conditionalFormatting sqref="AO31">
    <cfRule type="cellIs" dxfId="1392" priority="351" stopIfTrue="1" operator="between">
      <formula>"Pass"</formula>
      <formula>"Pass AAA"</formula>
    </cfRule>
  </conditionalFormatting>
  <conditionalFormatting sqref="AO22">
    <cfRule type="cellIs" dxfId="1391" priority="352" stopIfTrue="1" operator="between">
      <formula>"Pass†"</formula>
      <formula>"Pass† AA"</formula>
    </cfRule>
  </conditionalFormatting>
  <conditionalFormatting sqref="AO22">
    <cfRule type="cellIs" dxfId="1390" priority="353" stopIfTrue="1" operator="between">
      <formula>"Fail"</formula>
      <formula>"Fail AAA"</formula>
    </cfRule>
  </conditionalFormatting>
  <conditionalFormatting sqref="AO22">
    <cfRule type="cellIs" dxfId="1389" priority="354" stopIfTrue="1" operator="between">
      <formula>"Pass"</formula>
      <formula>"Pass AAA"</formula>
    </cfRule>
  </conditionalFormatting>
  <conditionalFormatting sqref="AO16">
    <cfRule type="cellIs" dxfId="1388" priority="355" stopIfTrue="1" operator="between">
      <formula>"Pass†"</formula>
      <formula>"Pass† AA"</formula>
    </cfRule>
  </conditionalFormatting>
  <conditionalFormatting sqref="AO16">
    <cfRule type="cellIs" dxfId="1387" priority="356" stopIfTrue="1" operator="between">
      <formula>"Fail"</formula>
      <formula>"Fail AAA"</formula>
    </cfRule>
  </conditionalFormatting>
  <conditionalFormatting sqref="AO16">
    <cfRule type="cellIs" dxfId="1386" priority="357" stopIfTrue="1" operator="between">
      <formula>"Pass"</formula>
      <formula>"Pass AAA"</formula>
    </cfRule>
  </conditionalFormatting>
  <conditionalFormatting sqref="AO15">
    <cfRule type="cellIs" dxfId="1385" priority="358" stopIfTrue="1" operator="between">
      <formula>"Pass†"</formula>
      <formula>"Pass† AA"</formula>
    </cfRule>
  </conditionalFormatting>
  <conditionalFormatting sqref="AO15">
    <cfRule type="cellIs" dxfId="1384" priority="359" stopIfTrue="1" operator="between">
      <formula>"Fail"</formula>
      <formula>"Fail AAA"</formula>
    </cfRule>
  </conditionalFormatting>
  <conditionalFormatting sqref="AO15">
    <cfRule type="cellIs" dxfId="1383" priority="360" stopIfTrue="1" operator="between">
      <formula>"Pass"</formula>
      <formula>"Pass AAA"</formula>
    </cfRule>
  </conditionalFormatting>
  <conditionalFormatting sqref="AO14">
    <cfRule type="cellIs" dxfId="1382" priority="361" stopIfTrue="1" operator="between">
      <formula>"Pass†"</formula>
      <formula>"Pass† AA"</formula>
    </cfRule>
  </conditionalFormatting>
  <conditionalFormatting sqref="AO14">
    <cfRule type="cellIs" dxfId="1381" priority="362" stopIfTrue="1" operator="between">
      <formula>"Fail"</formula>
      <formula>"Fail AAA"</formula>
    </cfRule>
  </conditionalFormatting>
  <conditionalFormatting sqref="AO14">
    <cfRule type="cellIs" dxfId="1380" priority="363" stopIfTrue="1" operator="between">
      <formula>"Pass"</formula>
      <formula>"Pass AAA"</formula>
    </cfRule>
  </conditionalFormatting>
  <conditionalFormatting sqref="AO23">
    <cfRule type="cellIs" dxfId="1379" priority="364" stopIfTrue="1" operator="between">
      <formula>"Pass†"</formula>
      <formula>"Pass† AA"</formula>
    </cfRule>
  </conditionalFormatting>
  <conditionalFormatting sqref="AO23">
    <cfRule type="cellIs" dxfId="1378" priority="365" stopIfTrue="1" operator="between">
      <formula>"Fail"</formula>
      <formula>"Fail AAA"</formula>
    </cfRule>
  </conditionalFormatting>
  <conditionalFormatting sqref="AO23">
    <cfRule type="cellIs" dxfId="1377" priority="366" stopIfTrue="1" operator="between">
      <formula>"Pass"</formula>
      <formula>"Pass AAA"</formula>
    </cfRule>
  </conditionalFormatting>
  <conditionalFormatting sqref="AP16">
    <cfRule type="cellIs" dxfId="1376" priority="367" stopIfTrue="1" operator="between">
      <formula>"Pass†"</formula>
      <formula>"Pass† AA"</formula>
    </cfRule>
  </conditionalFormatting>
  <conditionalFormatting sqref="AP16">
    <cfRule type="cellIs" dxfId="1375" priority="368" stopIfTrue="1" operator="between">
      <formula>"Fail"</formula>
      <formula>"Fail AAA"</formula>
    </cfRule>
  </conditionalFormatting>
  <conditionalFormatting sqref="AP16">
    <cfRule type="cellIs" dxfId="1374" priority="369" stopIfTrue="1" operator="between">
      <formula>"Pass"</formula>
      <formula>"Pass AAA"</formula>
    </cfRule>
  </conditionalFormatting>
  <conditionalFormatting sqref="AM49">
    <cfRule type="cellIs" dxfId="1373" priority="370" stopIfTrue="1" operator="between">
      <formula>"Pass†"</formula>
      <formula>"Pass† AA"</formula>
    </cfRule>
  </conditionalFormatting>
  <conditionalFormatting sqref="AM49">
    <cfRule type="cellIs" dxfId="1372" priority="371" stopIfTrue="1" operator="between">
      <formula>"Fail"</formula>
      <formula>"Fail AAA"</formula>
    </cfRule>
  </conditionalFormatting>
  <conditionalFormatting sqref="AM49">
    <cfRule type="cellIs" dxfId="1371" priority="372" stopIfTrue="1" operator="between">
      <formula>"Pass"</formula>
      <formula>"Pass AAA"</formula>
    </cfRule>
  </conditionalFormatting>
  <conditionalFormatting sqref="AP14">
    <cfRule type="cellIs" dxfId="1370" priority="373" stopIfTrue="1" operator="between">
      <formula>"Pass†"</formula>
      <formula>"Pass† AA"</formula>
    </cfRule>
  </conditionalFormatting>
  <conditionalFormatting sqref="AP14">
    <cfRule type="cellIs" dxfId="1369" priority="374" stopIfTrue="1" operator="between">
      <formula>"Fail"</formula>
      <formula>"Fail AAA"</formula>
    </cfRule>
  </conditionalFormatting>
  <conditionalFormatting sqref="AP14">
    <cfRule type="cellIs" dxfId="1368" priority="375" stopIfTrue="1" operator="between">
      <formula>"Pass"</formula>
      <formula>"Pass AAA"</formula>
    </cfRule>
  </conditionalFormatting>
  <conditionalFormatting sqref="AP15">
    <cfRule type="cellIs" dxfId="1367" priority="376" stopIfTrue="1" operator="between">
      <formula>"Pass†"</formula>
      <formula>"Pass† AA"</formula>
    </cfRule>
  </conditionalFormatting>
  <conditionalFormatting sqref="AP15">
    <cfRule type="cellIs" dxfId="1366" priority="377" stopIfTrue="1" operator="between">
      <formula>"Fail"</formula>
      <formula>"Fail AAA"</formula>
    </cfRule>
  </conditionalFormatting>
  <conditionalFormatting sqref="AP15">
    <cfRule type="cellIs" dxfId="1365" priority="378" stopIfTrue="1" operator="between">
      <formula>"Pass"</formula>
      <formula>"Pass AAA"</formula>
    </cfRule>
  </conditionalFormatting>
  <conditionalFormatting sqref="AP18">
    <cfRule type="cellIs" dxfId="1364" priority="379" stopIfTrue="1" operator="between">
      <formula>"Pass†"</formula>
      <formula>"Pass† AA"</formula>
    </cfRule>
  </conditionalFormatting>
  <conditionalFormatting sqref="AP18">
    <cfRule type="cellIs" dxfId="1363" priority="380" stopIfTrue="1" operator="between">
      <formula>"Fail"</formula>
      <formula>"Fail AAA"</formula>
    </cfRule>
  </conditionalFormatting>
  <conditionalFormatting sqref="AP18">
    <cfRule type="cellIs" dxfId="1362" priority="381" stopIfTrue="1" operator="between">
      <formula>"Pass"</formula>
      <formula>"Pass AAA"</formula>
    </cfRule>
  </conditionalFormatting>
  <conditionalFormatting sqref="AP19:AP21">
    <cfRule type="cellIs" dxfId="1361" priority="382" stopIfTrue="1" operator="between">
      <formula>"Pass†"</formula>
      <formula>"Pass† AA"</formula>
    </cfRule>
  </conditionalFormatting>
  <conditionalFormatting sqref="AP19:AP21">
    <cfRule type="cellIs" dxfId="1360" priority="383" stopIfTrue="1" operator="between">
      <formula>"Fail"</formula>
      <formula>"Fail AAA"</formula>
    </cfRule>
  </conditionalFormatting>
  <conditionalFormatting sqref="AP19:AP21">
    <cfRule type="cellIs" dxfId="1359" priority="384" stopIfTrue="1" operator="between">
      <formula>"Pass"</formula>
      <formula>"Pass AAA"</formula>
    </cfRule>
  </conditionalFormatting>
  <conditionalFormatting sqref="AP22">
    <cfRule type="cellIs" dxfId="1358" priority="385" stopIfTrue="1" operator="between">
      <formula>"Pass†"</formula>
      <formula>"Pass† AA"</formula>
    </cfRule>
  </conditionalFormatting>
  <conditionalFormatting sqref="AP22">
    <cfRule type="cellIs" dxfId="1357" priority="386" stopIfTrue="1" operator="between">
      <formula>"Fail"</formula>
      <formula>"Fail AAA"</formula>
    </cfRule>
  </conditionalFormatting>
  <conditionalFormatting sqref="AP22">
    <cfRule type="cellIs" dxfId="1356" priority="387" stopIfTrue="1" operator="between">
      <formula>"Pass"</formula>
      <formula>"Pass AAA"</formula>
    </cfRule>
  </conditionalFormatting>
  <conditionalFormatting sqref="AP23:AP24">
    <cfRule type="cellIs" dxfId="1355" priority="388" stopIfTrue="1" operator="between">
      <formula>"Pass†"</formula>
      <formula>"Pass† AA"</formula>
    </cfRule>
  </conditionalFormatting>
  <conditionalFormatting sqref="AP23:AP24">
    <cfRule type="cellIs" dxfId="1354" priority="389" stopIfTrue="1" operator="between">
      <formula>"Fail"</formula>
      <formula>"Fail AAA"</formula>
    </cfRule>
  </conditionalFormatting>
  <conditionalFormatting sqref="AP23:AP24">
    <cfRule type="cellIs" dxfId="1353" priority="390" stopIfTrue="1" operator="between">
      <formula>"Pass"</formula>
      <formula>"Pass AAA"</formula>
    </cfRule>
  </conditionalFormatting>
  <conditionalFormatting sqref="AP30">
    <cfRule type="cellIs" dxfId="1352" priority="391" stopIfTrue="1" operator="between">
      <formula>"Pass†"</formula>
      <formula>"Pass† AA"</formula>
    </cfRule>
  </conditionalFormatting>
  <conditionalFormatting sqref="AP30">
    <cfRule type="cellIs" dxfId="1351" priority="392" stopIfTrue="1" operator="between">
      <formula>"Fail"</formula>
      <formula>"Fail AAA"</formula>
    </cfRule>
  </conditionalFormatting>
  <conditionalFormatting sqref="AP30">
    <cfRule type="cellIs" dxfId="1350" priority="393" stopIfTrue="1" operator="between">
      <formula>"Pass"</formula>
      <formula>"Pass AAA"</formula>
    </cfRule>
  </conditionalFormatting>
  <conditionalFormatting sqref="AP27:AP29">
    <cfRule type="cellIs" dxfId="1349" priority="394" stopIfTrue="1" operator="between">
      <formula>"Pass†"</formula>
      <formula>"Pass† AA"</formula>
    </cfRule>
  </conditionalFormatting>
  <conditionalFormatting sqref="AP27:AP29">
    <cfRule type="cellIs" dxfId="1348" priority="395" stopIfTrue="1" operator="between">
      <formula>"Fail"</formula>
      <formula>"Fail AAA"</formula>
    </cfRule>
  </conditionalFormatting>
  <conditionalFormatting sqref="AP27:AP29">
    <cfRule type="cellIs" dxfId="1347" priority="396" stopIfTrue="1" operator="between">
      <formula>"Pass"</formula>
      <formula>"Pass AAA"</formula>
    </cfRule>
  </conditionalFormatting>
  <conditionalFormatting sqref="AP31">
    <cfRule type="cellIs" dxfId="1346" priority="397" stopIfTrue="1" operator="between">
      <formula>"Pass†"</formula>
      <formula>"Pass† AA"</formula>
    </cfRule>
  </conditionalFormatting>
  <conditionalFormatting sqref="AP31">
    <cfRule type="cellIs" dxfId="1345" priority="398" stopIfTrue="1" operator="between">
      <formula>"Fail"</formula>
      <formula>"Fail AAA"</formula>
    </cfRule>
  </conditionalFormatting>
  <conditionalFormatting sqref="AP31">
    <cfRule type="cellIs" dxfId="1344" priority="399" stopIfTrue="1" operator="between">
      <formula>"Pass"</formula>
      <formula>"Pass AAA"</formula>
    </cfRule>
  </conditionalFormatting>
  <conditionalFormatting sqref="AP46">
    <cfRule type="cellIs" dxfId="1343" priority="400" stopIfTrue="1" operator="between">
      <formula>"Pass†"</formula>
      <formula>"Pass† AA"</formula>
    </cfRule>
  </conditionalFormatting>
  <conditionalFormatting sqref="AP46">
    <cfRule type="cellIs" dxfId="1342" priority="401" stopIfTrue="1" operator="between">
      <formula>"Fail"</formula>
      <formula>"Fail AAA"</formula>
    </cfRule>
  </conditionalFormatting>
  <conditionalFormatting sqref="AP46">
    <cfRule type="cellIs" dxfId="1341" priority="402" stopIfTrue="1" operator="between">
      <formula>"Pass"</formula>
      <formula>"Pass AAA"</formula>
    </cfRule>
  </conditionalFormatting>
  <conditionalFormatting sqref="AP32:AP38">
    <cfRule type="cellIs" dxfId="1340" priority="403" stopIfTrue="1" operator="between">
      <formula>"Pass†"</formula>
      <formula>"Pass† AA"</formula>
    </cfRule>
  </conditionalFormatting>
  <conditionalFormatting sqref="AP32:AP38">
    <cfRule type="cellIs" dxfId="1339" priority="404" stopIfTrue="1" operator="between">
      <formula>"Fail"</formula>
      <formula>"Fail AAA"</formula>
    </cfRule>
  </conditionalFormatting>
  <conditionalFormatting sqref="AP32:AP38">
    <cfRule type="cellIs" dxfId="1338" priority="405" stopIfTrue="1" operator="between">
      <formula>"Pass"</formula>
      <formula>"Pass AAA"</formula>
    </cfRule>
  </conditionalFormatting>
  <conditionalFormatting sqref="AP39:AP42">
    <cfRule type="cellIs" dxfId="1337" priority="406" stopIfTrue="1" operator="between">
      <formula>"Pass†"</formula>
      <formula>"Pass† AA"</formula>
    </cfRule>
  </conditionalFormatting>
  <conditionalFormatting sqref="AP39:AP42">
    <cfRule type="cellIs" dxfId="1336" priority="407" stopIfTrue="1" operator="between">
      <formula>"Fail"</formula>
      <formula>"Fail AAA"</formula>
    </cfRule>
  </conditionalFormatting>
  <conditionalFormatting sqref="AP39:AP42">
    <cfRule type="cellIs" dxfId="1335" priority="408" stopIfTrue="1" operator="between">
      <formula>"Pass"</formula>
      <formula>"Pass AAA"</formula>
    </cfRule>
  </conditionalFormatting>
  <conditionalFormatting sqref="AP45">
    <cfRule type="cellIs" dxfId="1334" priority="409" stopIfTrue="1" operator="between">
      <formula>"Pass†"</formula>
      <formula>"Pass† AA"</formula>
    </cfRule>
  </conditionalFormatting>
  <conditionalFormatting sqref="AP45">
    <cfRule type="cellIs" dxfId="1333" priority="410" stopIfTrue="1" operator="between">
      <formula>"Fail"</formula>
      <formula>"Fail AAA"</formula>
    </cfRule>
  </conditionalFormatting>
  <conditionalFormatting sqref="AP45">
    <cfRule type="cellIs" dxfId="1332" priority="411" stopIfTrue="1" operator="between">
      <formula>"Pass"</formula>
      <formula>"Pass AAA"</formula>
    </cfRule>
  </conditionalFormatting>
  <conditionalFormatting sqref="AP47:AP48">
    <cfRule type="cellIs" dxfId="1331" priority="412" stopIfTrue="1" operator="between">
      <formula>"Pass†"</formula>
      <formula>"Pass† AA"</formula>
    </cfRule>
  </conditionalFormatting>
  <conditionalFormatting sqref="AP47:AP48">
    <cfRule type="cellIs" dxfId="1330" priority="413" stopIfTrue="1" operator="between">
      <formula>"Fail"</formula>
      <formula>"Fail AAA"</formula>
    </cfRule>
  </conditionalFormatting>
  <conditionalFormatting sqref="AP47:AP48">
    <cfRule type="cellIs" dxfId="1329" priority="414" stopIfTrue="1" operator="between">
      <formula>"Pass"</formula>
      <formula>"Pass AAA"</formula>
    </cfRule>
  </conditionalFormatting>
  <conditionalFormatting sqref="AP17">
    <cfRule type="cellIs" dxfId="1328" priority="415" stopIfTrue="1" operator="between">
      <formula>"Pass†"</formula>
      <formula>"Pass† AA"</formula>
    </cfRule>
  </conditionalFormatting>
  <conditionalFormatting sqref="AP17">
    <cfRule type="cellIs" dxfId="1327" priority="416" stopIfTrue="1" operator="between">
      <formula>"Fail"</formula>
      <formula>"Fail AAA"</formula>
    </cfRule>
  </conditionalFormatting>
  <conditionalFormatting sqref="AP17">
    <cfRule type="cellIs" dxfId="1326" priority="417" stopIfTrue="1" operator="between">
      <formula>"Pass"</formula>
      <formula>"Pass AAA"</formula>
    </cfRule>
  </conditionalFormatting>
  <conditionalFormatting sqref="AO17">
    <cfRule type="cellIs" dxfId="1325" priority="418" stopIfTrue="1" operator="between">
      <formula>"Pass†"</formula>
      <formula>"Pass† AA"</formula>
    </cfRule>
  </conditionalFormatting>
  <conditionalFormatting sqref="AO17">
    <cfRule type="cellIs" dxfId="1324" priority="419" stopIfTrue="1" operator="between">
      <formula>"Fail"</formula>
      <formula>"Fail AAA"</formula>
    </cfRule>
  </conditionalFormatting>
  <conditionalFormatting sqref="AO17">
    <cfRule type="cellIs" dxfId="1323" priority="420" stopIfTrue="1" operator="between">
      <formula>"Pass"</formula>
      <formula>"Pass AAA"</formula>
    </cfRule>
  </conditionalFormatting>
  <conditionalFormatting sqref="AP7:AP13">
    <cfRule type="cellIs" dxfId="1322" priority="421" stopIfTrue="1" operator="between">
      <formula>"Pass†"</formula>
      <formula>"Pass† AA"</formula>
    </cfRule>
  </conditionalFormatting>
  <conditionalFormatting sqref="AP7:AP13">
    <cfRule type="cellIs" dxfId="1321" priority="422" stopIfTrue="1" operator="between">
      <formula>"Fail"</formula>
      <formula>"Fail AAA"</formula>
    </cfRule>
  </conditionalFormatting>
  <conditionalFormatting sqref="AP7:AP13">
    <cfRule type="cellIs" dxfId="1320" priority="423" stopIfTrue="1" operator="between">
      <formula>"Pass"</formula>
      <formula>"Pass AAA"</formula>
    </cfRule>
  </conditionalFormatting>
  <conditionalFormatting sqref="AP4:AP6">
    <cfRule type="cellIs" dxfId="1319" priority="424" stopIfTrue="1" operator="between">
      <formula>"Pass†"</formula>
      <formula>"Pass† AA"</formula>
    </cfRule>
  </conditionalFormatting>
  <conditionalFormatting sqref="AP4:AP6">
    <cfRule type="cellIs" dxfId="1318" priority="425" stopIfTrue="1" operator="between">
      <formula>"Fail"</formula>
      <formula>"Fail AAA"</formula>
    </cfRule>
  </conditionalFormatting>
  <conditionalFormatting sqref="AP4:AP6">
    <cfRule type="cellIs" dxfId="1317" priority="426" stopIfTrue="1" operator="between">
      <formula>"Pass"</formula>
      <formula>"Pass AAA"</formula>
    </cfRule>
  </conditionalFormatting>
  <conditionalFormatting sqref="X49:AI49">
    <cfRule type="cellIs" dxfId="1316" priority="427" stopIfTrue="1" operator="between">
      <formula>"Pass†"</formula>
      <formula>"Pass† AA"</formula>
    </cfRule>
  </conditionalFormatting>
  <conditionalFormatting sqref="X49:AI49">
    <cfRule type="cellIs" dxfId="1315" priority="428" stopIfTrue="1" operator="between">
      <formula>"Fail"</formula>
      <formula>"Fail AAA"</formula>
    </cfRule>
  </conditionalFormatting>
  <conditionalFormatting sqref="X49:AI49">
    <cfRule type="cellIs" dxfId="1314" priority="429" stopIfTrue="1" operator="between">
      <formula>"Pass"</formula>
      <formula>"Pass AAA"</formula>
    </cfRule>
  </conditionalFormatting>
  <conditionalFormatting sqref="AJ49:AK49">
    <cfRule type="cellIs" dxfId="1313" priority="430" stopIfTrue="1" operator="between">
      <formula>"Pass†"</formula>
      <formula>"Pass† AA"</formula>
    </cfRule>
  </conditionalFormatting>
  <conditionalFormatting sqref="AJ49:AK49">
    <cfRule type="cellIs" dxfId="1312" priority="431" stopIfTrue="1" operator="between">
      <formula>"Fail"</formula>
      <formula>"Fail AAA"</formula>
    </cfRule>
  </conditionalFormatting>
  <conditionalFormatting sqref="AJ49:AK49">
    <cfRule type="cellIs" dxfId="1311" priority="432" stopIfTrue="1" operator="between">
      <formula>"Pass"</formula>
      <formula>"Pass AAA"</formula>
    </cfRule>
  </conditionalFormatting>
  <conditionalFormatting sqref="AL49">
    <cfRule type="cellIs" dxfId="1310" priority="433" stopIfTrue="1" operator="between">
      <formula>"Pass†"</formula>
      <formula>"Pass† AA"</formula>
    </cfRule>
  </conditionalFormatting>
  <conditionalFormatting sqref="AL49">
    <cfRule type="cellIs" dxfId="1309" priority="434" stopIfTrue="1" operator="between">
      <formula>"Fail"</formula>
      <formula>"Fail AAA"</formula>
    </cfRule>
  </conditionalFormatting>
  <conditionalFormatting sqref="AL49">
    <cfRule type="cellIs" dxfId="1308" priority="435" stopIfTrue="1" operator="between">
      <formula>"Pass"</formula>
      <formula>"Pass AAA"</formula>
    </cfRule>
  </conditionalFormatting>
  <conditionalFormatting sqref="AO49">
    <cfRule type="cellIs" dxfId="1307" priority="436" stopIfTrue="1" operator="between">
      <formula>"Pass†"</formula>
      <formula>"Pass† AA"</formula>
    </cfRule>
  </conditionalFormatting>
  <conditionalFormatting sqref="AO49">
    <cfRule type="cellIs" dxfId="1306" priority="437" stopIfTrue="1" operator="between">
      <formula>"Fail"</formula>
      <formula>"Fail AAA"</formula>
    </cfRule>
  </conditionalFormatting>
  <conditionalFormatting sqref="AO49">
    <cfRule type="cellIs" dxfId="1305" priority="438" stopIfTrue="1" operator="between">
      <formula>"Pass"</formula>
      <formula>"Pass AAA"</formula>
    </cfRule>
  </conditionalFormatting>
  <conditionalFormatting sqref="AQ7:AQ13">
    <cfRule type="cellIs" dxfId="1304" priority="439" stopIfTrue="1" operator="between">
      <formula>"Pass†"</formula>
      <formula>"Pass† AA"</formula>
    </cfRule>
  </conditionalFormatting>
  <conditionalFormatting sqref="AQ7:AQ13">
    <cfRule type="cellIs" dxfId="1303" priority="440" stopIfTrue="1" operator="between">
      <formula>"Fail"</formula>
      <formula>"Fail AAA"</formula>
    </cfRule>
  </conditionalFormatting>
  <conditionalFormatting sqref="AQ7:AQ13">
    <cfRule type="cellIs" dxfId="1302" priority="441" stopIfTrue="1" operator="between">
      <formula>"Pass"</formula>
      <formula>"Pass AAA"</formula>
    </cfRule>
  </conditionalFormatting>
  <conditionalFormatting sqref="AQ4:AQ6">
    <cfRule type="cellIs" dxfId="1301" priority="442" stopIfTrue="1" operator="between">
      <formula>"Pass†"</formula>
      <formula>"Pass† AA"</formula>
    </cfRule>
  </conditionalFormatting>
  <conditionalFormatting sqref="AQ4:AQ6">
    <cfRule type="cellIs" dxfId="1300" priority="443" stopIfTrue="1" operator="between">
      <formula>"Fail"</formula>
      <formula>"Fail AAA"</formula>
    </cfRule>
  </conditionalFormatting>
  <conditionalFormatting sqref="AQ4:AQ6">
    <cfRule type="cellIs" dxfId="1299" priority="444" stopIfTrue="1" operator="between">
      <formula>"Pass"</formula>
      <formula>"Pass AAA"</formula>
    </cfRule>
  </conditionalFormatting>
  <conditionalFormatting sqref="AQ16">
    <cfRule type="cellIs" dxfId="1298" priority="445" stopIfTrue="1" operator="between">
      <formula>"Pass†"</formula>
      <formula>"Pass† AA"</formula>
    </cfRule>
  </conditionalFormatting>
  <conditionalFormatting sqref="AQ16">
    <cfRule type="cellIs" dxfId="1297" priority="446" stopIfTrue="1" operator="between">
      <formula>"Fail"</formula>
      <formula>"Fail AAA"</formula>
    </cfRule>
  </conditionalFormatting>
  <conditionalFormatting sqref="AQ16">
    <cfRule type="cellIs" dxfId="1296" priority="447" stopIfTrue="1" operator="between">
      <formula>"Pass"</formula>
      <formula>"Pass AAA"</formula>
    </cfRule>
  </conditionalFormatting>
  <conditionalFormatting sqref="AQ14">
    <cfRule type="cellIs" dxfId="1295" priority="448" stopIfTrue="1" operator="between">
      <formula>"Pass†"</formula>
      <formula>"Pass† AA"</formula>
    </cfRule>
  </conditionalFormatting>
  <conditionalFormatting sqref="AQ14">
    <cfRule type="cellIs" dxfId="1294" priority="449" stopIfTrue="1" operator="between">
      <formula>"Fail"</formula>
      <formula>"Fail AAA"</formula>
    </cfRule>
  </conditionalFormatting>
  <conditionalFormatting sqref="AQ14">
    <cfRule type="cellIs" dxfId="1293" priority="450" stopIfTrue="1" operator="between">
      <formula>"Pass"</formula>
      <formula>"Pass AAA"</formula>
    </cfRule>
  </conditionalFormatting>
  <conditionalFormatting sqref="AQ15">
    <cfRule type="cellIs" dxfId="1292" priority="451" stopIfTrue="1" operator="between">
      <formula>"Pass†"</formula>
      <formula>"Pass† AA"</formula>
    </cfRule>
  </conditionalFormatting>
  <conditionalFormatting sqref="AQ15">
    <cfRule type="cellIs" dxfId="1291" priority="452" stopIfTrue="1" operator="between">
      <formula>"Fail"</formula>
      <formula>"Fail AAA"</formula>
    </cfRule>
  </conditionalFormatting>
  <conditionalFormatting sqref="AQ15">
    <cfRule type="cellIs" dxfId="1290" priority="453" stopIfTrue="1" operator="between">
      <formula>"Pass"</formula>
      <formula>"Pass AAA"</formula>
    </cfRule>
  </conditionalFormatting>
  <conditionalFormatting sqref="AQ17">
    <cfRule type="cellIs" dxfId="1289" priority="454" stopIfTrue="1" operator="between">
      <formula>"Pass†"</formula>
      <formula>"Pass† AA"</formula>
    </cfRule>
  </conditionalFormatting>
  <conditionalFormatting sqref="AQ17">
    <cfRule type="cellIs" dxfId="1288" priority="455" stopIfTrue="1" operator="between">
      <formula>"Fail"</formula>
      <formula>"Fail AAA"</formula>
    </cfRule>
  </conditionalFormatting>
  <conditionalFormatting sqref="AQ17">
    <cfRule type="cellIs" dxfId="1287" priority="456" stopIfTrue="1" operator="between">
      <formula>"Pass"</formula>
      <formula>"Pass AAA"</formula>
    </cfRule>
  </conditionalFormatting>
  <conditionalFormatting sqref="AQ18">
    <cfRule type="cellIs" dxfId="1286" priority="457" stopIfTrue="1" operator="between">
      <formula>"Pass†"</formula>
      <formula>"Pass† AA"</formula>
    </cfRule>
  </conditionalFormatting>
  <conditionalFormatting sqref="AQ18">
    <cfRule type="cellIs" dxfId="1285" priority="458" stopIfTrue="1" operator="between">
      <formula>"Fail"</formula>
      <formula>"Fail AAA"</formula>
    </cfRule>
  </conditionalFormatting>
  <conditionalFormatting sqref="AQ18">
    <cfRule type="cellIs" dxfId="1284" priority="459" stopIfTrue="1" operator="between">
      <formula>"Pass"</formula>
      <formula>"Pass AAA"</formula>
    </cfRule>
  </conditionalFormatting>
  <conditionalFormatting sqref="AQ19:AQ21">
    <cfRule type="cellIs" dxfId="1283" priority="460" stopIfTrue="1" operator="between">
      <formula>"Pass†"</formula>
      <formula>"Pass† AA"</formula>
    </cfRule>
  </conditionalFormatting>
  <conditionalFormatting sqref="AQ19:AQ21">
    <cfRule type="cellIs" dxfId="1282" priority="461" stopIfTrue="1" operator="between">
      <formula>"Fail"</formula>
      <formula>"Fail AAA"</formula>
    </cfRule>
  </conditionalFormatting>
  <conditionalFormatting sqref="AQ19:AQ21">
    <cfRule type="cellIs" dxfId="1281" priority="462" stopIfTrue="1" operator="between">
      <formula>"Pass"</formula>
      <formula>"Pass AAA"</formula>
    </cfRule>
  </conditionalFormatting>
  <conditionalFormatting sqref="AQ23:AQ24">
    <cfRule type="cellIs" dxfId="1280" priority="463" stopIfTrue="1" operator="between">
      <formula>"Pass†"</formula>
      <formula>"Pass† AA"</formula>
    </cfRule>
  </conditionalFormatting>
  <conditionalFormatting sqref="AQ23:AQ24">
    <cfRule type="cellIs" dxfId="1279" priority="464" stopIfTrue="1" operator="between">
      <formula>"Fail"</formula>
      <formula>"Fail AAA"</formula>
    </cfRule>
  </conditionalFormatting>
  <conditionalFormatting sqref="AQ23:AQ24">
    <cfRule type="cellIs" dxfId="1278" priority="465" stopIfTrue="1" operator="between">
      <formula>"Pass"</formula>
      <formula>"Pass AAA"</formula>
    </cfRule>
  </conditionalFormatting>
  <conditionalFormatting sqref="AQ22">
    <cfRule type="cellIs" dxfId="1277" priority="466" stopIfTrue="1" operator="between">
      <formula>"Pass†"</formula>
      <formula>"Pass† AA"</formula>
    </cfRule>
  </conditionalFormatting>
  <conditionalFormatting sqref="AQ22">
    <cfRule type="cellIs" dxfId="1276" priority="467" stopIfTrue="1" operator="between">
      <formula>"Fail"</formula>
      <formula>"Fail AAA"</formula>
    </cfRule>
  </conditionalFormatting>
  <conditionalFormatting sqref="AQ22">
    <cfRule type="cellIs" dxfId="1275" priority="468" stopIfTrue="1" operator="between">
      <formula>"Pass"</formula>
      <formula>"Pass AAA"</formula>
    </cfRule>
  </conditionalFormatting>
  <conditionalFormatting sqref="AN50">
    <cfRule type="cellIs" dxfId="1274" priority="469" stopIfTrue="1" operator="between">
      <formula>"Pass†"</formula>
      <formula>"Pass† AA"</formula>
    </cfRule>
  </conditionalFormatting>
  <conditionalFormatting sqref="AN50">
    <cfRule type="cellIs" dxfId="1273" priority="470" stopIfTrue="1" operator="between">
      <formula>"Fail"</formula>
      <formula>"Fail AAA"</formula>
    </cfRule>
  </conditionalFormatting>
  <conditionalFormatting sqref="AN50">
    <cfRule type="cellIs" dxfId="1272" priority="471" stopIfTrue="1" operator="between">
      <formula>"Pass"</formula>
      <formula>"Pass AAA"</formula>
    </cfRule>
  </conditionalFormatting>
  <conditionalFormatting sqref="AM50">
    <cfRule type="cellIs" dxfId="1271" priority="472" stopIfTrue="1" operator="between">
      <formula>"Pass†"</formula>
      <formula>"Pass† AA"</formula>
    </cfRule>
  </conditionalFormatting>
  <conditionalFormatting sqref="AM50">
    <cfRule type="cellIs" dxfId="1270" priority="473" stopIfTrue="1" operator="between">
      <formula>"Fail"</formula>
      <formula>"Fail AAA"</formula>
    </cfRule>
  </conditionalFormatting>
  <conditionalFormatting sqref="AM50">
    <cfRule type="cellIs" dxfId="1269" priority="474" stopIfTrue="1" operator="between">
      <formula>"Pass"</formula>
      <formula>"Pass AAA"</formula>
    </cfRule>
  </conditionalFormatting>
  <conditionalFormatting sqref="X50:AI50">
    <cfRule type="cellIs" dxfId="1268" priority="475" stopIfTrue="1" operator="between">
      <formula>"Pass†"</formula>
      <formula>"Pass† AA"</formula>
    </cfRule>
  </conditionalFormatting>
  <conditionalFormatting sqref="X50:AI50">
    <cfRule type="cellIs" dxfId="1267" priority="476" stopIfTrue="1" operator="between">
      <formula>"Fail"</formula>
      <formula>"Fail AAA"</formula>
    </cfRule>
  </conditionalFormatting>
  <conditionalFormatting sqref="X50:AI50">
    <cfRule type="cellIs" dxfId="1266" priority="477" stopIfTrue="1" operator="between">
      <formula>"Pass"</formula>
      <formula>"Pass AAA"</formula>
    </cfRule>
  </conditionalFormatting>
  <conditionalFormatting sqref="AJ50:AK50">
    <cfRule type="cellIs" dxfId="1265" priority="478" stopIfTrue="1" operator="between">
      <formula>"Pass†"</formula>
      <formula>"Pass† AA"</formula>
    </cfRule>
  </conditionalFormatting>
  <conditionalFormatting sqref="AJ50:AK50">
    <cfRule type="cellIs" dxfId="1264" priority="479" stopIfTrue="1" operator="between">
      <formula>"Fail"</formula>
      <formula>"Fail AAA"</formula>
    </cfRule>
  </conditionalFormatting>
  <conditionalFormatting sqref="AJ50:AK50">
    <cfRule type="cellIs" dxfId="1263" priority="480" stopIfTrue="1" operator="between">
      <formula>"Pass"</formula>
      <formula>"Pass AAA"</formula>
    </cfRule>
  </conditionalFormatting>
  <conditionalFormatting sqref="AL50">
    <cfRule type="cellIs" dxfId="1262" priority="481" stopIfTrue="1" operator="between">
      <formula>"Pass†"</formula>
      <formula>"Pass† AA"</formula>
    </cfRule>
  </conditionalFormatting>
  <conditionalFormatting sqref="AL50">
    <cfRule type="cellIs" dxfId="1261" priority="482" stopIfTrue="1" operator="between">
      <formula>"Fail"</formula>
      <formula>"Fail AAA"</formula>
    </cfRule>
  </conditionalFormatting>
  <conditionalFormatting sqref="AL50">
    <cfRule type="cellIs" dxfId="1260" priority="483" stopIfTrue="1" operator="between">
      <formula>"Pass"</formula>
      <formula>"Pass AAA"</formula>
    </cfRule>
  </conditionalFormatting>
  <conditionalFormatting sqref="AO50">
    <cfRule type="cellIs" dxfId="1259" priority="484" stopIfTrue="1" operator="between">
      <formula>"Pass†"</formula>
      <formula>"Pass† AA"</formula>
    </cfRule>
  </conditionalFormatting>
  <conditionalFormatting sqref="AO50">
    <cfRule type="cellIs" dxfId="1258" priority="485" stopIfTrue="1" operator="between">
      <formula>"Fail"</formula>
      <formula>"Fail AAA"</formula>
    </cfRule>
  </conditionalFormatting>
  <conditionalFormatting sqref="AO50">
    <cfRule type="cellIs" dxfId="1257" priority="486" stopIfTrue="1" operator="between">
      <formula>"Pass"</formula>
      <formula>"Pass AAA"</formula>
    </cfRule>
  </conditionalFormatting>
  <conditionalFormatting sqref="E50">
    <cfRule type="cellIs" dxfId="1256" priority="487" stopIfTrue="1" operator="between">
      <formula>"Pass†"</formula>
      <formula>"Pass† AA"</formula>
    </cfRule>
  </conditionalFormatting>
  <conditionalFormatting sqref="E50">
    <cfRule type="cellIs" dxfId="1255" priority="488" stopIfTrue="1" operator="between">
      <formula>"Fail"</formula>
      <formula>"Fail AAA"</formula>
    </cfRule>
  </conditionalFormatting>
  <conditionalFormatting sqref="E50">
    <cfRule type="cellIs" dxfId="1254" priority="489" stopIfTrue="1" operator="between">
      <formula>"Pass"</formula>
      <formula>"Pass AAA"</formula>
    </cfRule>
  </conditionalFormatting>
  <conditionalFormatting sqref="E49">
    <cfRule type="cellIs" dxfId="1253" priority="490" stopIfTrue="1" operator="between">
      <formula>"Pass†"</formula>
      <formula>"Pass† AA"</formula>
    </cfRule>
  </conditionalFormatting>
  <conditionalFormatting sqref="E49">
    <cfRule type="cellIs" dxfId="1252" priority="491" stopIfTrue="1" operator="between">
      <formula>"Fail"</formula>
      <formula>"Fail AAA"</formula>
    </cfRule>
  </conditionalFormatting>
  <conditionalFormatting sqref="E49">
    <cfRule type="cellIs" dxfId="1251" priority="492" stopIfTrue="1" operator="between">
      <formula>"Pass"</formula>
      <formula>"Pass AAA"</formula>
    </cfRule>
  </conditionalFormatting>
  <conditionalFormatting sqref="E48">
    <cfRule type="cellIs" dxfId="1250" priority="493" stopIfTrue="1" operator="between">
      <formula>"Pass†"</formula>
      <formula>"Pass† AA"</formula>
    </cfRule>
  </conditionalFormatting>
  <conditionalFormatting sqref="E48">
    <cfRule type="cellIs" dxfId="1249" priority="494" stopIfTrue="1" operator="between">
      <formula>"Fail"</formula>
      <formula>"Fail AAA"</formula>
    </cfRule>
  </conditionalFormatting>
  <conditionalFormatting sqref="E48">
    <cfRule type="cellIs" dxfId="1248" priority="495" stopIfTrue="1" operator="between">
      <formula>"Pass"</formula>
      <formula>"Pass AAA"</formula>
    </cfRule>
  </conditionalFormatting>
  <conditionalFormatting sqref="E47">
    <cfRule type="cellIs" dxfId="1247" priority="496" stopIfTrue="1" operator="between">
      <formula>"Pass†"</formula>
      <formula>"Pass† AA"</formula>
    </cfRule>
  </conditionalFormatting>
  <conditionalFormatting sqref="E47">
    <cfRule type="cellIs" dxfId="1246" priority="497" stopIfTrue="1" operator="between">
      <formula>"Fail"</formula>
      <formula>"Fail AAA"</formula>
    </cfRule>
  </conditionalFormatting>
  <conditionalFormatting sqref="E47">
    <cfRule type="cellIs" dxfId="1245" priority="498" stopIfTrue="1" operator="between">
      <formula>"Pass"</formula>
      <formula>"Pass AAA"</formula>
    </cfRule>
  </conditionalFormatting>
  <conditionalFormatting sqref="AQ50">
    <cfRule type="cellIs" dxfId="1244" priority="499" stopIfTrue="1" operator="between">
      <formula>"Pass†"</formula>
      <formula>"Pass† AA"</formula>
    </cfRule>
  </conditionalFormatting>
  <conditionalFormatting sqref="AQ50">
    <cfRule type="cellIs" dxfId="1243" priority="500" stopIfTrue="1" operator="between">
      <formula>"Fail"</formula>
      <formula>"Fail AAA"</formula>
    </cfRule>
  </conditionalFormatting>
  <conditionalFormatting sqref="AQ50">
    <cfRule type="cellIs" dxfId="1242" priority="501" stopIfTrue="1" operator="between">
      <formula>"Pass"</formula>
      <formula>"Pass AAA"</formula>
    </cfRule>
  </conditionalFormatting>
  <conditionalFormatting sqref="AP50">
    <cfRule type="cellIs" dxfId="1241" priority="502" stopIfTrue="1" operator="between">
      <formula>"Pass†"</formula>
      <formula>"Pass† AA"</formula>
    </cfRule>
  </conditionalFormatting>
  <conditionalFormatting sqref="AP50">
    <cfRule type="cellIs" dxfId="1240" priority="503" stopIfTrue="1" operator="between">
      <formula>"Fail"</formula>
      <formula>"Fail AAA"</formula>
    </cfRule>
  </conditionalFormatting>
  <conditionalFormatting sqref="AP50">
    <cfRule type="cellIs" dxfId="1239" priority="504" stopIfTrue="1" operator="between">
      <formula>"Pass"</formula>
      <formula>"Pass AAA"</formula>
    </cfRule>
  </conditionalFormatting>
  <conditionalFormatting sqref="AQ25:AQ26">
    <cfRule type="cellIs" dxfId="1238" priority="505" stopIfTrue="1" operator="between">
      <formula>"Pass†"</formula>
      <formula>"Pass† AA"</formula>
    </cfRule>
  </conditionalFormatting>
  <conditionalFormatting sqref="AQ25:AQ26">
    <cfRule type="cellIs" dxfId="1237" priority="506" stopIfTrue="1" operator="between">
      <formula>"Fail"</formula>
      <formula>"Fail AAA"</formula>
    </cfRule>
  </conditionalFormatting>
  <conditionalFormatting sqref="AQ25:AQ26">
    <cfRule type="cellIs" dxfId="1236" priority="507" stopIfTrue="1" operator="between">
      <formula>"Pass"</formula>
      <formula>"Pass AAA"</formula>
    </cfRule>
  </conditionalFormatting>
  <conditionalFormatting sqref="AQ30">
    <cfRule type="cellIs" dxfId="1235" priority="508" stopIfTrue="1" operator="between">
      <formula>"Pass†"</formula>
      <formula>"Pass† AA"</formula>
    </cfRule>
  </conditionalFormatting>
  <conditionalFormatting sqref="AQ30">
    <cfRule type="cellIs" dxfId="1234" priority="509" stopIfTrue="1" operator="between">
      <formula>"Fail"</formula>
      <formula>"Fail AAA"</formula>
    </cfRule>
  </conditionalFormatting>
  <conditionalFormatting sqref="AQ30">
    <cfRule type="cellIs" dxfId="1233" priority="510" stopIfTrue="1" operator="between">
      <formula>"Pass"</formula>
      <formula>"Pass AAA"</formula>
    </cfRule>
  </conditionalFormatting>
  <conditionalFormatting sqref="AQ27:AQ29">
    <cfRule type="cellIs" dxfId="1232" priority="511" stopIfTrue="1" operator="between">
      <formula>"Pass†"</formula>
      <formula>"Pass† AA"</formula>
    </cfRule>
  </conditionalFormatting>
  <conditionalFormatting sqref="AQ27:AQ29">
    <cfRule type="cellIs" dxfId="1231" priority="512" stopIfTrue="1" operator="between">
      <formula>"Fail"</formula>
      <formula>"Fail AAA"</formula>
    </cfRule>
  </conditionalFormatting>
  <conditionalFormatting sqref="AQ27:AQ29">
    <cfRule type="cellIs" dxfId="1230" priority="513" stopIfTrue="1" operator="between">
      <formula>"Pass"</formula>
      <formula>"Pass AAA"</formula>
    </cfRule>
  </conditionalFormatting>
  <conditionalFormatting sqref="AQ31">
    <cfRule type="cellIs" dxfId="1229" priority="514" stopIfTrue="1" operator="between">
      <formula>"Pass†"</formula>
      <formula>"Pass† AA"</formula>
    </cfRule>
  </conditionalFormatting>
  <conditionalFormatting sqref="AQ31">
    <cfRule type="cellIs" dxfId="1228" priority="515" stopIfTrue="1" operator="between">
      <formula>"Fail"</formula>
      <formula>"Fail AAA"</formula>
    </cfRule>
  </conditionalFormatting>
  <conditionalFormatting sqref="AQ31">
    <cfRule type="cellIs" dxfId="1227" priority="516" stopIfTrue="1" operator="between">
      <formula>"Pass"</formula>
      <formula>"Pass AAA"</formula>
    </cfRule>
  </conditionalFormatting>
  <conditionalFormatting sqref="AQ43:AQ44">
    <cfRule type="cellIs" dxfId="1226" priority="517" stopIfTrue="1" operator="between">
      <formula>"Pass†"</formula>
      <formula>"Pass† AA"</formula>
    </cfRule>
  </conditionalFormatting>
  <conditionalFormatting sqref="AQ43:AQ44">
    <cfRule type="cellIs" dxfId="1225" priority="518" stopIfTrue="1" operator="between">
      <formula>"Fail"</formula>
      <formula>"Fail AAA"</formula>
    </cfRule>
  </conditionalFormatting>
  <conditionalFormatting sqref="AQ43:AQ44">
    <cfRule type="cellIs" dxfId="1224" priority="519" stopIfTrue="1" operator="between">
      <formula>"Pass"</formula>
      <formula>"Pass AAA"</formula>
    </cfRule>
  </conditionalFormatting>
  <conditionalFormatting sqref="AQ46">
    <cfRule type="cellIs" dxfId="1223" priority="520" stopIfTrue="1" operator="between">
      <formula>"Pass†"</formula>
      <formula>"Pass† AA"</formula>
    </cfRule>
  </conditionalFormatting>
  <conditionalFormatting sqref="AQ46">
    <cfRule type="cellIs" dxfId="1222" priority="521" stopIfTrue="1" operator="between">
      <formula>"Fail"</formula>
      <formula>"Fail AAA"</formula>
    </cfRule>
  </conditionalFormatting>
  <conditionalFormatting sqref="AQ46">
    <cfRule type="cellIs" dxfId="1221" priority="522" stopIfTrue="1" operator="between">
      <formula>"Pass"</formula>
      <formula>"Pass AAA"</formula>
    </cfRule>
  </conditionalFormatting>
  <conditionalFormatting sqref="AQ32:AQ38">
    <cfRule type="cellIs" dxfId="1220" priority="523" stopIfTrue="1" operator="between">
      <formula>"Pass†"</formula>
      <formula>"Pass† AA"</formula>
    </cfRule>
  </conditionalFormatting>
  <conditionalFormatting sqref="AQ32:AQ38">
    <cfRule type="cellIs" dxfId="1219" priority="524" stopIfTrue="1" operator="between">
      <formula>"Fail"</formula>
      <formula>"Fail AAA"</formula>
    </cfRule>
  </conditionalFormatting>
  <conditionalFormatting sqref="AQ32:AQ38">
    <cfRule type="cellIs" dxfId="1218" priority="525" stopIfTrue="1" operator="between">
      <formula>"Pass"</formula>
      <formula>"Pass AAA"</formula>
    </cfRule>
  </conditionalFormatting>
  <conditionalFormatting sqref="AQ39:AQ42">
    <cfRule type="cellIs" dxfId="1217" priority="526" stopIfTrue="1" operator="between">
      <formula>"Pass†"</formula>
      <formula>"Pass† AA"</formula>
    </cfRule>
  </conditionalFormatting>
  <conditionalFormatting sqref="AQ39:AQ42">
    <cfRule type="cellIs" dxfId="1216" priority="527" stopIfTrue="1" operator="between">
      <formula>"Fail"</formula>
      <formula>"Fail AAA"</formula>
    </cfRule>
  </conditionalFormatting>
  <conditionalFormatting sqref="AQ39:AQ42">
    <cfRule type="cellIs" dxfId="1215" priority="528" stopIfTrue="1" operator="between">
      <formula>"Pass"</formula>
      <formula>"Pass AAA"</formula>
    </cfRule>
  </conditionalFormatting>
  <conditionalFormatting sqref="AQ45">
    <cfRule type="cellIs" dxfId="1214" priority="529" stopIfTrue="1" operator="between">
      <formula>"Pass†"</formula>
      <formula>"Pass† AA"</formula>
    </cfRule>
  </conditionalFormatting>
  <conditionalFormatting sqref="AQ45">
    <cfRule type="cellIs" dxfId="1213" priority="530" stopIfTrue="1" operator="between">
      <formula>"Fail"</formula>
      <formula>"Fail AAA"</formula>
    </cfRule>
  </conditionalFormatting>
  <conditionalFormatting sqref="AQ45">
    <cfRule type="cellIs" dxfId="1212" priority="531" stopIfTrue="1" operator="between">
      <formula>"Pass"</formula>
      <formula>"Pass AAA"</formula>
    </cfRule>
  </conditionalFormatting>
  <conditionalFormatting sqref="AQ47:AQ48">
    <cfRule type="cellIs" dxfId="1211" priority="532" stopIfTrue="1" operator="between">
      <formula>"Pass†"</formula>
      <formula>"Pass† AA"</formula>
    </cfRule>
  </conditionalFormatting>
  <conditionalFormatting sqref="AQ47:AQ48">
    <cfRule type="cellIs" dxfId="1210" priority="533" stopIfTrue="1" operator="between">
      <formula>"Fail"</formula>
      <formula>"Fail AAA"</formula>
    </cfRule>
  </conditionalFormatting>
  <conditionalFormatting sqref="AQ47:AQ48">
    <cfRule type="cellIs" dxfId="1209" priority="534" stopIfTrue="1" operator="between">
      <formula>"Pass"</formula>
      <formula>"Pass AAA"</formula>
    </cfRule>
  </conditionalFormatting>
  <conditionalFormatting sqref="E51">
    <cfRule type="cellIs" dxfId="1208" priority="535" stopIfTrue="1" operator="between">
      <formula>"Pass†"</formula>
      <formula>"Pass† AA"</formula>
    </cfRule>
  </conditionalFormatting>
  <conditionalFormatting sqref="E51">
    <cfRule type="cellIs" dxfId="1207" priority="536" stopIfTrue="1" operator="between">
      <formula>"Fail"</formula>
      <formula>"Fail AAA"</formula>
    </cfRule>
  </conditionalFormatting>
  <conditionalFormatting sqref="E51">
    <cfRule type="cellIs" dxfId="1206" priority="537" stopIfTrue="1" operator="between">
      <formula>"Pass"</formula>
      <formula>"Pass AAA"</formula>
    </cfRule>
  </conditionalFormatting>
  <conditionalFormatting sqref="AN51">
    <cfRule type="cellIs" dxfId="1205" priority="538" stopIfTrue="1" operator="between">
      <formula>"Pass†"</formula>
      <formula>"Pass† AA"</formula>
    </cfRule>
  </conditionalFormatting>
  <conditionalFormatting sqref="AN51">
    <cfRule type="cellIs" dxfId="1204" priority="539" stopIfTrue="1" operator="between">
      <formula>"Fail"</formula>
      <formula>"Fail AAA"</formula>
    </cfRule>
  </conditionalFormatting>
  <conditionalFormatting sqref="AN51">
    <cfRule type="cellIs" dxfId="1203" priority="540" stopIfTrue="1" operator="between">
      <formula>"Pass"</formula>
      <formula>"Pass AAA"</formula>
    </cfRule>
  </conditionalFormatting>
  <conditionalFormatting sqref="AM51">
    <cfRule type="cellIs" dxfId="1202" priority="541" stopIfTrue="1" operator="between">
      <formula>"Pass†"</formula>
      <formula>"Pass† AA"</formula>
    </cfRule>
  </conditionalFormatting>
  <conditionalFormatting sqref="AM51">
    <cfRule type="cellIs" dxfId="1201" priority="542" stopIfTrue="1" operator="between">
      <formula>"Fail"</formula>
      <formula>"Fail AAA"</formula>
    </cfRule>
  </conditionalFormatting>
  <conditionalFormatting sqref="AM51">
    <cfRule type="cellIs" dxfId="1200" priority="543" stopIfTrue="1" operator="between">
      <formula>"Pass"</formula>
      <formula>"Pass AAA"</formula>
    </cfRule>
  </conditionalFormatting>
  <conditionalFormatting sqref="X51:AI51">
    <cfRule type="cellIs" dxfId="1199" priority="544" stopIfTrue="1" operator="between">
      <formula>"Pass†"</formula>
      <formula>"Pass† AA"</formula>
    </cfRule>
  </conditionalFormatting>
  <conditionalFormatting sqref="X51:AI51">
    <cfRule type="cellIs" dxfId="1198" priority="545" stopIfTrue="1" operator="between">
      <formula>"Fail"</formula>
      <formula>"Fail AAA"</formula>
    </cfRule>
  </conditionalFormatting>
  <conditionalFormatting sqref="X51:AI51">
    <cfRule type="cellIs" dxfId="1197" priority="546" stopIfTrue="1" operator="between">
      <formula>"Pass"</formula>
      <formula>"Pass AAA"</formula>
    </cfRule>
  </conditionalFormatting>
  <conditionalFormatting sqref="AJ51:AK51">
    <cfRule type="cellIs" dxfId="1196" priority="547" stopIfTrue="1" operator="between">
      <formula>"Pass†"</formula>
      <formula>"Pass† AA"</formula>
    </cfRule>
  </conditionalFormatting>
  <conditionalFormatting sqref="AJ51:AK51">
    <cfRule type="cellIs" dxfId="1195" priority="548" stopIfTrue="1" operator="between">
      <formula>"Fail"</formula>
      <formula>"Fail AAA"</formula>
    </cfRule>
  </conditionalFormatting>
  <conditionalFormatting sqref="AJ51:AK51">
    <cfRule type="cellIs" dxfId="1194" priority="549" stopIfTrue="1" operator="between">
      <formula>"Pass"</formula>
      <formula>"Pass AAA"</formula>
    </cfRule>
  </conditionalFormatting>
  <conditionalFormatting sqref="AL51">
    <cfRule type="cellIs" dxfId="1193" priority="550" stopIfTrue="1" operator="between">
      <formula>"Pass†"</formula>
      <formula>"Pass† AA"</formula>
    </cfRule>
  </conditionalFormatting>
  <conditionalFormatting sqref="AL51">
    <cfRule type="cellIs" dxfId="1192" priority="551" stopIfTrue="1" operator="between">
      <formula>"Fail"</formula>
      <formula>"Fail AAA"</formula>
    </cfRule>
  </conditionalFormatting>
  <conditionalFormatting sqref="AL51">
    <cfRule type="cellIs" dxfId="1191" priority="552" stopIfTrue="1" operator="between">
      <formula>"Pass"</formula>
      <formula>"Pass AAA"</formula>
    </cfRule>
  </conditionalFormatting>
  <conditionalFormatting sqref="AO51">
    <cfRule type="cellIs" dxfId="1190" priority="553" stopIfTrue="1" operator="between">
      <formula>"Pass†"</formula>
      <formula>"Pass† AA"</formula>
    </cfRule>
  </conditionalFormatting>
  <conditionalFormatting sqref="AO51">
    <cfRule type="cellIs" dxfId="1189" priority="554" stopIfTrue="1" operator="between">
      <formula>"Fail"</formula>
      <formula>"Fail AAA"</formula>
    </cfRule>
  </conditionalFormatting>
  <conditionalFormatting sqref="AO51">
    <cfRule type="cellIs" dxfId="1188" priority="555" stopIfTrue="1" operator="between">
      <formula>"Pass"</formula>
      <formula>"Pass AAA"</formula>
    </cfRule>
  </conditionalFormatting>
  <conditionalFormatting sqref="AQ51">
    <cfRule type="cellIs" dxfId="1187" priority="556" stopIfTrue="1" operator="between">
      <formula>"Pass†"</formula>
      <formula>"Pass† AA"</formula>
    </cfRule>
  </conditionalFormatting>
  <conditionalFormatting sqref="AQ51">
    <cfRule type="cellIs" dxfId="1186" priority="557" stopIfTrue="1" operator="between">
      <formula>"Fail"</formula>
      <formula>"Fail AAA"</formula>
    </cfRule>
  </conditionalFormatting>
  <conditionalFormatting sqref="AQ51">
    <cfRule type="cellIs" dxfId="1185" priority="558" stopIfTrue="1" operator="between">
      <formula>"Pass"</formula>
      <formula>"Pass AAA"</formula>
    </cfRule>
  </conditionalFormatting>
  <conditionalFormatting sqref="AP51">
    <cfRule type="cellIs" dxfId="1184" priority="559" stopIfTrue="1" operator="between">
      <formula>"Pass†"</formula>
      <formula>"Pass† AA"</formula>
    </cfRule>
  </conditionalFormatting>
  <conditionalFormatting sqref="AP51">
    <cfRule type="cellIs" dxfId="1183" priority="560" stopIfTrue="1" operator="between">
      <formula>"Fail"</formula>
      <formula>"Fail AAA"</formula>
    </cfRule>
  </conditionalFormatting>
  <conditionalFormatting sqref="AP51">
    <cfRule type="cellIs" dxfId="1182" priority="561" stopIfTrue="1" operator="between">
      <formula>"Pass"</formula>
      <formula>"Pass AAA"</formula>
    </cfRule>
  </conditionalFormatting>
  <conditionalFormatting sqref="E52">
    <cfRule type="cellIs" dxfId="1181" priority="562" stopIfTrue="1" operator="between">
      <formula>"Pass†"</formula>
      <formula>"Pass† AA"</formula>
    </cfRule>
  </conditionalFormatting>
  <conditionalFormatting sqref="E52">
    <cfRule type="cellIs" dxfId="1180" priority="563" stopIfTrue="1" operator="between">
      <formula>"Fail"</formula>
      <formula>"Fail AAA"</formula>
    </cfRule>
  </conditionalFormatting>
  <conditionalFormatting sqref="E52">
    <cfRule type="cellIs" dxfId="1179" priority="564" stopIfTrue="1" operator="between">
      <formula>"Pass"</formula>
      <formula>"Pass AAA"</formula>
    </cfRule>
  </conditionalFormatting>
  <conditionalFormatting sqref="AN52">
    <cfRule type="cellIs" dxfId="1178" priority="565" stopIfTrue="1" operator="between">
      <formula>"Pass†"</formula>
      <formula>"Pass† AA"</formula>
    </cfRule>
  </conditionalFormatting>
  <conditionalFormatting sqref="AN52">
    <cfRule type="cellIs" dxfId="1177" priority="566" stopIfTrue="1" operator="between">
      <formula>"Fail"</formula>
      <formula>"Fail AAA"</formula>
    </cfRule>
  </conditionalFormatting>
  <conditionalFormatting sqref="AN52">
    <cfRule type="cellIs" dxfId="1176" priority="567" stopIfTrue="1" operator="between">
      <formula>"Pass"</formula>
      <formula>"Pass AAA"</formula>
    </cfRule>
  </conditionalFormatting>
  <conditionalFormatting sqref="AM52">
    <cfRule type="cellIs" dxfId="1175" priority="568" stopIfTrue="1" operator="between">
      <formula>"Pass†"</formula>
      <formula>"Pass† AA"</formula>
    </cfRule>
  </conditionalFormatting>
  <conditionalFormatting sqref="AM52">
    <cfRule type="cellIs" dxfId="1174" priority="569" stopIfTrue="1" operator="between">
      <formula>"Fail"</formula>
      <formula>"Fail AAA"</formula>
    </cfRule>
  </conditionalFormatting>
  <conditionalFormatting sqref="AM52">
    <cfRule type="cellIs" dxfId="1173" priority="570" stopIfTrue="1" operator="between">
      <formula>"Pass"</formula>
      <formula>"Pass AAA"</formula>
    </cfRule>
  </conditionalFormatting>
  <conditionalFormatting sqref="X52:AI52">
    <cfRule type="cellIs" dxfId="1172" priority="571" stopIfTrue="1" operator="between">
      <formula>"Pass†"</formula>
      <formula>"Pass† AA"</formula>
    </cfRule>
  </conditionalFormatting>
  <conditionalFormatting sqref="X52:AI52">
    <cfRule type="cellIs" dxfId="1171" priority="572" stopIfTrue="1" operator="between">
      <formula>"Fail"</formula>
      <formula>"Fail AAA"</formula>
    </cfRule>
  </conditionalFormatting>
  <conditionalFormatting sqref="X52:AI52">
    <cfRule type="cellIs" dxfId="1170" priority="573" stopIfTrue="1" operator="between">
      <formula>"Pass"</formula>
      <formula>"Pass AAA"</formula>
    </cfRule>
  </conditionalFormatting>
  <conditionalFormatting sqref="AJ52:AK52">
    <cfRule type="cellIs" dxfId="1169" priority="574" stopIfTrue="1" operator="between">
      <formula>"Pass†"</formula>
      <formula>"Pass† AA"</formula>
    </cfRule>
  </conditionalFormatting>
  <conditionalFormatting sqref="AJ52:AK52">
    <cfRule type="cellIs" dxfId="1168" priority="575" stopIfTrue="1" operator="between">
      <formula>"Fail"</formula>
      <formula>"Fail AAA"</formula>
    </cfRule>
  </conditionalFormatting>
  <conditionalFormatting sqref="AJ52:AK52">
    <cfRule type="cellIs" dxfId="1167" priority="576" stopIfTrue="1" operator="between">
      <formula>"Pass"</formula>
      <formula>"Pass AAA"</formula>
    </cfRule>
  </conditionalFormatting>
  <conditionalFormatting sqref="AL52">
    <cfRule type="cellIs" dxfId="1166" priority="577" stopIfTrue="1" operator="between">
      <formula>"Pass†"</formula>
      <formula>"Pass† AA"</formula>
    </cfRule>
  </conditionalFormatting>
  <conditionalFormatting sqref="AL52">
    <cfRule type="cellIs" dxfId="1165" priority="578" stopIfTrue="1" operator="between">
      <formula>"Fail"</formula>
      <formula>"Fail AAA"</formula>
    </cfRule>
  </conditionalFormatting>
  <conditionalFormatting sqref="AL52">
    <cfRule type="cellIs" dxfId="1164" priority="579" stopIfTrue="1" operator="between">
      <formula>"Pass"</formula>
      <formula>"Pass AAA"</formula>
    </cfRule>
  </conditionalFormatting>
  <conditionalFormatting sqref="AO52">
    <cfRule type="cellIs" dxfId="1163" priority="580" stopIfTrue="1" operator="between">
      <formula>"Pass†"</formula>
      <formula>"Pass† AA"</formula>
    </cfRule>
  </conditionalFormatting>
  <conditionalFormatting sqref="AO52">
    <cfRule type="cellIs" dxfId="1162" priority="581" stopIfTrue="1" operator="between">
      <formula>"Fail"</formula>
      <formula>"Fail AAA"</formula>
    </cfRule>
  </conditionalFormatting>
  <conditionalFormatting sqref="AO52">
    <cfRule type="cellIs" dxfId="1161" priority="582" stopIfTrue="1" operator="between">
      <formula>"Pass"</formula>
      <formula>"Pass AAA"</formula>
    </cfRule>
  </conditionalFormatting>
  <conditionalFormatting sqref="AQ52">
    <cfRule type="cellIs" dxfId="1160" priority="583" stopIfTrue="1" operator="between">
      <formula>"Pass†"</formula>
      <formula>"Pass† AA"</formula>
    </cfRule>
  </conditionalFormatting>
  <conditionalFormatting sqref="AQ52">
    <cfRule type="cellIs" dxfId="1159" priority="584" stopIfTrue="1" operator="between">
      <formula>"Fail"</formula>
      <formula>"Fail AAA"</formula>
    </cfRule>
  </conditionalFormatting>
  <conditionalFormatting sqref="AQ52">
    <cfRule type="cellIs" dxfId="1158" priority="585" stopIfTrue="1" operator="between">
      <formula>"Pass"</formula>
      <formula>"Pass AAA"</formula>
    </cfRule>
  </conditionalFormatting>
  <conditionalFormatting sqref="AP52">
    <cfRule type="cellIs" dxfId="1157" priority="586" stopIfTrue="1" operator="between">
      <formula>"Pass†"</formula>
      <formula>"Pass† AA"</formula>
    </cfRule>
  </conditionalFormatting>
  <conditionalFormatting sqref="AP52">
    <cfRule type="cellIs" dxfId="1156" priority="587" stopIfTrue="1" operator="between">
      <formula>"Fail"</formula>
      <formula>"Fail AAA"</formula>
    </cfRule>
  </conditionalFormatting>
  <conditionalFormatting sqref="AP52">
    <cfRule type="cellIs" dxfId="1155" priority="588" stopIfTrue="1" operator="between">
      <formula>"Pass"</formula>
      <formula>"Pass AAA"</formula>
    </cfRule>
  </conditionalFormatting>
  <conditionalFormatting sqref="AP49">
    <cfRule type="cellIs" dxfId="1154" priority="589" stopIfTrue="1" operator="between">
      <formula>"Pass†"</formula>
      <formula>"Pass† AA"</formula>
    </cfRule>
  </conditionalFormatting>
  <conditionalFormatting sqref="AP49">
    <cfRule type="cellIs" dxfId="1153" priority="590" stopIfTrue="1" operator="between">
      <formula>"Fail"</formula>
      <formula>"Fail AAA"</formula>
    </cfRule>
  </conditionalFormatting>
  <conditionalFormatting sqref="AP49">
    <cfRule type="cellIs" dxfId="1152" priority="591" stopIfTrue="1" operator="between">
      <formula>"Pass"</formula>
      <formula>"Pass AAA"</formula>
    </cfRule>
  </conditionalFormatting>
  <conditionalFormatting sqref="AQ49">
    <cfRule type="cellIs" dxfId="1151" priority="592" stopIfTrue="1" operator="between">
      <formula>"Pass†"</formula>
      <formula>"Pass† AA"</formula>
    </cfRule>
  </conditionalFormatting>
  <conditionalFormatting sqref="AQ49">
    <cfRule type="cellIs" dxfId="1150" priority="593" stopIfTrue="1" operator="between">
      <formula>"Fail"</formula>
      <formula>"Fail AAA"</formula>
    </cfRule>
  </conditionalFormatting>
  <conditionalFormatting sqref="AQ49">
    <cfRule type="cellIs" dxfId="1149" priority="594" stopIfTrue="1" operator="between">
      <formula>"Pass"</formula>
      <formula>"Pass AAA"</formula>
    </cfRule>
  </conditionalFormatting>
  <conditionalFormatting sqref="AR7:AR13">
    <cfRule type="cellIs" dxfId="1148" priority="595" stopIfTrue="1" operator="between">
      <formula>"Pass†"</formula>
      <formula>"Pass† AA"</formula>
    </cfRule>
  </conditionalFormatting>
  <conditionalFormatting sqref="AR7:AR13">
    <cfRule type="cellIs" dxfId="1147" priority="596" stopIfTrue="1" operator="between">
      <formula>"Fail"</formula>
      <formula>"Fail AAA"</formula>
    </cfRule>
  </conditionalFormatting>
  <conditionalFormatting sqref="AR7:AR13">
    <cfRule type="cellIs" dxfId="1146" priority="597" stopIfTrue="1" operator="between">
      <formula>"Pass"</formula>
      <formula>"Pass AAA"</formula>
    </cfRule>
  </conditionalFormatting>
  <conditionalFormatting sqref="AR4:AR6">
    <cfRule type="cellIs" dxfId="1145" priority="598" stopIfTrue="1" operator="between">
      <formula>"Pass†"</formula>
      <formula>"Pass† AA"</formula>
    </cfRule>
  </conditionalFormatting>
  <conditionalFormatting sqref="AR4:AR6">
    <cfRule type="cellIs" dxfId="1144" priority="599" stopIfTrue="1" operator="between">
      <formula>"Fail"</formula>
      <formula>"Fail AAA"</formula>
    </cfRule>
  </conditionalFormatting>
  <conditionalFormatting sqref="AR4:AR6">
    <cfRule type="cellIs" dxfId="1143" priority="600" stopIfTrue="1" operator="between">
      <formula>"Pass"</formula>
      <formula>"Pass AAA"</formula>
    </cfRule>
  </conditionalFormatting>
  <conditionalFormatting sqref="AR16">
    <cfRule type="cellIs" dxfId="1142" priority="601" stopIfTrue="1" operator="between">
      <formula>"Pass†"</formula>
      <formula>"Pass† AA"</formula>
    </cfRule>
  </conditionalFormatting>
  <conditionalFormatting sqref="AR16">
    <cfRule type="cellIs" dxfId="1141" priority="602" stopIfTrue="1" operator="between">
      <formula>"Fail"</formula>
      <formula>"Fail AAA"</formula>
    </cfRule>
  </conditionalFormatting>
  <conditionalFormatting sqref="AR16">
    <cfRule type="cellIs" dxfId="1140" priority="603" stopIfTrue="1" operator="between">
      <formula>"Pass"</formula>
      <formula>"Pass AAA"</formula>
    </cfRule>
  </conditionalFormatting>
  <conditionalFormatting sqref="AR14">
    <cfRule type="cellIs" dxfId="1139" priority="604" stopIfTrue="1" operator="between">
      <formula>"Pass†"</formula>
      <formula>"Pass† AA"</formula>
    </cfRule>
  </conditionalFormatting>
  <conditionalFormatting sqref="AR14">
    <cfRule type="cellIs" dxfId="1138" priority="605" stopIfTrue="1" operator="between">
      <formula>"Fail"</formula>
      <formula>"Fail AAA"</formula>
    </cfRule>
  </conditionalFormatting>
  <conditionalFormatting sqref="AR14">
    <cfRule type="cellIs" dxfId="1137" priority="606" stopIfTrue="1" operator="between">
      <formula>"Pass"</formula>
      <formula>"Pass AAA"</formula>
    </cfRule>
  </conditionalFormatting>
  <conditionalFormatting sqref="AR15">
    <cfRule type="cellIs" dxfId="1136" priority="607" stopIfTrue="1" operator="between">
      <formula>"Pass†"</formula>
      <formula>"Pass† AA"</formula>
    </cfRule>
  </conditionalFormatting>
  <conditionalFormatting sqref="AR15">
    <cfRule type="cellIs" dxfId="1135" priority="608" stopIfTrue="1" operator="between">
      <formula>"Fail"</formula>
      <formula>"Fail AAA"</formula>
    </cfRule>
  </conditionalFormatting>
  <conditionalFormatting sqref="AR15">
    <cfRule type="cellIs" dxfId="1134" priority="609" stopIfTrue="1" operator="between">
      <formula>"Pass"</formula>
      <formula>"Pass AAA"</formula>
    </cfRule>
  </conditionalFormatting>
  <conditionalFormatting sqref="AR17">
    <cfRule type="cellIs" dxfId="1133" priority="610" stopIfTrue="1" operator="between">
      <formula>"Pass†"</formula>
      <formula>"Pass† AA"</formula>
    </cfRule>
  </conditionalFormatting>
  <conditionalFormatting sqref="AR17">
    <cfRule type="cellIs" dxfId="1132" priority="611" stopIfTrue="1" operator="between">
      <formula>"Fail"</formula>
      <formula>"Fail AAA"</formula>
    </cfRule>
  </conditionalFormatting>
  <conditionalFormatting sqref="AR17">
    <cfRule type="cellIs" dxfId="1131" priority="612" stopIfTrue="1" operator="between">
      <formula>"Pass"</formula>
      <formula>"Pass AAA"</formula>
    </cfRule>
  </conditionalFormatting>
  <conditionalFormatting sqref="AR18">
    <cfRule type="cellIs" dxfId="1130" priority="613" stopIfTrue="1" operator="between">
      <formula>"Pass†"</formula>
      <formula>"Pass† AA"</formula>
    </cfRule>
  </conditionalFormatting>
  <conditionalFormatting sqref="AR18">
    <cfRule type="cellIs" dxfId="1129" priority="614" stopIfTrue="1" operator="between">
      <formula>"Fail"</formula>
      <formula>"Fail AAA"</formula>
    </cfRule>
  </conditionalFormatting>
  <conditionalFormatting sqref="AR18">
    <cfRule type="cellIs" dxfId="1128" priority="615" stopIfTrue="1" operator="between">
      <formula>"Pass"</formula>
      <formula>"Pass AAA"</formula>
    </cfRule>
  </conditionalFormatting>
  <conditionalFormatting sqref="AR19:AR21">
    <cfRule type="cellIs" dxfId="1127" priority="616" stopIfTrue="1" operator="between">
      <formula>"Pass†"</formula>
      <formula>"Pass† AA"</formula>
    </cfRule>
  </conditionalFormatting>
  <conditionalFormatting sqref="AR19:AR21">
    <cfRule type="cellIs" dxfId="1126" priority="617" stopIfTrue="1" operator="between">
      <formula>"Fail"</formula>
      <formula>"Fail AAA"</formula>
    </cfRule>
  </conditionalFormatting>
  <conditionalFormatting sqref="AR19:AR21">
    <cfRule type="cellIs" dxfId="1125" priority="618" stopIfTrue="1" operator="between">
      <formula>"Pass"</formula>
      <formula>"Pass AAA"</formula>
    </cfRule>
  </conditionalFormatting>
  <conditionalFormatting sqref="AR23">
    <cfRule type="cellIs" dxfId="1124" priority="619" stopIfTrue="1" operator="between">
      <formula>"Pass†"</formula>
      <formula>"Pass† AA"</formula>
    </cfRule>
  </conditionalFormatting>
  <conditionalFormatting sqref="AR23">
    <cfRule type="cellIs" dxfId="1123" priority="620" stopIfTrue="1" operator="between">
      <formula>"Fail"</formula>
      <formula>"Fail AAA"</formula>
    </cfRule>
  </conditionalFormatting>
  <conditionalFormatting sqref="AR23">
    <cfRule type="cellIs" dxfId="1122" priority="621" stopIfTrue="1" operator="between">
      <formula>"Pass"</formula>
      <formula>"Pass AAA"</formula>
    </cfRule>
  </conditionalFormatting>
  <conditionalFormatting sqref="AR22">
    <cfRule type="cellIs" dxfId="1121" priority="622" stopIfTrue="1" operator="between">
      <formula>"Pass†"</formula>
      <formula>"Pass† AA"</formula>
    </cfRule>
  </conditionalFormatting>
  <conditionalFormatting sqref="AR22">
    <cfRule type="cellIs" dxfId="1120" priority="623" stopIfTrue="1" operator="between">
      <formula>"Fail"</formula>
      <formula>"Fail AAA"</formula>
    </cfRule>
  </conditionalFormatting>
  <conditionalFormatting sqref="AR22">
    <cfRule type="cellIs" dxfId="1119" priority="624" stopIfTrue="1" operator="between">
      <formula>"Pass"</formula>
      <formula>"Pass AAA"</formula>
    </cfRule>
  </conditionalFormatting>
  <conditionalFormatting sqref="AR24">
    <cfRule type="cellIs" dxfId="1118" priority="625" stopIfTrue="1" operator="between">
      <formula>"Pass†"</formula>
      <formula>"Pass† AA"</formula>
    </cfRule>
  </conditionalFormatting>
  <conditionalFormatting sqref="AR24">
    <cfRule type="cellIs" dxfId="1117" priority="626" stopIfTrue="1" operator="between">
      <formula>"Fail"</formula>
      <formula>"Fail AAA"</formula>
    </cfRule>
  </conditionalFormatting>
  <conditionalFormatting sqref="AR24">
    <cfRule type="cellIs" dxfId="1116" priority="627" stopIfTrue="1" operator="between">
      <formula>"Pass"</formula>
      <formula>"Pass AAA"</formula>
    </cfRule>
  </conditionalFormatting>
  <conditionalFormatting sqref="AR25:AR26">
    <cfRule type="cellIs" dxfId="1115" priority="628" stopIfTrue="1" operator="between">
      <formula>"Pass†"</formula>
      <formula>"Pass† AA"</formula>
    </cfRule>
  </conditionalFormatting>
  <conditionalFormatting sqref="AR25:AR26">
    <cfRule type="cellIs" dxfId="1114" priority="629" stopIfTrue="1" operator="between">
      <formula>"Fail"</formula>
      <formula>"Fail AAA"</formula>
    </cfRule>
  </conditionalFormatting>
  <conditionalFormatting sqref="AR25:AR26">
    <cfRule type="cellIs" dxfId="1113" priority="630" stopIfTrue="1" operator="between">
      <formula>"Pass"</formula>
      <formula>"Pass AAA"</formula>
    </cfRule>
  </conditionalFormatting>
  <conditionalFormatting sqref="AR30">
    <cfRule type="cellIs" dxfId="1112" priority="631" stopIfTrue="1" operator="between">
      <formula>"Pass†"</formula>
      <formula>"Pass† AA"</formula>
    </cfRule>
  </conditionalFormatting>
  <conditionalFormatting sqref="AR30">
    <cfRule type="cellIs" dxfId="1111" priority="632" stopIfTrue="1" operator="between">
      <formula>"Fail"</formula>
      <formula>"Fail AAA"</formula>
    </cfRule>
  </conditionalFormatting>
  <conditionalFormatting sqref="AR30">
    <cfRule type="cellIs" dxfId="1110" priority="633" stopIfTrue="1" operator="between">
      <formula>"Pass"</formula>
      <formula>"Pass AAA"</formula>
    </cfRule>
  </conditionalFormatting>
  <conditionalFormatting sqref="AR27:AR29">
    <cfRule type="cellIs" dxfId="1109" priority="634" stopIfTrue="1" operator="between">
      <formula>"Pass†"</formula>
      <formula>"Pass† AA"</formula>
    </cfRule>
  </conditionalFormatting>
  <conditionalFormatting sqref="AR27:AR29">
    <cfRule type="cellIs" dxfId="1108" priority="635" stopIfTrue="1" operator="between">
      <formula>"Fail"</formula>
      <formula>"Fail AAA"</formula>
    </cfRule>
  </conditionalFormatting>
  <conditionalFormatting sqref="AR27:AR29">
    <cfRule type="cellIs" dxfId="1107" priority="636" stopIfTrue="1" operator="between">
      <formula>"Pass"</formula>
      <formula>"Pass AAA"</formula>
    </cfRule>
  </conditionalFormatting>
  <conditionalFormatting sqref="AR31">
    <cfRule type="cellIs" dxfId="1106" priority="637" stopIfTrue="1" operator="between">
      <formula>"Pass†"</formula>
      <formula>"Pass† AA"</formula>
    </cfRule>
  </conditionalFormatting>
  <conditionalFormatting sqref="AR31">
    <cfRule type="cellIs" dxfId="1105" priority="638" stopIfTrue="1" operator="between">
      <formula>"Fail"</formula>
      <formula>"Fail AAA"</formula>
    </cfRule>
  </conditionalFormatting>
  <conditionalFormatting sqref="AR31">
    <cfRule type="cellIs" dxfId="1104" priority="639" stopIfTrue="1" operator="between">
      <formula>"Pass"</formula>
      <formula>"Pass AAA"</formula>
    </cfRule>
  </conditionalFormatting>
  <conditionalFormatting sqref="AR32:AR37">
    <cfRule type="cellIs" dxfId="1103" priority="640" stopIfTrue="1" operator="between">
      <formula>"Pass†"</formula>
      <formula>"Pass† AA"</formula>
    </cfRule>
  </conditionalFormatting>
  <conditionalFormatting sqref="AR32:AR37">
    <cfRule type="cellIs" dxfId="1102" priority="641" stopIfTrue="1" operator="between">
      <formula>"Fail"</formula>
      <formula>"Fail AAA"</formula>
    </cfRule>
  </conditionalFormatting>
  <conditionalFormatting sqref="AR32:AR37">
    <cfRule type="cellIs" dxfId="1101" priority="642" stopIfTrue="1" operator="between">
      <formula>"Pass"</formula>
      <formula>"Pass AAA"</formula>
    </cfRule>
  </conditionalFormatting>
  <conditionalFormatting sqref="AR43:AR44">
    <cfRule type="cellIs" dxfId="1100" priority="643" stopIfTrue="1" operator="between">
      <formula>"Pass†"</formula>
      <formula>"Pass† AA"</formula>
    </cfRule>
  </conditionalFormatting>
  <conditionalFormatting sqref="AR43:AR44">
    <cfRule type="cellIs" dxfId="1099" priority="644" stopIfTrue="1" operator="between">
      <formula>"Fail"</formula>
      <formula>"Fail AAA"</formula>
    </cfRule>
  </conditionalFormatting>
  <conditionalFormatting sqref="AR43:AR44">
    <cfRule type="cellIs" dxfId="1098" priority="645" stopIfTrue="1" operator="between">
      <formula>"Pass"</formula>
      <formula>"Pass AAA"</formula>
    </cfRule>
  </conditionalFormatting>
  <conditionalFormatting sqref="AR46">
    <cfRule type="cellIs" dxfId="1097" priority="646" stopIfTrue="1" operator="between">
      <formula>"Pass†"</formula>
      <formula>"Pass† AA"</formula>
    </cfRule>
  </conditionalFormatting>
  <conditionalFormatting sqref="AR46">
    <cfRule type="cellIs" dxfId="1096" priority="647" stopIfTrue="1" operator="between">
      <formula>"Fail"</formula>
      <formula>"Fail AAA"</formula>
    </cfRule>
  </conditionalFormatting>
  <conditionalFormatting sqref="AR46">
    <cfRule type="cellIs" dxfId="1095" priority="648" stopIfTrue="1" operator="between">
      <formula>"Pass"</formula>
      <formula>"Pass AAA"</formula>
    </cfRule>
  </conditionalFormatting>
  <conditionalFormatting sqref="AR38">
    <cfRule type="cellIs" dxfId="1094" priority="649" stopIfTrue="1" operator="between">
      <formula>"Pass†"</formula>
      <formula>"Pass† AA"</formula>
    </cfRule>
  </conditionalFormatting>
  <conditionalFormatting sqref="AR38">
    <cfRule type="cellIs" dxfId="1093" priority="650" stopIfTrue="1" operator="between">
      <formula>"Fail"</formula>
      <formula>"Fail AAA"</formula>
    </cfRule>
  </conditionalFormatting>
  <conditionalFormatting sqref="AR38">
    <cfRule type="cellIs" dxfId="1092" priority="651" stopIfTrue="1" operator="between">
      <formula>"Pass"</formula>
      <formula>"Pass AAA"</formula>
    </cfRule>
  </conditionalFormatting>
  <conditionalFormatting sqref="AR39:AR42">
    <cfRule type="cellIs" dxfId="1091" priority="652" stopIfTrue="1" operator="between">
      <formula>"Pass†"</formula>
      <formula>"Pass† AA"</formula>
    </cfRule>
  </conditionalFormatting>
  <conditionalFormatting sqref="AR39:AR42">
    <cfRule type="cellIs" dxfId="1090" priority="653" stopIfTrue="1" operator="between">
      <formula>"Fail"</formula>
      <formula>"Fail AAA"</formula>
    </cfRule>
  </conditionalFormatting>
  <conditionalFormatting sqref="AR39:AR42">
    <cfRule type="cellIs" dxfId="1089" priority="654" stopIfTrue="1" operator="between">
      <formula>"Pass"</formula>
      <formula>"Pass AAA"</formula>
    </cfRule>
  </conditionalFormatting>
  <conditionalFormatting sqref="AR45">
    <cfRule type="cellIs" dxfId="1088" priority="655" stopIfTrue="1" operator="between">
      <formula>"Pass†"</formula>
      <formula>"Pass† AA"</formula>
    </cfRule>
  </conditionalFormatting>
  <conditionalFormatting sqref="AR45">
    <cfRule type="cellIs" dxfId="1087" priority="656" stopIfTrue="1" operator="between">
      <formula>"Fail"</formula>
      <formula>"Fail AAA"</formula>
    </cfRule>
  </conditionalFormatting>
  <conditionalFormatting sqref="AR45">
    <cfRule type="cellIs" dxfId="1086" priority="657" stopIfTrue="1" operator="between">
      <formula>"Pass"</formula>
      <formula>"Pass AAA"</formula>
    </cfRule>
  </conditionalFormatting>
  <conditionalFormatting sqref="AR47:AR48">
    <cfRule type="cellIs" dxfId="1085" priority="658" stopIfTrue="1" operator="between">
      <formula>"Pass†"</formula>
      <formula>"Pass† AA"</formula>
    </cfRule>
  </conditionalFormatting>
  <conditionalFormatting sqref="AR47:AR48">
    <cfRule type="cellIs" dxfId="1084" priority="659" stopIfTrue="1" operator="between">
      <formula>"Fail"</formula>
      <formula>"Fail AAA"</formula>
    </cfRule>
  </conditionalFormatting>
  <conditionalFormatting sqref="AR47:AR48">
    <cfRule type="cellIs" dxfId="1083" priority="660" stopIfTrue="1" operator="between">
      <formula>"Pass"</formula>
      <formula>"Pass AAA"</formula>
    </cfRule>
  </conditionalFormatting>
  <conditionalFormatting sqref="AR49">
    <cfRule type="cellIs" dxfId="1082" priority="661" stopIfTrue="1" operator="between">
      <formula>"Pass†"</formula>
      <formula>"Pass† AA"</formula>
    </cfRule>
  </conditionalFormatting>
  <conditionalFormatting sqref="AR49">
    <cfRule type="cellIs" dxfId="1081" priority="662" stopIfTrue="1" operator="between">
      <formula>"Fail"</formula>
      <formula>"Fail AAA"</formula>
    </cfRule>
  </conditionalFormatting>
  <conditionalFormatting sqref="AR49">
    <cfRule type="cellIs" dxfId="1080" priority="663" stopIfTrue="1" operator="between">
      <formula>"Pass"</formula>
      <formula>"Pass AAA"</formula>
    </cfRule>
  </conditionalFormatting>
  <conditionalFormatting sqref="AR50">
    <cfRule type="cellIs" dxfId="1079" priority="664" stopIfTrue="1" operator="between">
      <formula>"Pass†"</formula>
      <formula>"Pass† AA"</formula>
    </cfRule>
  </conditionalFormatting>
  <conditionalFormatting sqref="AR50">
    <cfRule type="cellIs" dxfId="1078" priority="665" stopIfTrue="1" operator="between">
      <formula>"Fail"</formula>
      <formula>"Fail AAA"</formula>
    </cfRule>
  </conditionalFormatting>
  <conditionalFormatting sqref="AR50">
    <cfRule type="cellIs" dxfId="1077" priority="666" stopIfTrue="1" operator="between">
      <formula>"Pass"</formula>
      <formula>"Pass AAA"</formula>
    </cfRule>
  </conditionalFormatting>
  <conditionalFormatting sqref="AR51">
    <cfRule type="cellIs" dxfId="1076" priority="667" stopIfTrue="1" operator="between">
      <formula>"Pass†"</formula>
      <formula>"Pass† AA"</formula>
    </cfRule>
  </conditionalFormatting>
  <conditionalFormatting sqref="AR51">
    <cfRule type="cellIs" dxfId="1075" priority="668" stopIfTrue="1" operator="between">
      <formula>"Fail"</formula>
      <formula>"Fail AAA"</formula>
    </cfRule>
  </conditionalFormatting>
  <conditionalFormatting sqref="AR51">
    <cfRule type="cellIs" dxfId="1074" priority="669" stopIfTrue="1" operator="between">
      <formula>"Pass"</formula>
      <formula>"Pass AAA"</formula>
    </cfRule>
  </conditionalFormatting>
  <conditionalFormatting sqref="AR52">
    <cfRule type="cellIs" dxfId="1073" priority="670" stopIfTrue="1" operator="between">
      <formula>"Pass†"</formula>
      <formula>"Pass† AA"</formula>
    </cfRule>
  </conditionalFormatting>
  <conditionalFormatting sqref="AR52">
    <cfRule type="cellIs" dxfId="1072" priority="671" stopIfTrue="1" operator="between">
      <formula>"Fail"</formula>
      <formula>"Fail AAA"</formula>
    </cfRule>
  </conditionalFormatting>
  <conditionalFormatting sqref="AR52">
    <cfRule type="cellIs" dxfId="1071" priority="672" stopIfTrue="1" operator="between">
      <formula>"Pass"</formula>
      <formula>"Pass AAA"</formula>
    </cfRule>
  </conditionalFormatting>
  <conditionalFormatting sqref="AS34:AS37">
    <cfRule type="cellIs" dxfId="1070" priority="673" stopIfTrue="1" operator="between">
      <formula>"Pass†"</formula>
      <formula>"Pass† AA"</formula>
    </cfRule>
  </conditionalFormatting>
  <conditionalFormatting sqref="AS34:AS37">
    <cfRule type="cellIs" dxfId="1069" priority="674" stopIfTrue="1" operator="between">
      <formula>"Fail"</formula>
      <formula>"Fail AAA"</formula>
    </cfRule>
  </conditionalFormatting>
  <conditionalFormatting sqref="AS34:AS37">
    <cfRule type="cellIs" dxfId="1068" priority="675" stopIfTrue="1" operator="between">
      <formula>"Pass"</formula>
      <formula>"Pass AAA"</formula>
    </cfRule>
  </conditionalFormatting>
  <conditionalFormatting sqref="AS43:AS44">
    <cfRule type="cellIs" dxfId="1067" priority="676" stopIfTrue="1" operator="between">
      <formula>"Pass†"</formula>
      <formula>"Pass† AA"</formula>
    </cfRule>
  </conditionalFormatting>
  <conditionalFormatting sqref="AS43:AS44">
    <cfRule type="cellIs" dxfId="1066" priority="677" stopIfTrue="1" operator="between">
      <formula>"Fail"</formula>
      <formula>"Fail AAA"</formula>
    </cfRule>
  </conditionalFormatting>
  <conditionalFormatting sqref="AS43:AS44">
    <cfRule type="cellIs" dxfId="1065" priority="678" stopIfTrue="1" operator="between">
      <formula>"Pass"</formula>
      <formula>"Pass AAA"</formula>
    </cfRule>
  </conditionalFormatting>
  <conditionalFormatting sqref="AS46">
    <cfRule type="cellIs" dxfId="1064" priority="679" stopIfTrue="1" operator="between">
      <formula>"Pass†"</formula>
      <formula>"Pass† AA"</formula>
    </cfRule>
  </conditionalFormatting>
  <conditionalFormatting sqref="AS46">
    <cfRule type="cellIs" dxfId="1063" priority="680" stopIfTrue="1" operator="between">
      <formula>"Fail"</formula>
      <formula>"Fail AAA"</formula>
    </cfRule>
  </conditionalFormatting>
  <conditionalFormatting sqref="AS46">
    <cfRule type="cellIs" dxfId="1062" priority="681" stopIfTrue="1" operator="between">
      <formula>"Pass"</formula>
      <formula>"Pass AAA"</formula>
    </cfRule>
  </conditionalFormatting>
  <conditionalFormatting sqref="AS38">
    <cfRule type="cellIs" dxfId="1061" priority="682" stopIfTrue="1" operator="between">
      <formula>"Pass†"</formula>
      <formula>"Pass† AA"</formula>
    </cfRule>
  </conditionalFormatting>
  <conditionalFormatting sqref="AS38">
    <cfRule type="cellIs" dxfId="1060" priority="683" stopIfTrue="1" operator="between">
      <formula>"Fail"</formula>
      <formula>"Fail AAA"</formula>
    </cfRule>
  </conditionalFormatting>
  <conditionalFormatting sqref="AS38">
    <cfRule type="cellIs" dxfId="1059" priority="684" stopIfTrue="1" operator="between">
      <formula>"Pass"</formula>
      <formula>"Pass AAA"</formula>
    </cfRule>
  </conditionalFormatting>
  <conditionalFormatting sqref="AS39:AS42">
    <cfRule type="cellIs" dxfId="1058" priority="685" stopIfTrue="1" operator="between">
      <formula>"Pass†"</formula>
      <formula>"Pass† AA"</formula>
    </cfRule>
  </conditionalFormatting>
  <conditionalFormatting sqref="AS39:AS42">
    <cfRule type="cellIs" dxfId="1057" priority="686" stopIfTrue="1" operator="between">
      <formula>"Fail"</formula>
      <formula>"Fail AAA"</formula>
    </cfRule>
  </conditionalFormatting>
  <conditionalFormatting sqref="AS39:AS42">
    <cfRule type="cellIs" dxfId="1056" priority="687" stopIfTrue="1" operator="between">
      <formula>"Pass"</formula>
      <formula>"Pass AAA"</formula>
    </cfRule>
  </conditionalFormatting>
  <conditionalFormatting sqref="AS45">
    <cfRule type="cellIs" dxfId="1055" priority="688" stopIfTrue="1" operator="between">
      <formula>"Pass†"</formula>
      <formula>"Pass† AA"</formula>
    </cfRule>
  </conditionalFormatting>
  <conditionalFormatting sqref="AS45">
    <cfRule type="cellIs" dxfId="1054" priority="689" stopIfTrue="1" operator="between">
      <formula>"Fail"</formula>
      <formula>"Fail AAA"</formula>
    </cfRule>
  </conditionalFormatting>
  <conditionalFormatting sqref="AS45">
    <cfRule type="cellIs" dxfId="1053" priority="690" stopIfTrue="1" operator="between">
      <formula>"Pass"</formula>
      <formula>"Pass AAA"</formula>
    </cfRule>
  </conditionalFormatting>
  <conditionalFormatting sqref="AS47:AS48">
    <cfRule type="cellIs" dxfId="1052" priority="691" stopIfTrue="1" operator="between">
      <formula>"Pass†"</formula>
      <formula>"Pass† AA"</formula>
    </cfRule>
  </conditionalFormatting>
  <conditionalFormatting sqref="AS47:AS48">
    <cfRule type="cellIs" dxfId="1051" priority="692" stopIfTrue="1" operator="between">
      <formula>"Fail"</formula>
      <formula>"Fail AAA"</formula>
    </cfRule>
  </conditionalFormatting>
  <conditionalFormatting sqref="AS47:AS48">
    <cfRule type="cellIs" dxfId="1050" priority="693" stopIfTrue="1" operator="between">
      <formula>"Pass"</formula>
      <formula>"Pass AAA"</formula>
    </cfRule>
  </conditionalFormatting>
  <conditionalFormatting sqref="AS49">
    <cfRule type="cellIs" dxfId="1049" priority="694" stopIfTrue="1" operator="between">
      <formula>"Pass†"</formula>
      <formula>"Pass† AA"</formula>
    </cfRule>
  </conditionalFormatting>
  <conditionalFormatting sqref="AS49">
    <cfRule type="cellIs" dxfId="1048" priority="695" stopIfTrue="1" operator="between">
      <formula>"Fail"</formula>
      <formula>"Fail AAA"</formula>
    </cfRule>
  </conditionalFormatting>
  <conditionalFormatting sqref="AS49">
    <cfRule type="cellIs" dxfId="1047" priority="696" stopIfTrue="1" operator="between">
      <formula>"Pass"</formula>
      <formula>"Pass AAA"</formula>
    </cfRule>
  </conditionalFormatting>
  <conditionalFormatting sqref="AS50">
    <cfRule type="cellIs" dxfId="1046" priority="697" stopIfTrue="1" operator="between">
      <formula>"Pass†"</formula>
      <formula>"Pass† AA"</formula>
    </cfRule>
  </conditionalFormatting>
  <conditionalFormatting sqref="AS50">
    <cfRule type="cellIs" dxfId="1045" priority="698" stopIfTrue="1" operator="between">
      <formula>"Fail"</formula>
      <formula>"Fail AAA"</formula>
    </cfRule>
  </conditionalFormatting>
  <conditionalFormatting sqref="AS50">
    <cfRule type="cellIs" dxfId="1044" priority="699" stopIfTrue="1" operator="between">
      <formula>"Pass"</formula>
      <formula>"Pass AAA"</formula>
    </cfRule>
  </conditionalFormatting>
  <conditionalFormatting sqref="AS51">
    <cfRule type="cellIs" dxfId="1043" priority="700" stopIfTrue="1" operator="between">
      <formula>"Pass†"</formula>
      <formula>"Pass† AA"</formula>
    </cfRule>
  </conditionalFormatting>
  <conditionalFormatting sqref="AS51">
    <cfRule type="cellIs" dxfId="1042" priority="701" stopIfTrue="1" operator="between">
      <formula>"Fail"</formula>
      <formula>"Fail AAA"</formula>
    </cfRule>
  </conditionalFormatting>
  <conditionalFormatting sqref="AS51">
    <cfRule type="cellIs" dxfId="1041" priority="702" stopIfTrue="1" operator="between">
      <formula>"Pass"</formula>
      <formula>"Pass AAA"</formula>
    </cfRule>
  </conditionalFormatting>
  <conditionalFormatting sqref="AS52">
    <cfRule type="cellIs" dxfId="1040" priority="703" stopIfTrue="1" operator="between">
      <formula>"Pass†"</formula>
      <formula>"Pass† AA"</formula>
    </cfRule>
  </conditionalFormatting>
  <conditionalFormatting sqref="AS52">
    <cfRule type="cellIs" dxfId="1039" priority="704" stopIfTrue="1" operator="between">
      <formula>"Fail"</formula>
      <formula>"Fail AAA"</formula>
    </cfRule>
  </conditionalFormatting>
  <conditionalFormatting sqref="AS52">
    <cfRule type="cellIs" dxfId="1038" priority="705" stopIfTrue="1" operator="between">
      <formula>"Pass"</formula>
      <formula>"Pass AAA"</formula>
    </cfRule>
  </conditionalFormatting>
  <conditionalFormatting sqref="AS7:AS13">
    <cfRule type="cellIs" dxfId="1037" priority="706" stopIfTrue="1" operator="between">
      <formula>"Pass†"</formula>
      <formula>"Pass† AA"</formula>
    </cfRule>
  </conditionalFormatting>
  <conditionalFormatting sqref="AS7:AS13">
    <cfRule type="cellIs" dxfId="1036" priority="707" stopIfTrue="1" operator="between">
      <formula>"Fail"</formula>
      <formula>"Fail AAA"</formula>
    </cfRule>
  </conditionalFormatting>
  <conditionalFormatting sqref="AS7:AS13">
    <cfRule type="cellIs" dxfId="1035" priority="708" stopIfTrue="1" operator="between">
      <formula>"Pass"</formula>
      <formula>"Pass AAA"</formula>
    </cfRule>
  </conditionalFormatting>
  <conditionalFormatting sqref="AS4:AS6">
    <cfRule type="cellIs" dxfId="1034" priority="709" stopIfTrue="1" operator="between">
      <formula>"Pass†"</formula>
      <formula>"Pass† AA"</formula>
    </cfRule>
  </conditionalFormatting>
  <conditionalFormatting sqref="AS4:AS6">
    <cfRule type="cellIs" dxfId="1033" priority="710" stopIfTrue="1" operator="between">
      <formula>"Fail"</formula>
      <formula>"Fail AAA"</formula>
    </cfRule>
  </conditionalFormatting>
  <conditionalFormatting sqref="AS4:AS6">
    <cfRule type="cellIs" dxfId="1032" priority="711" stopIfTrue="1" operator="between">
      <formula>"Pass"</formula>
      <formula>"Pass AAA"</formula>
    </cfRule>
  </conditionalFormatting>
  <conditionalFormatting sqref="AS16">
    <cfRule type="cellIs" dxfId="1031" priority="712" stopIfTrue="1" operator="between">
      <formula>"Pass†"</formula>
      <formula>"Pass† AA"</formula>
    </cfRule>
  </conditionalFormatting>
  <conditionalFormatting sqref="AS16">
    <cfRule type="cellIs" dxfId="1030" priority="713" stopIfTrue="1" operator="between">
      <formula>"Fail"</formula>
      <formula>"Fail AAA"</formula>
    </cfRule>
  </conditionalFormatting>
  <conditionalFormatting sqref="AS16">
    <cfRule type="cellIs" dxfId="1029" priority="714" stopIfTrue="1" operator="between">
      <formula>"Pass"</formula>
      <formula>"Pass AAA"</formula>
    </cfRule>
  </conditionalFormatting>
  <conditionalFormatting sqref="AS14">
    <cfRule type="cellIs" dxfId="1028" priority="715" stopIfTrue="1" operator="between">
      <formula>"Pass†"</formula>
      <formula>"Pass† AA"</formula>
    </cfRule>
  </conditionalFormatting>
  <conditionalFormatting sqref="AS14">
    <cfRule type="cellIs" dxfId="1027" priority="716" stopIfTrue="1" operator="between">
      <formula>"Fail"</formula>
      <formula>"Fail AAA"</formula>
    </cfRule>
  </conditionalFormatting>
  <conditionalFormatting sqref="AS14">
    <cfRule type="cellIs" dxfId="1026" priority="717" stopIfTrue="1" operator="between">
      <formula>"Pass"</formula>
      <formula>"Pass AAA"</formula>
    </cfRule>
  </conditionalFormatting>
  <conditionalFormatting sqref="AS15">
    <cfRule type="cellIs" dxfId="1025" priority="718" stopIfTrue="1" operator="between">
      <formula>"Pass†"</formula>
      <formula>"Pass† AA"</formula>
    </cfRule>
  </conditionalFormatting>
  <conditionalFormatting sqref="AS15">
    <cfRule type="cellIs" dxfId="1024" priority="719" stopIfTrue="1" operator="between">
      <formula>"Fail"</formula>
      <formula>"Fail AAA"</formula>
    </cfRule>
  </conditionalFormatting>
  <conditionalFormatting sqref="AS15">
    <cfRule type="cellIs" dxfId="1023" priority="720" stopIfTrue="1" operator="between">
      <formula>"Pass"</formula>
      <formula>"Pass AAA"</formula>
    </cfRule>
  </conditionalFormatting>
  <conditionalFormatting sqref="AS17">
    <cfRule type="cellIs" dxfId="1022" priority="721" stopIfTrue="1" operator="between">
      <formula>"Pass†"</formula>
      <formula>"Pass† AA"</formula>
    </cfRule>
  </conditionalFormatting>
  <conditionalFormatting sqref="AS17">
    <cfRule type="cellIs" dxfId="1021" priority="722" stopIfTrue="1" operator="between">
      <formula>"Fail"</formula>
      <formula>"Fail AAA"</formula>
    </cfRule>
  </conditionalFormatting>
  <conditionalFormatting sqref="AS17">
    <cfRule type="cellIs" dxfId="1020" priority="723" stopIfTrue="1" operator="between">
      <formula>"Pass"</formula>
      <formula>"Pass AAA"</formula>
    </cfRule>
  </conditionalFormatting>
  <conditionalFormatting sqref="AS18">
    <cfRule type="cellIs" dxfId="1019" priority="724" stopIfTrue="1" operator="between">
      <formula>"Pass†"</formula>
      <formula>"Pass† AA"</formula>
    </cfRule>
  </conditionalFormatting>
  <conditionalFormatting sqref="AS18">
    <cfRule type="cellIs" dxfId="1018" priority="725" stopIfTrue="1" operator="between">
      <formula>"Fail"</formula>
      <formula>"Fail AAA"</formula>
    </cfRule>
  </conditionalFormatting>
  <conditionalFormatting sqref="AS18">
    <cfRule type="cellIs" dxfId="1017" priority="726" stopIfTrue="1" operator="between">
      <formula>"Pass"</formula>
      <formula>"Pass AAA"</formula>
    </cfRule>
  </conditionalFormatting>
  <conditionalFormatting sqref="AS19:AS21">
    <cfRule type="cellIs" dxfId="1016" priority="727" stopIfTrue="1" operator="between">
      <formula>"Pass†"</formula>
      <formula>"Pass† AA"</formula>
    </cfRule>
  </conditionalFormatting>
  <conditionalFormatting sqref="AS19:AS21">
    <cfRule type="cellIs" dxfId="1015" priority="728" stopIfTrue="1" operator="between">
      <formula>"Fail"</formula>
      <formula>"Fail AAA"</formula>
    </cfRule>
  </conditionalFormatting>
  <conditionalFormatting sqref="AS19:AS21">
    <cfRule type="cellIs" dxfId="1014" priority="729" stopIfTrue="1" operator="between">
      <formula>"Pass"</formula>
      <formula>"Pass AAA"</formula>
    </cfRule>
  </conditionalFormatting>
  <conditionalFormatting sqref="AS23">
    <cfRule type="cellIs" dxfId="1013" priority="730" stopIfTrue="1" operator="between">
      <formula>"Pass†"</formula>
      <formula>"Pass† AA"</formula>
    </cfRule>
  </conditionalFormatting>
  <conditionalFormatting sqref="AS23">
    <cfRule type="cellIs" dxfId="1012" priority="731" stopIfTrue="1" operator="between">
      <formula>"Fail"</formula>
      <formula>"Fail AAA"</formula>
    </cfRule>
  </conditionalFormatting>
  <conditionalFormatting sqref="AS23">
    <cfRule type="cellIs" dxfId="1011" priority="732" stopIfTrue="1" operator="between">
      <formula>"Pass"</formula>
      <formula>"Pass AAA"</formula>
    </cfRule>
  </conditionalFormatting>
  <conditionalFormatting sqref="AS22">
    <cfRule type="cellIs" dxfId="1010" priority="733" stopIfTrue="1" operator="between">
      <formula>"Pass†"</formula>
      <formula>"Pass† AA"</formula>
    </cfRule>
  </conditionalFormatting>
  <conditionalFormatting sqref="AS22">
    <cfRule type="cellIs" dxfId="1009" priority="734" stopIfTrue="1" operator="between">
      <formula>"Fail"</formula>
      <formula>"Fail AAA"</formula>
    </cfRule>
  </conditionalFormatting>
  <conditionalFormatting sqref="AS22">
    <cfRule type="cellIs" dxfId="1008" priority="735" stopIfTrue="1" operator="between">
      <formula>"Pass"</formula>
      <formula>"Pass AAA"</formula>
    </cfRule>
  </conditionalFormatting>
  <conditionalFormatting sqref="AS24">
    <cfRule type="cellIs" dxfId="1007" priority="736" stopIfTrue="1" operator="between">
      <formula>"Pass†"</formula>
      <formula>"Pass† AA"</formula>
    </cfRule>
  </conditionalFormatting>
  <conditionalFormatting sqref="AS24">
    <cfRule type="cellIs" dxfId="1006" priority="737" stopIfTrue="1" operator="between">
      <formula>"Fail"</formula>
      <formula>"Fail AAA"</formula>
    </cfRule>
  </conditionalFormatting>
  <conditionalFormatting sqref="AS24">
    <cfRule type="cellIs" dxfId="1005" priority="738" stopIfTrue="1" operator="between">
      <formula>"Pass"</formula>
      <formula>"Pass AAA"</formula>
    </cfRule>
  </conditionalFormatting>
  <conditionalFormatting sqref="AS25:AS26">
    <cfRule type="cellIs" dxfId="1004" priority="739" stopIfTrue="1" operator="between">
      <formula>"Pass†"</formula>
      <formula>"Pass† AA"</formula>
    </cfRule>
  </conditionalFormatting>
  <conditionalFormatting sqref="AS25:AS26">
    <cfRule type="cellIs" dxfId="1003" priority="740" stopIfTrue="1" operator="between">
      <formula>"Fail"</formula>
      <formula>"Fail AAA"</formula>
    </cfRule>
  </conditionalFormatting>
  <conditionalFormatting sqref="AS25:AS26">
    <cfRule type="cellIs" dxfId="1002" priority="741" stopIfTrue="1" operator="between">
      <formula>"Pass"</formula>
      <formula>"Pass AAA"</formula>
    </cfRule>
  </conditionalFormatting>
  <conditionalFormatting sqref="AS30">
    <cfRule type="cellIs" dxfId="1001" priority="742" stopIfTrue="1" operator="between">
      <formula>"Pass†"</formula>
      <formula>"Pass† AA"</formula>
    </cfRule>
  </conditionalFormatting>
  <conditionalFormatting sqref="AS30">
    <cfRule type="cellIs" dxfId="1000" priority="743" stopIfTrue="1" operator="between">
      <formula>"Fail"</formula>
      <formula>"Fail AAA"</formula>
    </cfRule>
  </conditionalFormatting>
  <conditionalFormatting sqref="AS30">
    <cfRule type="cellIs" dxfId="999" priority="744" stopIfTrue="1" operator="between">
      <formula>"Pass"</formula>
      <formula>"Pass AAA"</formula>
    </cfRule>
  </conditionalFormatting>
  <conditionalFormatting sqref="AS27:AS29">
    <cfRule type="cellIs" dxfId="998" priority="745" stopIfTrue="1" operator="between">
      <formula>"Pass†"</formula>
      <formula>"Pass† AA"</formula>
    </cfRule>
  </conditionalFormatting>
  <conditionalFormatting sqref="AS27:AS29">
    <cfRule type="cellIs" dxfId="997" priority="746" stopIfTrue="1" operator="between">
      <formula>"Fail"</formula>
      <formula>"Fail AAA"</formula>
    </cfRule>
  </conditionalFormatting>
  <conditionalFormatting sqref="AS27:AS29">
    <cfRule type="cellIs" dxfId="996" priority="747" stopIfTrue="1" operator="between">
      <formula>"Pass"</formula>
      <formula>"Pass AAA"</formula>
    </cfRule>
  </conditionalFormatting>
  <conditionalFormatting sqref="AS31">
    <cfRule type="cellIs" dxfId="995" priority="748" stopIfTrue="1" operator="between">
      <formula>"Pass†"</formula>
      <formula>"Pass† AA"</formula>
    </cfRule>
  </conditionalFormatting>
  <conditionalFormatting sqref="AS31">
    <cfRule type="cellIs" dxfId="994" priority="749" stopIfTrue="1" operator="between">
      <formula>"Fail"</formula>
      <formula>"Fail AAA"</formula>
    </cfRule>
  </conditionalFormatting>
  <conditionalFormatting sqref="AS31">
    <cfRule type="cellIs" dxfId="993" priority="750" stopIfTrue="1" operator="between">
      <formula>"Pass"</formula>
      <formula>"Pass AAA"</formula>
    </cfRule>
  </conditionalFormatting>
  <conditionalFormatting sqref="AS32:AS33">
    <cfRule type="cellIs" dxfId="992" priority="751" stopIfTrue="1" operator="between">
      <formula>"Pass†"</formula>
      <formula>"Pass† AA"</formula>
    </cfRule>
  </conditionalFormatting>
  <conditionalFormatting sqref="AS32:AS33">
    <cfRule type="cellIs" dxfId="991" priority="752" stopIfTrue="1" operator="between">
      <formula>"Fail"</formula>
      <formula>"Fail AAA"</formula>
    </cfRule>
  </conditionalFormatting>
  <conditionalFormatting sqref="AS32:AS33">
    <cfRule type="cellIs" dxfId="990" priority="753" stopIfTrue="1" operator="between">
      <formula>"Pass"</formula>
      <formula>"Pass AAA"</formula>
    </cfRule>
  </conditionalFormatting>
  <dataValidations count="4">
    <dataValidation type="list" allowBlank="1" showErrorMessage="1" sqref="AT4:BV6 AT8:BV8 AT12:BV17 Y71:AW71" xr:uid="{00000000-0002-0000-0300-000000000000}">
      <formula1>"Pass AA,Pass AA†,Fail AA,N/A,Pass AAA,Fail AAA"</formula1>
    </dataValidation>
    <dataValidation type="list" allowBlank="1" showErrorMessage="1" sqref="E4:E71" xr:uid="{00000000-0002-0000-0300-000001000000}">
      <formula1>"Yes,No"</formula1>
    </dataValidation>
    <dataValidation type="list" allowBlank="1" showErrorMessage="1" sqref="X4:X71" xr:uid="{00000000-0002-0000-0300-000002000000}">
      <formula1>"Image,Flash,Text"</formula1>
    </dataValidation>
    <dataValidation type="list" allowBlank="1" showErrorMessage="1" sqref="Y4:AS6 Y7:BV7 Y8:AS8 Y9:BV11 Y12:AS17 Y18:BV70" xr:uid="{00000000-0002-0000-0300-000003000000}">
      <formula1>"Pass AA,Pass† AA,Fail AA,N/A,Pass AAA,Fail AAA"</formula1>
    </dataValidation>
  </dataValidations>
  <pageMargins left="0.75" right="0.75" top="1" bottom="1"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1000"/>
  <sheetViews>
    <sheetView workbookViewId="0">
      <pane xSplit="25" ySplit="3" topLeftCell="Z4" activePane="bottomRight" state="frozen"/>
      <selection pane="topRight" activeCell="Z1" sqref="Z1"/>
      <selection pane="bottomLeft" activeCell="A4" sqref="A4"/>
      <selection pane="bottomRight" activeCell="Z4" sqref="Z4"/>
    </sheetView>
  </sheetViews>
  <sheetFormatPr defaultColWidth="14.42578125" defaultRowHeight="15" customHeight="1" x14ac:dyDescent="0.2"/>
  <cols>
    <col min="1" max="2" width="20" customWidth="1"/>
    <col min="3" max="3" width="54.42578125" customWidth="1"/>
    <col min="4" max="4" width="17.42578125" customWidth="1"/>
    <col min="5" max="5" width="20" customWidth="1"/>
    <col min="6" max="7" width="10" customWidth="1"/>
    <col min="8" max="21" width="10.140625" hidden="1" customWidth="1"/>
    <col min="22" max="23" width="10" hidden="1" customWidth="1"/>
    <col min="24" max="24" width="8.85546875" customWidth="1"/>
    <col min="25" max="25" width="10.5703125" customWidth="1"/>
    <col min="26" max="29" width="11.140625" customWidth="1"/>
    <col min="30" max="33" width="11" customWidth="1"/>
    <col min="34" max="34" width="10.42578125" customWidth="1"/>
    <col min="35" max="35" width="10.85546875" customWidth="1"/>
    <col min="36" max="36" width="11.140625" customWidth="1"/>
    <col min="37" max="37" width="11.28515625" customWidth="1"/>
    <col min="38" max="38" width="11" customWidth="1"/>
    <col min="39" max="46" width="10.85546875" customWidth="1"/>
    <col min="47" max="75" width="10.85546875" hidden="1" customWidth="1"/>
  </cols>
  <sheetData>
    <row r="1" spans="1:75" ht="52.5" customHeight="1" x14ac:dyDescent="0.2">
      <c r="A1" s="154" t="s">
        <v>600</v>
      </c>
      <c r="B1" s="138"/>
      <c r="C1" s="138"/>
      <c r="D1" s="138"/>
      <c r="E1" s="138"/>
      <c r="F1" s="138"/>
      <c r="G1" s="155"/>
      <c r="H1" s="112"/>
      <c r="I1" s="112"/>
      <c r="J1" s="112"/>
      <c r="K1" s="112"/>
      <c r="L1" s="112"/>
      <c r="M1" s="112"/>
      <c r="N1" s="112"/>
      <c r="O1" s="112"/>
      <c r="P1" s="112"/>
      <c r="Q1" s="112"/>
      <c r="R1" s="112"/>
      <c r="S1" s="112"/>
      <c r="T1" s="112"/>
      <c r="U1" s="112"/>
      <c r="V1" s="112"/>
      <c r="W1" s="112"/>
      <c r="X1" s="112"/>
      <c r="Y1" s="113"/>
      <c r="Z1" s="44" t="str">
        <f>(Statistics!B14)</f>
        <v>Header and footer</v>
      </c>
      <c r="AA1" s="44" t="str">
        <f>(Statistics!B15)</f>
        <v>Home page</v>
      </c>
      <c r="AB1" s="44" t="str">
        <f>(Statistics!B16)</f>
        <v>Information for Voters</v>
      </c>
      <c r="AC1" s="44" t="str">
        <f>(Statistics!B17)</f>
        <v>Mayoral candidates</v>
      </c>
      <c r="AD1" s="44" t="str">
        <f>(Statistics!B18)</f>
        <v>Candidate page</v>
      </c>
      <c r="AE1" s="44" t="str">
        <f>(Statistics!B19)</f>
        <v>Content page with table</v>
      </c>
      <c r="AF1" s="44" t="str">
        <f>(Statistics!B20)</f>
        <v>Content page with downloads</v>
      </c>
      <c r="AG1" s="44" t="str">
        <f>(Statistics!B21)</f>
        <v>Content page with videos and accordions</v>
      </c>
      <c r="AH1" s="44" t="str">
        <f>(Statistics!B22)</f>
        <v>News article page</v>
      </c>
      <c r="AI1" s="44" t="str">
        <f>(Statistics!B23)</f>
        <v>Search</v>
      </c>
      <c r="AJ1" s="44" t="str">
        <f>(Statistics!B24)</f>
        <v>Polling Station Search</v>
      </c>
      <c r="AK1" s="44" t="str">
        <f>(Statistics!B25)</f>
        <v>Polling Station Search Results (1 match)</v>
      </c>
      <c r="AL1" s="44" t="str">
        <f>(Statistics!B26)</f>
        <v>Polling Station Search Results (&gt;1 match)</v>
      </c>
      <c r="AM1" s="44" t="str">
        <f>(Statistics!B27)</f>
        <v>Table of dates</v>
      </c>
      <c r="AN1" s="44" t="str">
        <f>(Statistics!B28)</f>
        <v>Twitter feed (appears on homepage)</v>
      </c>
      <c r="AO1" s="44" t="str">
        <f>(Statistics!B29)</f>
        <v>Results page</v>
      </c>
      <c r="AP1" s="44" t="str">
        <f>(Statistics!B30)</f>
        <v>Webforms</v>
      </c>
      <c r="AQ1" s="44" t="str">
        <f>(Statistics!B31)</f>
        <v>Timeline</v>
      </c>
      <c r="AR1" s="44" t="str">
        <f>(Statistics!B32)</f>
        <v>Londonwide PR</v>
      </c>
      <c r="AS1" s="44" t="str">
        <f>(Statistics!B33)</f>
        <v>Mayoral LP PR Test</v>
      </c>
      <c r="AT1" s="44" t="str">
        <f>(Statistics!B34)</f>
        <v>Mayoral - Bexley &amp; Bromley PR Test</v>
      </c>
      <c r="AU1" s="44" t="str">
        <f>(Statistics!B35)</f>
        <v>Page 22</v>
      </c>
      <c r="AV1" s="44" t="str">
        <f>(Statistics!B36)</f>
        <v>Page 23</v>
      </c>
      <c r="AW1" s="44" t="str">
        <f>(Statistics!B37)</f>
        <v>Page 24</v>
      </c>
      <c r="AX1" s="44" t="str">
        <f>(Statistics!B38)</f>
        <v>Page 25</v>
      </c>
      <c r="AY1" s="44" t="str">
        <f>(Statistics!B39)</f>
        <v>Page 26</v>
      </c>
      <c r="AZ1" s="44" t="str">
        <f>(Statistics!B40)</f>
        <v>Page 27</v>
      </c>
      <c r="BA1" s="44" t="str">
        <f>(Statistics!B41)</f>
        <v>Page 28</v>
      </c>
      <c r="BB1" s="44" t="str">
        <f>(Statistics!B42)</f>
        <v>Page 29</v>
      </c>
      <c r="BC1" s="44" t="str">
        <f>(Statistics!B43)</f>
        <v>Page 30</v>
      </c>
      <c r="BD1" s="44" t="str">
        <f>(Statistics!B44)</f>
        <v>Page 31</v>
      </c>
      <c r="BE1" s="44" t="str">
        <f>(Statistics!B45)</f>
        <v>Page 32</v>
      </c>
      <c r="BF1" s="44" t="str">
        <f>(Statistics!B46)</f>
        <v>Page 33</v>
      </c>
      <c r="BG1" s="44" t="str">
        <f>(Statistics!B47)</f>
        <v>Page 34</v>
      </c>
      <c r="BH1" s="44" t="str">
        <f>(Statistics!B48)</f>
        <v>Page 35</v>
      </c>
      <c r="BI1" s="44" t="str">
        <f>(Statistics!B49)</f>
        <v>Page 36</v>
      </c>
      <c r="BJ1" s="44" t="str">
        <f>(Statistics!B50)</f>
        <v>Page 37</v>
      </c>
      <c r="BK1" s="44" t="str">
        <f>(Statistics!B51)</f>
        <v>Page 38</v>
      </c>
      <c r="BL1" s="44" t="str">
        <f>(Statistics!B52)</f>
        <v>Page 39</v>
      </c>
      <c r="BM1" s="44" t="str">
        <f>(Statistics!B53)</f>
        <v>Page 40</v>
      </c>
      <c r="BN1" s="44" t="str">
        <f>(Statistics!B54)</f>
        <v>Page 41</v>
      </c>
      <c r="BO1" s="44" t="str">
        <f>(Statistics!B55)</f>
        <v>Page 42</v>
      </c>
      <c r="BP1" s="44" t="str">
        <f>(Statistics!B56)</f>
        <v>Page 43</v>
      </c>
      <c r="BQ1" s="44" t="str">
        <f>(Statistics!B57)</f>
        <v>Page 44</v>
      </c>
      <c r="BR1" s="44" t="str">
        <f>(Statistics!B58)</f>
        <v>Page 45</v>
      </c>
      <c r="BS1" s="44" t="str">
        <f>(Statistics!B59)</f>
        <v>Page 46</v>
      </c>
      <c r="BT1" s="44" t="str">
        <f>(Statistics!B60)</f>
        <v>Page 47</v>
      </c>
      <c r="BU1" s="44" t="str">
        <f>(Statistics!B61)</f>
        <v>Page 48</v>
      </c>
      <c r="BV1" s="44" t="str">
        <f>(Statistics!B62)</f>
        <v>Page 49</v>
      </c>
      <c r="BW1" s="44" t="str">
        <f>(Statistics!B63)</f>
        <v>Page 50</v>
      </c>
    </row>
    <row r="2" spans="1:75" ht="12.75" customHeight="1" x14ac:dyDescent="0.2">
      <c r="A2" s="156"/>
      <c r="B2" s="157"/>
      <c r="C2" s="157"/>
      <c r="D2" s="157"/>
      <c r="E2" s="157"/>
      <c r="F2" s="157"/>
      <c r="G2" s="158"/>
      <c r="H2" s="114"/>
      <c r="I2" s="114"/>
      <c r="J2" s="114"/>
      <c r="K2" s="114"/>
      <c r="L2" s="114"/>
      <c r="M2" s="114"/>
      <c r="N2" s="114"/>
      <c r="O2" s="114"/>
      <c r="P2" s="114"/>
      <c r="Q2" s="114"/>
      <c r="R2" s="114"/>
      <c r="S2" s="114"/>
      <c r="T2" s="114"/>
      <c r="U2" s="114"/>
      <c r="V2" s="114"/>
      <c r="W2" s="114"/>
      <c r="X2" s="114"/>
      <c r="Y2" s="115"/>
      <c r="Z2" s="44">
        <f>(Statistics!C14)</f>
        <v>0</v>
      </c>
      <c r="AA2" s="46" t="str">
        <f>(Statistics!C15)</f>
        <v>http://elects-stage.glatest.org.uk/</v>
      </c>
      <c r="AB2" s="46" t="str">
        <f>(Statistics!C16)</f>
        <v>http://elects-stage.glatest.org.uk/information-voters</v>
      </c>
      <c r="AC2" s="46" t="str">
        <f>(Statistics!C17)</f>
        <v>http://elects-stage.glatest.org.uk/information-voters/candidates</v>
      </c>
      <c r="AD2" s="46" t="str">
        <f>(Statistics!C18)</f>
        <v>http://elects-stage.glatest.org.uk/information-voterscandidatesmayoral-candidates/heston-blumenthal</v>
      </c>
      <c r="AE2" s="46" t="str">
        <f>(Statistics!C19)</f>
        <v>http://elects-stage.glatest.org.uk/information-candidates/guidance-candidates-and-agents</v>
      </c>
      <c r="AF2" s="46" t="str">
        <f>(Statistics!C20)</f>
        <v>http://elects-stage.glatest.org.uk/information-voters/information-carers-and-people-disability</v>
      </c>
      <c r="AG2" s="46" t="str">
        <f>(Statistics!C21)</f>
        <v>http://elects-stage.glatest.org.uk/information-voters/what-does-mayor-london-and-london-assembly-do</v>
      </c>
      <c r="AH2" s="46" t="str">
        <f>(Statistics!C22)</f>
        <v>http://elects-stage.glatest.org.uk/media-centre/local-elections-2018</v>
      </c>
      <c r="AI2" s="46" t="str">
        <f>(Statistics!C23)</f>
        <v>http://elects-stage.glatest.org.uk/search</v>
      </c>
      <c r="AJ2" s="46" t="str">
        <f>(Statistics!C24)</f>
        <v>http://elects-stage.glatest.org.uk/test-polling-station-search-lp</v>
      </c>
      <c r="AK2" s="46" t="str">
        <f>(Statistics!C25)</f>
        <v>https://elects-dev.glatest.org.uk/polling-stations/AA12AA</v>
      </c>
      <c r="AL2" s="46" t="str">
        <f>(Statistics!C26)</f>
        <v>https://elects-dev.glatest.org.uk/polling-stations/AA13AA</v>
      </c>
      <c r="AM2" s="46" t="str">
        <f>(Statistics!C27)</f>
        <v>https://elects-test.glatest.org.uk/im-candidate/statutory-notices-and-elections-timetable</v>
      </c>
      <c r="AN2" s="46" t="str">
        <f>(Statistics!C28)</f>
        <v>https://elects-test.glatest.org.uk/</v>
      </c>
      <c r="AO2" s="46" t="str">
        <f>(Statistics!C29)</f>
        <v>https://elects-test.glatest.org.uk/im-voter/election-results/results-2016</v>
      </c>
      <c r="AP2" s="46" t="str">
        <f>(Statistics!C30)</f>
        <v>https://elects-test.glatest.org.uk/media-centre/media-pre-accreditation-application-form</v>
      </c>
      <c r="AQ2" s="46" t="str">
        <f>(Statistics!C31)</f>
        <v>https://elects-test.glatest.org.uk/home/test-landing-page-pr</v>
      </c>
      <c r="AR2" s="46" t="str">
        <f>(Statistics!C32)</f>
        <v xml:space="preserve">https://elects-test.glatest.org.uk/londonwide-pr </v>
      </c>
      <c r="AS2" s="46" t="str">
        <f>(Statistics!C33)</f>
        <v>https://elects-test.glatest.org.uk/mayoral-lp-pr-test</v>
      </c>
      <c r="AT2" s="46" t="str">
        <f>(Statistics!C34)</f>
        <v>https://elects-test.glatest.org.uk/mayoral-bexley-bromley-pr-test</v>
      </c>
      <c r="AU2" s="44" t="str">
        <f>(Statistics!C35)</f>
        <v>URL 22</v>
      </c>
      <c r="AV2" s="44" t="str">
        <f>(Statistics!C36)</f>
        <v>URL 23</v>
      </c>
      <c r="AW2" s="44" t="str">
        <f>(Statistics!C37)</f>
        <v>URL 24</v>
      </c>
      <c r="AX2" s="44" t="str">
        <f>(Statistics!C38)</f>
        <v>URL 25</v>
      </c>
      <c r="AY2" s="44" t="str">
        <f>(Statistics!C39)</f>
        <v>URL 26</v>
      </c>
      <c r="AZ2" s="44" t="str">
        <f>(Statistics!C40)</f>
        <v>URL 27</v>
      </c>
      <c r="BA2" s="44" t="str">
        <f>(Statistics!C41)</f>
        <v>URL 28</v>
      </c>
      <c r="BB2" s="44" t="str">
        <f>(Statistics!C42)</f>
        <v>URL 29</v>
      </c>
      <c r="BC2" s="44" t="str">
        <f>(Statistics!C43)</f>
        <v>URL 30</v>
      </c>
      <c r="BD2" s="44" t="str">
        <f>(Statistics!C44)</f>
        <v>URL 31</v>
      </c>
      <c r="BE2" s="44" t="str">
        <f>(Statistics!C45)</f>
        <v>URL 32</v>
      </c>
      <c r="BF2" s="44" t="str">
        <f>(Statistics!C46)</f>
        <v>URL 33</v>
      </c>
      <c r="BG2" s="44" t="str">
        <f>(Statistics!C47)</f>
        <v>URL 34</v>
      </c>
      <c r="BH2" s="44" t="str">
        <f>(Statistics!C48)</f>
        <v>URL 35</v>
      </c>
      <c r="BI2" s="44" t="str">
        <f>(Statistics!C49)</f>
        <v>URL 36</v>
      </c>
      <c r="BJ2" s="44" t="str">
        <f>(Statistics!C50)</f>
        <v>URL 37</v>
      </c>
      <c r="BK2" s="44" t="str">
        <f>(Statistics!C51)</f>
        <v>URL 38</v>
      </c>
      <c r="BL2" s="44" t="str">
        <f>(Statistics!C52)</f>
        <v>URL 39</v>
      </c>
      <c r="BM2" s="44" t="str">
        <f>(Statistics!C53)</f>
        <v>URL 40</v>
      </c>
      <c r="BN2" s="44" t="str">
        <f>(Statistics!C54)</f>
        <v>URL 41</v>
      </c>
      <c r="BO2" s="44" t="str">
        <f>(Statistics!C55)</f>
        <v>URL 42</v>
      </c>
      <c r="BP2" s="44" t="str">
        <f>(Statistics!C56)</f>
        <v>URL 43</v>
      </c>
      <c r="BQ2" s="44" t="str">
        <f>(Statistics!C57)</f>
        <v>URL 44</v>
      </c>
      <c r="BR2" s="44" t="str">
        <f>(Statistics!C58)</f>
        <v>URL 45</v>
      </c>
      <c r="BS2" s="44" t="str">
        <f>(Statistics!C59)</f>
        <v>URL 46</v>
      </c>
      <c r="BT2" s="44" t="str">
        <f>(Statistics!C60)</f>
        <v>URL 47</v>
      </c>
      <c r="BU2" s="44" t="str">
        <f>(Statistics!C61)</f>
        <v>URL 48</v>
      </c>
      <c r="BV2" s="44" t="str">
        <f>(Statistics!C62)</f>
        <v>URL 49</v>
      </c>
      <c r="BW2" s="44" t="str">
        <f>(Statistics!C63)</f>
        <v>URL 50</v>
      </c>
    </row>
    <row r="3" spans="1:75" ht="12.75" customHeight="1" x14ac:dyDescent="0.2">
      <c r="A3" s="95" t="s">
        <v>519</v>
      </c>
      <c r="B3" s="95" t="s">
        <v>601</v>
      </c>
      <c r="C3" s="95" t="s">
        <v>602</v>
      </c>
      <c r="D3" s="95" t="s">
        <v>603</v>
      </c>
      <c r="E3" s="95" t="s">
        <v>604</v>
      </c>
      <c r="F3" s="96" t="s">
        <v>605</v>
      </c>
      <c r="G3" s="96" t="s">
        <v>606</v>
      </c>
      <c r="H3" s="97" t="s">
        <v>524</v>
      </c>
      <c r="I3" s="97" t="s">
        <v>525</v>
      </c>
      <c r="J3" s="97" t="s">
        <v>526</v>
      </c>
      <c r="K3" s="97" t="s">
        <v>527</v>
      </c>
      <c r="L3" s="97" t="s">
        <v>528</v>
      </c>
      <c r="M3" s="97" t="s">
        <v>529</v>
      </c>
      <c r="N3" s="97" t="s">
        <v>530</v>
      </c>
      <c r="O3" s="97" t="s">
        <v>531</v>
      </c>
      <c r="P3" s="98" t="s">
        <v>524</v>
      </c>
      <c r="Q3" s="98" t="s">
        <v>525</v>
      </c>
      <c r="R3" s="98" t="s">
        <v>532</v>
      </c>
      <c r="S3" s="98" t="s">
        <v>527</v>
      </c>
      <c r="T3" s="98" t="s">
        <v>528</v>
      </c>
      <c r="U3" s="98" t="s">
        <v>529</v>
      </c>
      <c r="V3" s="98" t="s">
        <v>530</v>
      </c>
      <c r="W3" s="98" t="s">
        <v>526</v>
      </c>
      <c r="X3" s="96" t="s">
        <v>533</v>
      </c>
      <c r="Y3" s="116" t="s">
        <v>534</v>
      </c>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row>
    <row r="4" spans="1:75" ht="62.25" customHeight="1" x14ac:dyDescent="0.2">
      <c r="A4" s="101" t="s">
        <v>542</v>
      </c>
      <c r="B4" s="101" t="s">
        <v>607</v>
      </c>
      <c r="C4" s="101"/>
      <c r="D4" s="101"/>
      <c r="E4" s="101"/>
      <c r="F4" s="44" t="s">
        <v>537</v>
      </c>
      <c r="G4" s="44" t="s">
        <v>538</v>
      </c>
      <c r="H4" s="44" t="b">
        <f t="shared" ref="H4:H84" si="0">IF(LEN(F4)=0,"",AND(LEFT(F4,1)="#",LEN(F4)=7))</f>
        <v>1</v>
      </c>
      <c r="I4" s="44">
        <f t="shared" ref="I4:I84" si="1">HEX2DEC(RIGHT(LEFT(F4,3),2))</f>
        <v>0</v>
      </c>
      <c r="J4" s="44">
        <f t="shared" ref="J4:J84" si="2">IF(I4/255&lt;= 0.03928,I4/(255*12.92),(((I4/255)+0.055)/1.055)^2.4)</f>
        <v>0</v>
      </c>
      <c r="K4" s="44">
        <f t="shared" ref="K4:K84" si="3">HEX2DEC(RIGHT(LEFT(F4,5),2))</f>
        <v>0</v>
      </c>
      <c r="L4" s="44">
        <f t="shared" ref="L4:L84" si="4">IF(K4/255&lt;= 0.03928,K4/(255*12.92),(((K4/255)+0.055)/1.055)^2.4)</f>
        <v>0</v>
      </c>
      <c r="M4" s="44">
        <f t="shared" ref="M4:M84" si="5">HEX2DEC(RIGHT(F4,2))</f>
        <v>0</v>
      </c>
      <c r="N4" s="44">
        <f t="shared" ref="N4:N84" si="6">IF(M4/255&lt;= 0.03928,M4/(255*12.92),(((M4/255)+0.055)/1.055)^2.4)</f>
        <v>0</v>
      </c>
      <c r="O4" s="44">
        <f t="shared" ref="O4:O84" si="7">(0.2126*J4)+(0.7152*L4)+(0.0722*N4)</f>
        <v>0</v>
      </c>
      <c r="P4" s="44" t="b">
        <f t="shared" ref="P4:P84" si="8">IF(LEN(G4)=0,"",AND(LEFT(G4,1)="#",LEN(G4)=7))</f>
        <v>1</v>
      </c>
      <c r="Q4" s="44">
        <f t="shared" ref="Q4:Q84" si="9">HEX2DEC(RIGHT(LEFT(G4,3),2))</f>
        <v>255</v>
      </c>
      <c r="R4" s="44">
        <f t="shared" ref="R4:R84" si="10">IF(Q4/255&lt;= 0.03928,Q4/(255*12.92),(((Q4/255)+0.055)/1.055)^2.4)</f>
        <v>1</v>
      </c>
      <c r="S4" s="44">
        <f t="shared" ref="S4:S84" si="11">HEX2DEC(RIGHT(LEFT(G4,5),2))</f>
        <v>255</v>
      </c>
      <c r="T4" s="44">
        <f t="shared" ref="T4:T84" si="12">IF(S4/255&lt;= 0.03928,S4/(255*12.92),(((S4/255)+0.055)/1.055)^2.4)</f>
        <v>1</v>
      </c>
      <c r="U4" s="44">
        <f t="shared" ref="U4:U84" si="13">HEX2DEC(RIGHT(G4,2))</f>
        <v>255</v>
      </c>
      <c r="V4" s="44">
        <f t="shared" ref="V4:V84" si="14">IF(U4/255&lt;= 0.03928,U4/(255*12.92),(((U4/255)+0.055)/1.055)^2.4)</f>
        <v>1</v>
      </c>
      <c r="W4" s="44">
        <f t="shared" ref="W4:W84" si="15">(0.2126*R4)+(0.7152*T4)+(0.0722*V4)</f>
        <v>1</v>
      </c>
      <c r="X4" s="44">
        <f t="shared" ref="X4:X84" si="16">IF(OR(H4="",P4="")=TRUE,"",IF(OR(H4=FALSE,P4=FALSE)=TRUE,"ERROR",ROUND(IF(O4&gt;W4,(O4+0.05)/(W4+0.05),(W4+0.05)/(O4+0.05)),2)))</f>
        <v>21</v>
      </c>
      <c r="Y4" s="44" t="str">
        <f t="shared" ref="Y4:Y84" si="17">IF(X4="","",IF(X4&gt;=3,"Pass","Fail"))</f>
        <v>Pass</v>
      </c>
      <c r="Z4" s="44" t="s">
        <v>541</v>
      </c>
      <c r="AA4" s="44" t="s">
        <v>32</v>
      </c>
      <c r="AB4" s="44" t="s">
        <v>32</v>
      </c>
      <c r="AC4" s="44" t="s">
        <v>32</v>
      </c>
      <c r="AD4" s="44" t="s">
        <v>32</v>
      </c>
      <c r="AE4" s="44" t="s">
        <v>32</v>
      </c>
      <c r="AF4" s="44" t="s">
        <v>32</v>
      </c>
      <c r="AG4" s="44" t="s">
        <v>32</v>
      </c>
      <c r="AH4" s="44" t="s">
        <v>32</v>
      </c>
      <c r="AI4" s="44" t="s">
        <v>32</v>
      </c>
      <c r="AJ4" s="44" t="s">
        <v>32</v>
      </c>
      <c r="AK4" s="44" t="s">
        <v>32</v>
      </c>
      <c r="AL4" s="44" t="s">
        <v>32</v>
      </c>
      <c r="AM4" s="44" t="s">
        <v>32</v>
      </c>
      <c r="AN4" s="44" t="s">
        <v>32</v>
      </c>
      <c r="AO4" s="44" t="s">
        <v>32</v>
      </c>
      <c r="AP4" s="44" t="s">
        <v>32</v>
      </c>
      <c r="AQ4" s="44" t="s">
        <v>32</v>
      </c>
      <c r="AR4" s="44" t="s">
        <v>32</v>
      </c>
      <c r="AS4" s="44" t="s">
        <v>32</v>
      </c>
      <c r="AT4" s="44" t="s">
        <v>32</v>
      </c>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row>
    <row r="5" spans="1:75" ht="62.25" customHeight="1" x14ac:dyDescent="0.2">
      <c r="A5" s="101" t="s">
        <v>608</v>
      </c>
      <c r="B5" s="101" t="s">
        <v>609</v>
      </c>
      <c r="C5" s="101"/>
      <c r="D5" s="101"/>
      <c r="E5" s="101"/>
      <c r="F5" s="44" t="s">
        <v>537</v>
      </c>
      <c r="G5" s="44" t="s">
        <v>610</v>
      </c>
      <c r="H5" s="44" t="b">
        <f t="shared" si="0"/>
        <v>1</v>
      </c>
      <c r="I5" s="44">
        <f t="shared" si="1"/>
        <v>0</v>
      </c>
      <c r="J5" s="44">
        <f t="shared" si="2"/>
        <v>0</v>
      </c>
      <c r="K5" s="44">
        <f t="shared" si="3"/>
        <v>0</v>
      </c>
      <c r="L5" s="44">
        <f t="shared" si="4"/>
        <v>0</v>
      </c>
      <c r="M5" s="44">
        <f t="shared" si="5"/>
        <v>0</v>
      </c>
      <c r="N5" s="44">
        <f t="shared" si="6"/>
        <v>0</v>
      </c>
      <c r="O5" s="44">
        <f t="shared" si="7"/>
        <v>0</v>
      </c>
      <c r="P5" s="44" t="b">
        <f t="shared" si="8"/>
        <v>1</v>
      </c>
      <c r="Q5" s="44">
        <f t="shared" si="9"/>
        <v>0</v>
      </c>
      <c r="R5" s="44">
        <f t="shared" si="10"/>
        <v>0</v>
      </c>
      <c r="S5" s="44">
        <f t="shared" si="11"/>
        <v>103</v>
      </c>
      <c r="T5" s="44">
        <f t="shared" si="12"/>
        <v>0.13563332965520564</v>
      </c>
      <c r="U5" s="44">
        <f t="shared" si="13"/>
        <v>244</v>
      </c>
      <c r="V5" s="44">
        <f t="shared" si="14"/>
        <v>0.90466117439114957</v>
      </c>
      <c r="W5" s="44">
        <f t="shared" si="15"/>
        <v>0.16232149416044406</v>
      </c>
      <c r="X5" s="44">
        <f t="shared" si="16"/>
        <v>4.25</v>
      </c>
      <c r="Y5" s="44" t="str">
        <f t="shared" si="17"/>
        <v>Pass</v>
      </c>
      <c r="Z5" s="44" t="s">
        <v>541</v>
      </c>
      <c r="AA5" s="44" t="s">
        <v>32</v>
      </c>
      <c r="AB5" s="44" t="s">
        <v>32</v>
      </c>
      <c r="AC5" s="44" t="s">
        <v>32</v>
      </c>
      <c r="AD5" s="44" t="s">
        <v>32</v>
      </c>
      <c r="AE5" s="44" t="s">
        <v>32</v>
      </c>
      <c r="AF5" s="44" t="s">
        <v>32</v>
      </c>
      <c r="AG5" s="44" t="s">
        <v>32</v>
      </c>
      <c r="AH5" s="44" t="s">
        <v>32</v>
      </c>
      <c r="AI5" s="44" t="s">
        <v>32</v>
      </c>
      <c r="AJ5" s="44" t="s">
        <v>32</v>
      </c>
      <c r="AK5" s="44" t="s">
        <v>32</v>
      </c>
      <c r="AL5" s="44" t="s">
        <v>32</v>
      </c>
      <c r="AM5" s="44" t="s">
        <v>32</v>
      </c>
      <c r="AN5" s="44" t="s">
        <v>32</v>
      </c>
      <c r="AO5" s="44" t="s">
        <v>32</v>
      </c>
      <c r="AP5" s="44" t="s">
        <v>32</v>
      </c>
      <c r="AQ5" s="44" t="s">
        <v>32</v>
      </c>
      <c r="AR5" s="44" t="s">
        <v>32</v>
      </c>
      <c r="AS5" s="44" t="s">
        <v>32</v>
      </c>
      <c r="AT5" s="44" t="s">
        <v>32</v>
      </c>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row>
    <row r="6" spans="1:75" ht="58.5" customHeight="1" x14ac:dyDescent="0.2">
      <c r="A6" s="101" t="s">
        <v>611</v>
      </c>
      <c r="B6" s="101" t="s">
        <v>612</v>
      </c>
      <c r="C6" s="101"/>
      <c r="D6" s="101"/>
      <c r="E6" s="101"/>
      <c r="F6" s="44" t="s">
        <v>538</v>
      </c>
      <c r="G6" s="44" t="s">
        <v>537</v>
      </c>
      <c r="H6" s="44" t="b">
        <f t="shared" si="0"/>
        <v>1</v>
      </c>
      <c r="I6" s="44">
        <f t="shared" si="1"/>
        <v>255</v>
      </c>
      <c r="J6" s="44">
        <f t="shared" si="2"/>
        <v>1</v>
      </c>
      <c r="K6" s="44">
        <f t="shared" si="3"/>
        <v>255</v>
      </c>
      <c r="L6" s="44">
        <f t="shared" si="4"/>
        <v>1</v>
      </c>
      <c r="M6" s="44">
        <f t="shared" si="5"/>
        <v>255</v>
      </c>
      <c r="N6" s="44">
        <f t="shared" si="6"/>
        <v>1</v>
      </c>
      <c r="O6" s="44">
        <f t="shared" si="7"/>
        <v>1</v>
      </c>
      <c r="P6" s="44" t="b">
        <f t="shared" si="8"/>
        <v>1</v>
      </c>
      <c r="Q6" s="44">
        <f t="shared" si="9"/>
        <v>0</v>
      </c>
      <c r="R6" s="44">
        <f t="shared" si="10"/>
        <v>0</v>
      </c>
      <c r="S6" s="44">
        <f t="shared" si="11"/>
        <v>0</v>
      </c>
      <c r="T6" s="44">
        <f t="shared" si="12"/>
        <v>0</v>
      </c>
      <c r="U6" s="44">
        <f t="shared" si="13"/>
        <v>0</v>
      </c>
      <c r="V6" s="44">
        <f t="shared" si="14"/>
        <v>0</v>
      </c>
      <c r="W6" s="44">
        <f t="shared" si="15"/>
        <v>0</v>
      </c>
      <c r="X6" s="44">
        <f t="shared" si="16"/>
        <v>21</v>
      </c>
      <c r="Y6" s="44" t="str">
        <f t="shared" si="17"/>
        <v>Pass</v>
      </c>
      <c r="Z6" s="44" t="s">
        <v>541</v>
      </c>
      <c r="AA6" s="44" t="s">
        <v>32</v>
      </c>
      <c r="AB6" s="44" t="s">
        <v>32</v>
      </c>
      <c r="AC6" s="44" t="s">
        <v>32</v>
      </c>
      <c r="AD6" s="44" t="s">
        <v>32</v>
      </c>
      <c r="AE6" s="44" t="s">
        <v>32</v>
      </c>
      <c r="AF6" s="44" t="s">
        <v>32</v>
      </c>
      <c r="AG6" s="44" t="s">
        <v>32</v>
      </c>
      <c r="AH6" s="44" t="s">
        <v>32</v>
      </c>
      <c r="AI6" s="44" t="s">
        <v>32</v>
      </c>
      <c r="AJ6" s="44" t="s">
        <v>32</v>
      </c>
      <c r="AK6" s="44" t="s">
        <v>32</v>
      </c>
      <c r="AL6" s="44" t="s">
        <v>32</v>
      </c>
      <c r="AM6" s="44" t="s">
        <v>32</v>
      </c>
      <c r="AN6" s="44" t="s">
        <v>32</v>
      </c>
      <c r="AO6" s="44" t="s">
        <v>32</v>
      </c>
      <c r="AP6" s="44" t="s">
        <v>32</v>
      </c>
      <c r="AQ6" s="44" t="s">
        <v>32</v>
      </c>
      <c r="AR6" s="44" t="s">
        <v>32</v>
      </c>
      <c r="AS6" s="44" t="s">
        <v>32</v>
      </c>
      <c r="AT6" s="44" t="s">
        <v>32</v>
      </c>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row>
    <row r="7" spans="1:75" ht="76.5" customHeight="1" x14ac:dyDescent="0.2">
      <c r="A7" s="101" t="s">
        <v>613</v>
      </c>
      <c r="B7" s="101" t="s">
        <v>614</v>
      </c>
      <c r="C7" s="101"/>
      <c r="D7" s="101"/>
      <c r="E7" s="101"/>
      <c r="F7" s="44" t="s">
        <v>538</v>
      </c>
      <c r="G7" s="44" t="s">
        <v>610</v>
      </c>
      <c r="H7" s="44" t="b">
        <f t="shared" si="0"/>
        <v>1</v>
      </c>
      <c r="I7" s="44">
        <f t="shared" si="1"/>
        <v>255</v>
      </c>
      <c r="J7" s="44">
        <f t="shared" si="2"/>
        <v>1</v>
      </c>
      <c r="K7" s="44">
        <f t="shared" si="3"/>
        <v>255</v>
      </c>
      <c r="L7" s="44">
        <f t="shared" si="4"/>
        <v>1</v>
      </c>
      <c r="M7" s="44">
        <f t="shared" si="5"/>
        <v>255</v>
      </c>
      <c r="N7" s="44">
        <f t="shared" si="6"/>
        <v>1</v>
      </c>
      <c r="O7" s="44">
        <f t="shared" si="7"/>
        <v>1</v>
      </c>
      <c r="P7" s="44" t="b">
        <f t="shared" si="8"/>
        <v>1</v>
      </c>
      <c r="Q7" s="44">
        <f t="shared" si="9"/>
        <v>0</v>
      </c>
      <c r="R7" s="44">
        <f t="shared" si="10"/>
        <v>0</v>
      </c>
      <c r="S7" s="44">
        <f t="shared" si="11"/>
        <v>103</v>
      </c>
      <c r="T7" s="44">
        <f t="shared" si="12"/>
        <v>0.13563332965520564</v>
      </c>
      <c r="U7" s="44">
        <f t="shared" si="13"/>
        <v>244</v>
      </c>
      <c r="V7" s="44">
        <f t="shared" si="14"/>
        <v>0.90466117439114957</v>
      </c>
      <c r="W7" s="44">
        <f t="shared" si="15"/>
        <v>0.16232149416044406</v>
      </c>
      <c r="X7" s="44">
        <f t="shared" si="16"/>
        <v>4.95</v>
      </c>
      <c r="Y7" s="44" t="str">
        <f t="shared" si="17"/>
        <v>Pass</v>
      </c>
      <c r="Z7" s="44" t="s">
        <v>541</v>
      </c>
      <c r="AA7" s="44" t="s">
        <v>32</v>
      </c>
      <c r="AB7" s="44" t="s">
        <v>32</v>
      </c>
      <c r="AC7" s="44" t="s">
        <v>32</v>
      </c>
      <c r="AD7" s="44" t="s">
        <v>32</v>
      </c>
      <c r="AE7" s="44" t="s">
        <v>32</v>
      </c>
      <c r="AF7" s="44" t="s">
        <v>32</v>
      </c>
      <c r="AG7" s="44" t="s">
        <v>32</v>
      </c>
      <c r="AH7" s="44" t="s">
        <v>32</v>
      </c>
      <c r="AI7" s="44" t="s">
        <v>32</v>
      </c>
      <c r="AJ7" s="44" t="s">
        <v>32</v>
      </c>
      <c r="AK7" s="44" t="s">
        <v>32</v>
      </c>
      <c r="AL7" s="44" t="s">
        <v>32</v>
      </c>
      <c r="AM7" s="44" t="s">
        <v>32</v>
      </c>
      <c r="AN7" s="44" t="s">
        <v>32</v>
      </c>
      <c r="AO7" s="44" t="s">
        <v>32</v>
      </c>
      <c r="AP7" s="44" t="s">
        <v>32</v>
      </c>
      <c r="AQ7" s="44" t="s">
        <v>32</v>
      </c>
      <c r="AR7" s="44" t="s">
        <v>32</v>
      </c>
      <c r="AS7" s="44" t="s">
        <v>32</v>
      </c>
      <c r="AT7" s="44" t="s">
        <v>32</v>
      </c>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row>
    <row r="8" spans="1:75" ht="79.5" customHeight="1" x14ac:dyDescent="0.2">
      <c r="A8" s="101" t="s">
        <v>615</v>
      </c>
      <c r="B8" s="101" t="s">
        <v>616</v>
      </c>
      <c r="C8" s="101"/>
      <c r="D8" s="101"/>
      <c r="E8" s="101"/>
      <c r="F8" s="44" t="s">
        <v>548</v>
      </c>
      <c r="G8" s="44" t="s">
        <v>610</v>
      </c>
      <c r="H8" s="44" t="b">
        <f t="shared" si="0"/>
        <v>1</v>
      </c>
      <c r="I8" s="44">
        <f t="shared" si="1"/>
        <v>36</v>
      </c>
      <c r="J8" s="44">
        <f t="shared" si="2"/>
        <v>1.7641954488384088E-2</v>
      </c>
      <c r="K8" s="44">
        <f t="shared" si="3"/>
        <v>36</v>
      </c>
      <c r="L8" s="44">
        <f t="shared" si="4"/>
        <v>1.7641954488384088E-2</v>
      </c>
      <c r="M8" s="44">
        <f t="shared" si="5"/>
        <v>36</v>
      </c>
      <c r="N8" s="44">
        <f t="shared" si="6"/>
        <v>1.7641954488384088E-2</v>
      </c>
      <c r="O8" s="44">
        <f t="shared" si="7"/>
        <v>1.7641954488384088E-2</v>
      </c>
      <c r="P8" s="44" t="b">
        <f t="shared" si="8"/>
        <v>1</v>
      </c>
      <c r="Q8" s="44">
        <f t="shared" si="9"/>
        <v>0</v>
      </c>
      <c r="R8" s="44">
        <f t="shared" si="10"/>
        <v>0</v>
      </c>
      <c r="S8" s="44">
        <f t="shared" si="11"/>
        <v>103</v>
      </c>
      <c r="T8" s="44">
        <f t="shared" si="12"/>
        <v>0.13563332965520564</v>
      </c>
      <c r="U8" s="44">
        <f t="shared" si="13"/>
        <v>244</v>
      </c>
      <c r="V8" s="44">
        <f t="shared" si="14"/>
        <v>0.90466117439114957</v>
      </c>
      <c r="W8" s="44">
        <f t="shared" si="15"/>
        <v>0.16232149416044406</v>
      </c>
      <c r="X8" s="44">
        <f t="shared" si="16"/>
        <v>3.14</v>
      </c>
      <c r="Y8" s="44" t="str">
        <f t="shared" si="17"/>
        <v>Pass</v>
      </c>
      <c r="Z8" s="44" t="s">
        <v>541</v>
      </c>
      <c r="AA8" s="44" t="s">
        <v>32</v>
      </c>
      <c r="AB8" s="44" t="s">
        <v>32</v>
      </c>
      <c r="AC8" s="44" t="s">
        <v>32</v>
      </c>
      <c r="AD8" s="44" t="s">
        <v>32</v>
      </c>
      <c r="AE8" s="44" t="s">
        <v>32</v>
      </c>
      <c r="AF8" s="44" t="s">
        <v>32</v>
      </c>
      <c r="AG8" s="44" t="s">
        <v>32</v>
      </c>
      <c r="AH8" s="44" t="s">
        <v>32</v>
      </c>
      <c r="AI8" s="44" t="s">
        <v>32</v>
      </c>
      <c r="AJ8" s="44" t="s">
        <v>32</v>
      </c>
      <c r="AK8" s="44" t="s">
        <v>32</v>
      </c>
      <c r="AL8" s="44" t="s">
        <v>32</v>
      </c>
      <c r="AM8" s="44" t="s">
        <v>32</v>
      </c>
      <c r="AN8" s="44" t="s">
        <v>32</v>
      </c>
      <c r="AO8" s="44" t="s">
        <v>32</v>
      </c>
      <c r="AP8" s="44" t="s">
        <v>32</v>
      </c>
      <c r="AQ8" s="44" t="s">
        <v>32</v>
      </c>
      <c r="AR8" s="44" t="s">
        <v>32</v>
      </c>
      <c r="AS8" s="44" t="s">
        <v>32</v>
      </c>
      <c r="AT8" s="44" t="s">
        <v>32</v>
      </c>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row>
    <row r="9" spans="1:75" ht="33.75" customHeight="1" x14ac:dyDescent="0.2">
      <c r="A9" s="101" t="s">
        <v>617</v>
      </c>
      <c r="B9" s="101" t="s">
        <v>618</v>
      </c>
      <c r="C9" s="101"/>
      <c r="D9" s="101"/>
      <c r="E9" s="101"/>
      <c r="F9" s="44" t="s">
        <v>548</v>
      </c>
      <c r="G9" s="44" t="s">
        <v>538</v>
      </c>
      <c r="H9" s="44" t="b">
        <f t="shared" si="0"/>
        <v>1</v>
      </c>
      <c r="I9" s="44">
        <f t="shared" si="1"/>
        <v>36</v>
      </c>
      <c r="J9" s="44">
        <f t="shared" si="2"/>
        <v>1.7641954488384088E-2</v>
      </c>
      <c r="K9" s="44">
        <f t="shared" si="3"/>
        <v>36</v>
      </c>
      <c r="L9" s="44">
        <f t="shared" si="4"/>
        <v>1.7641954488384088E-2</v>
      </c>
      <c r="M9" s="44">
        <f t="shared" si="5"/>
        <v>36</v>
      </c>
      <c r="N9" s="44">
        <f t="shared" si="6"/>
        <v>1.7641954488384088E-2</v>
      </c>
      <c r="O9" s="44">
        <f t="shared" si="7"/>
        <v>1.7641954488384088E-2</v>
      </c>
      <c r="P9" s="44" t="b">
        <f t="shared" si="8"/>
        <v>1</v>
      </c>
      <c r="Q9" s="44">
        <f t="shared" si="9"/>
        <v>255</v>
      </c>
      <c r="R9" s="44">
        <f t="shared" si="10"/>
        <v>1</v>
      </c>
      <c r="S9" s="44">
        <f t="shared" si="11"/>
        <v>255</v>
      </c>
      <c r="T9" s="44">
        <f t="shared" si="12"/>
        <v>1</v>
      </c>
      <c r="U9" s="44">
        <f t="shared" si="13"/>
        <v>255</v>
      </c>
      <c r="V9" s="44">
        <f t="shared" si="14"/>
        <v>1</v>
      </c>
      <c r="W9" s="44">
        <f t="shared" si="15"/>
        <v>1</v>
      </c>
      <c r="X9" s="44">
        <f t="shared" si="16"/>
        <v>15.52</v>
      </c>
      <c r="Y9" s="44" t="str">
        <f t="shared" si="17"/>
        <v>Pass</v>
      </c>
      <c r="Z9" s="44" t="s">
        <v>541</v>
      </c>
      <c r="AA9" s="44" t="s">
        <v>32</v>
      </c>
      <c r="AB9" s="44" t="s">
        <v>32</v>
      </c>
      <c r="AC9" s="44" t="s">
        <v>32</v>
      </c>
      <c r="AD9" s="44" t="s">
        <v>32</v>
      </c>
      <c r="AE9" s="44" t="s">
        <v>32</v>
      </c>
      <c r="AF9" s="44" t="s">
        <v>32</v>
      </c>
      <c r="AG9" s="44" t="s">
        <v>32</v>
      </c>
      <c r="AH9" s="44" t="s">
        <v>32</v>
      </c>
      <c r="AI9" s="44" t="s">
        <v>32</v>
      </c>
      <c r="AJ9" s="44" t="s">
        <v>32</v>
      </c>
      <c r="AK9" s="44" t="s">
        <v>32</v>
      </c>
      <c r="AL9" s="44" t="s">
        <v>32</v>
      </c>
      <c r="AM9" s="44" t="s">
        <v>32</v>
      </c>
      <c r="AN9" s="44" t="s">
        <v>32</v>
      </c>
      <c r="AO9" s="44" t="s">
        <v>32</v>
      </c>
      <c r="AP9" s="44" t="s">
        <v>32</v>
      </c>
      <c r="AQ9" s="44" t="s">
        <v>32</v>
      </c>
      <c r="AR9" s="44" t="s">
        <v>32</v>
      </c>
      <c r="AS9" s="44" t="s">
        <v>32</v>
      </c>
      <c r="AT9" s="44" t="s">
        <v>32</v>
      </c>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row>
    <row r="10" spans="1:75" ht="39.75" customHeight="1" x14ac:dyDescent="0.2">
      <c r="A10" s="101" t="s">
        <v>619</v>
      </c>
      <c r="B10" s="101" t="s">
        <v>616</v>
      </c>
      <c r="C10" s="101"/>
      <c r="D10" s="101"/>
      <c r="E10" s="101"/>
      <c r="F10" s="44" t="s">
        <v>548</v>
      </c>
      <c r="G10" s="44" t="s">
        <v>620</v>
      </c>
      <c r="H10" s="44" t="b">
        <f t="shared" si="0"/>
        <v>1</v>
      </c>
      <c r="I10" s="44">
        <f t="shared" si="1"/>
        <v>36</v>
      </c>
      <c r="J10" s="44">
        <f t="shared" si="2"/>
        <v>1.7641954488384088E-2</v>
      </c>
      <c r="K10" s="44">
        <f t="shared" si="3"/>
        <v>36</v>
      </c>
      <c r="L10" s="44">
        <f t="shared" si="4"/>
        <v>1.7641954488384088E-2</v>
      </c>
      <c r="M10" s="44">
        <f t="shared" si="5"/>
        <v>36</v>
      </c>
      <c r="N10" s="44">
        <f t="shared" si="6"/>
        <v>1.7641954488384088E-2</v>
      </c>
      <c r="O10" s="44">
        <f t="shared" si="7"/>
        <v>1.7641954488384088E-2</v>
      </c>
      <c r="P10" s="44" t="b">
        <f t="shared" si="8"/>
        <v>1</v>
      </c>
      <c r="Q10" s="44">
        <f t="shared" si="9"/>
        <v>29</v>
      </c>
      <c r="R10" s="44">
        <f t="shared" si="10"/>
        <v>1.2286488356915874E-2</v>
      </c>
      <c r="S10" s="44">
        <f t="shared" si="11"/>
        <v>161</v>
      </c>
      <c r="T10" s="44">
        <f t="shared" si="12"/>
        <v>0.35640014414594351</v>
      </c>
      <c r="U10" s="44">
        <f t="shared" si="13"/>
        <v>242</v>
      </c>
      <c r="V10" s="44">
        <f t="shared" si="14"/>
        <v>0.88792311788196632</v>
      </c>
      <c r="W10" s="44">
        <f t="shared" si="15"/>
        <v>0.32161753962893708</v>
      </c>
      <c r="X10" s="44">
        <f t="shared" si="16"/>
        <v>5.49</v>
      </c>
      <c r="Y10" s="44" t="str">
        <f t="shared" si="17"/>
        <v>Pass</v>
      </c>
      <c r="Z10" s="44" t="s">
        <v>541</v>
      </c>
      <c r="AA10" s="44" t="s">
        <v>32</v>
      </c>
      <c r="AB10" s="44" t="s">
        <v>32</v>
      </c>
      <c r="AC10" s="44" t="s">
        <v>32</v>
      </c>
      <c r="AD10" s="44" t="s">
        <v>32</v>
      </c>
      <c r="AE10" s="44" t="s">
        <v>32</v>
      </c>
      <c r="AF10" s="44" t="s">
        <v>32</v>
      </c>
      <c r="AG10" s="44" t="s">
        <v>32</v>
      </c>
      <c r="AH10" s="44" t="s">
        <v>32</v>
      </c>
      <c r="AI10" s="44" t="s">
        <v>32</v>
      </c>
      <c r="AJ10" s="44" t="s">
        <v>32</v>
      </c>
      <c r="AK10" s="44" t="s">
        <v>32</v>
      </c>
      <c r="AL10" s="44" t="s">
        <v>32</v>
      </c>
      <c r="AM10" s="44" t="s">
        <v>32</v>
      </c>
      <c r="AN10" s="44" t="s">
        <v>32</v>
      </c>
      <c r="AO10" s="44" t="s">
        <v>32</v>
      </c>
      <c r="AP10" s="44" t="s">
        <v>32</v>
      </c>
      <c r="AQ10" s="44" t="s">
        <v>32</v>
      </c>
      <c r="AR10" s="44" t="s">
        <v>32</v>
      </c>
      <c r="AS10" s="44" t="s">
        <v>32</v>
      </c>
      <c r="AT10" s="44" t="s">
        <v>32</v>
      </c>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row>
    <row r="11" spans="1:75" ht="36" customHeight="1" x14ac:dyDescent="0.2">
      <c r="A11" s="101" t="s">
        <v>621</v>
      </c>
      <c r="B11" s="101" t="s">
        <v>616</v>
      </c>
      <c r="C11" s="101"/>
      <c r="D11" s="101"/>
      <c r="E11" s="101"/>
      <c r="F11" s="44" t="s">
        <v>548</v>
      </c>
      <c r="G11" s="44" t="s">
        <v>622</v>
      </c>
      <c r="H11" s="44" t="b">
        <f t="shared" si="0"/>
        <v>1</v>
      </c>
      <c r="I11" s="44">
        <f t="shared" si="1"/>
        <v>36</v>
      </c>
      <c r="J11" s="44">
        <f t="shared" si="2"/>
        <v>1.7641954488384088E-2</v>
      </c>
      <c r="K11" s="44">
        <f t="shared" si="3"/>
        <v>36</v>
      </c>
      <c r="L11" s="44">
        <f t="shared" si="4"/>
        <v>1.7641954488384088E-2</v>
      </c>
      <c r="M11" s="44">
        <f t="shared" si="5"/>
        <v>36</v>
      </c>
      <c r="N11" s="44">
        <f t="shared" si="6"/>
        <v>1.7641954488384088E-2</v>
      </c>
      <c r="O11" s="44">
        <f t="shared" si="7"/>
        <v>1.7641954488384088E-2</v>
      </c>
      <c r="P11" s="44" t="b">
        <f t="shared" si="8"/>
        <v>1</v>
      </c>
      <c r="Q11" s="44">
        <f t="shared" si="9"/>
        <v>23</v>
      </c>
      <c r="R11" s="44">
        <f t="shared" si="10"/>
        <v>8.5681256180693086E-3</v>
      </c>
      <c r="S11" s="44">
        <f t="shared" si="11"/>
        <v>119</v>
      </c>
      <c r="T11" s="44">
        <f t="shared" si="12"/>
        <v>0.18447499450044097</v>
      </c>
      <c r="U11" s="44">
        <f t="shared" si="13"/>
        <v>242</v>
      </c>
      <c r="V11" s="44">
        <f t="shared" si="14"/>
        <v>0.88792311788196632</v>
      </c>
      <c r="W11" s="44">
        <f t="shared" si="15"/>
        <v>0.19786614868419489</v>
      </c>
      <c r="X11" s="44">
        <f t="shared" si="16"/>
        <v>3.66</v>
      </c>
      <c r="Y11" s="44" t="str">
        <f t="shared" si="17"/>
        <v>Pass</v>
      </c>
      <c r="Z11" s="44" t="s">
        <v>541</v>
      </c>
      <c r="AA11" s="44" t="s">
        <v>32</v>
      </c>
      <c r="AB11" s="44" t="s">
        <v>32</v>
      </c>
      <c r="AC11" s="44" t="s">
        <v>32</v>
      </c>
      <c r="AD11" s="44" t="s">
        <v>32</v>
      </c>
      <c r="AE11" s="44" t="s">
        <v>32</v>
      </c>
      <c r="AF11" s="44" t="s">
        <v>32</v>
      </c>
      <c r="AG11" s="44" t="s">
        <v>32</v>
      </c>
      <c r="AH11" s="44" t="s">
        <v>32</v>
      </c>
      <c r="AI11" s="44" t="s">
        <v>32</v>
      </c>
      <c r="AJ11" s="44" t="s">
        <v>32</v>
      </c>
      <c r="AK11" s="44" t="s">
        <v>32</v>
      </c>
      <c r="AL11" s="44" t="s">
        <v>32</v>
      </c>
      <c r="AM11" s="44" t="s">
        <v>32</v>
      </c>
      <c r="AN11" s="44" t="s">
        <v>32</v>
      </c>
      <c r="AO11" s="44" t="s">
        <v>32</v>
      </c>
      <c r="AP11" s="44" t="s">
        <v>32</v>
      </c>
      <c r="AQ11" s="44" t="s">
        <v>32</v>
      </c>
      <c r="AR11" s="44" t="s">
        <v>32</v>
      </c>
      <c r="AS11" s="44" t="s">
        <v>32</v>
      </c>
      <c r="AT11" s="44" t="s">
        <v>32</v>
      </c>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row>
    <row r="12" spans="1:75" ht="30.75" customHeight="1" x14ac:dyDescent="0.2">
      <c r="A12" s="101" t="s">
        <v>623</v>
      </c>
      <c r="B12" s="101" t="s">
        <v>624</v>
      </c>
      <c r="C12" s="101"/>
      <c r="D12" s="101"/>
      <c r="E12" s="101"/>
      <c r="F12" s="44" t="s">
        <v>548</v>
      </c>
      <c r="G12" s="44" t="s">
        <v>625</v>
      </c>
      <c r="H12" s="44" t="b">
        <f t="shared" si="0"/>
        <v>1</v>
      </c>
      <c r="I12" s="44">
        <f t="shared" si="1"/>
        <v>36</v>
      </c>
      <c r="J12" s="44">
        <f t="shared" si="2"/>
        <v>1.7641954488384088E-2</v>
      </c>
      <c r="K12" s="44">
        <f t="shared" si="3"/>
        <v>36</v>
      </c>
      <c r="L12" s="44">
        <f t="shared" si="4"/>
        <v>1.7641954488384088E-2</v>
      </c>
      <c r="M12" s="44">
        <f t="shared" si="5"/>
        <v>36</v>
      </c>
      <c r="N12" s="44">
        <f t="shared" si="6"/>
        <v>1.7641954488384088E-2</v>
      </c>
      <c r="O12" s="44">
        <f t="shared" si="7"/>
        <v>1.7641954488384088E-2</v>
      </c>
      <c r="P12" s="44" t="b">
        <f t="shared" si="8"/>
        <v>1</v>
      </c>
      <c r="Q12" s="44">
        <f t="shared" si="9"/>
        <v>255</v>
      </c>
      <c r="R12" s="44">
        <f t="shared" si="10"/>
        <v>1</v>
      </c>
      <c r="S12" s="44">
        <f t="shared" si="11"/>
        <v>51</v>
      </c>
      <c r="T12" s="44">
        <f t="shared" si="12"/>
        <v>3.3104766570885055E-2</v>
      </c>
      <c r="U12" s="44">
        <f t="shared" si="13"/>
        <v>51</v>
      </c>
      <c r="V12" s="44">
        <f t="shared" si="14"/>
        <v>3.3104766570885055E-2</v>
      </c>
      <c r="W12" s="44">
        <f t="shared" si="15"/>
        <v>0.23866669319791489</v>
      </c>
      <c r="X12" s="44">
        <f t="shared" si="16"/>
        <v>4.2699999999999996</v>
      </c>
      <c r="Y12" s="44" t="str">
        <f t="shared" si="17"/>
        <v>Pass</v>
      </c>
      <c r="Z12" s="44" t="s">
        <v>541</v>
      </c>
      <c r="AA12" s="44" t="s">
        <v>32</v>
      </c>
      <c r="AB12" s="44" t="s">
        <v>32</v>
      </c>
      <c r="AC12" s="44" t="s">
        <v>32</v>
      </c>
      <c r="AD12" s="44" t="s">
        <v>32</v>
      </c>
      <c r="AE12" s="44" t="s">
        <v>32</v>
      </c>
      <c r="AF12" s="44" t="s">
        <v>32</v>
      </c>
      <c r="AG12" s="44" t="s">
        <v>32</v>
      </c>
      <c r="AH12" s="44" t="s">
        <v>32</v>
      </c>
      <c r="AI12" s="44" t="s">
        <v>32</v>
      </c>
      <c r="AJ12" s="44" t="s">
        <v>32</v>
      </c>
      <c r="AK12" s="44" t="s">
        <v>32</v>
      </c>
      <c r="AL12" s="44" t="s">
        <v>32</v>
      </c>
      <c r="AM12" s="44" t="s">
        <v>32</v>
      </c>
      <c r="AN12" s="44" t="s">
        <v>32</v>
      </c>
      <c r="AO12" s="44" t="s">
        <v>32</v>
      </c>
      <c r="AP12" s="44" t="s">
        <v>32</v>
      </c>
      <c r="AQ12" s="44" t="s">
        <v>32</v>
      </c>
      <c r="AR12" s="44" t="s">
        <v>32</v>
      </c>
      <c r="AS12" s="44" t="s">
        <v>32</v>
      </c>
      <c r="AT12" s="44" t="s">
        <v>32</v>
      </c>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row>
    <row r="13" spans="1:75" ht="48" customHeight="1" x14ac:dyDescent="0.2">
      <c r="A13" s="101" t="s">
        <v>626</v>
      </c>
      <c r="B13" s="101" t="s">
        <v>627</v>
      </c>
      <c r="C13" s="101"/>
      <c r="D13" s="101"/>
      <c r="E13" s="101"/>
      <c r="F13" s="44" t="s">
        <v>548</v>
      </c>
      <c r="G13" s="44" t="s">
        <v>610</v>
      </c>
      <c r="H13" s="44" t="b">
        <f t="shared" si="0"/>
        <v>1</v>
      </c>
      <c r="I13" s="44">
        <f t="shared" si="1"/>
        <v>36</v>
      </c>
      <c r="J13" s="44">
        <f t="shared" si="2"/>
        <v>1.7641954488384088E-2</v>
      </c>
      <c r="K13" s="44">
        <f t="shared" si="3"/>
        <v>36</v>
      </c>
      <c r="L13" s="44">
        <f t="shared" si="4"/>
        <v>1.7641954488384088E-2</v>
      </c>
      <c r="M13" s="44">
        <f t="shared" si="5"/>
        <v>36</v>
      </c>
      <c r="N13" s="44">
        <f t="shared" si="6"/>
        <v>1.7641954488384088E-2</v>
      </c>
      <c r="O13" s="44">
        <f t="shared" si="7"/>
        <v>1.7641954488384088E-2</v>
      </c>
      <c r="P13" s="44" t="b">
        <f t="shared" si="8"/>
        <v>1</v>
      </c>
      <c r="Q13" s="44">
        <f t="shared" si="9"/>
        <v>0</v>
      </c>
      <c r="R13" s="44">
        <f t="shared" si="10"/>
        <v>0</v>
      </c>
      <c r="S13" s="44">
        <f t="shared" si="11"/>
        <v>103</v>
      </c>
      <c r="T13" s="44">
        <f t="shared" si="12"/>
        <v>0.13563332965520564</v>
      </c>
      <c r="U13" s="44">
        <f t="shared" si="13"/>
        <v>244</v>
      </c>
      <c r="V13" s="44">
        <f t="shared" si="14"/>
        <v>0.90466117439114957</v>
      </c>
      <c r="W13" s="44">
        <f t="shared" si="15"/>
        <v>0.16232149416044406</v>
      </c>
      <c r="X13" s="44">
        <f t="shared" si="16"/>
        <v>3.14</v>
      </c>
      <c r="Y13" s="44" t="str">
        <f t="shared" si="17"/>
        <v>Pass</v>
      </c>
      <c r="Z13" s="44" t="s">
        <v>541</v>
      </c>
      <c r="AA13" s="44" t="s">
        <v>32</v>
      </c>
      <c r="AB13" s="44" t="s">
        <v>32</v>
      </c>
      <c r="AC13" s="44" t="s">
        <v>32</v>
      </c>
      <c r="AD13" s="44" t="s">
        <v>32</v>
      </c>
      <c r="AE13" s="44" t="s">
        <v>32</v>
      </c>
      <c r="AF13" s="44" t="s">
        <v>32</v>
      </c>
      <c r="AG13" s="44" t="s">
        <v>32</v>
      </c>
      <c r="AH13" s="44" t="s">
        <v>32</v>
      </c>
      <c r="AI13" s="44" t="s">
        <v>32</v>
      </c>
      <c r="AJ13" s="44" t="s">
        <v>32</v>
      </c>
      <c r="AK13" s="44" t="s">
        <v>32</v>
      </c>
      <c r="AL13" s="44" t="s">
        <v>32</v>
      </c>
      <c r="AM13" s="44" t="s">
        <v>32</v>
      </c>
      <c r="AN13" s="44" t="s">
        <v>32</v>
      </c>
      <c r="AO13" s="44" t="s">
        <v>32</v>
      </c>
      <c r="AP13" s="44" t="s">
        <v>32</v>
      </c>
      <c r="AQ13" s="44" t="s">
        <v>32</v>
      </c>
      <c r="AR13" s="44" t="s">
        <v>32</v>
      </c>
      <c r="AS13" s="44" t="s">
        <v>32</v>
      </c>
      <c r="AT13" s="44" t="s">
        <v>32</v>
      </c>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row>
    <row r="14" spans="1:75" ht="39.75" customHeight="1" x14ac:dyDescent="0.2">
      <c r="A14" s="101" t="s">
        <v>628</v>
      </c>
      <c r="B14" s="101" t="s">
        <v>627</v>
      </c>
      <c r="C14" s="101"/>
      <c r="D14" s="101"/>
      <c r="E14" s="101"/>
      <c r="F14" s="44" t="s">
        <v>548</v>
      </c>
      <c r="G14" s="44" t="s">
        <v>610</v>
      </c>
      <c r="H14" s="44" t="b">
        <f t="shared" si="0"/>
        <v>1</v>
      </c>
      <c r="I14" s="44">
        <f t="shared" si="1"/>
        <v>36</v>
      </c>
      <c r="J14" s="44">
        <f t="shared" si="2"/>
        <v>1.7641954488384088E-2</v>
      </c>
      <c r="K14" s="44">
        <f t="shared" si="3"/>
        <v>36</v>
      </c>
      <c r="L14" s="44">
        <f t="shared" si="4"/>
        <v>1.7641954488384088E-2</v>
      </c>
      <c r="M14" s="44">
        <f t="shared" si="5"/>
        <v>36</v>
      </c>
      <c r="N14" s="44">
        <f t="shared" si="6"/>
        <v>1.7641954488384088E-2</v>
      </c>
      <c r="O14" s="44">
        <f t="shared" si="7"/>
        <v>1.7641954488384088E-2</v>
      </c>
      <c r="P14" s="44" t="b">
        <f t="shared" si="8"/>
        <v>1</v>
      </c>
      <c r="Q14" s="44">
        <f t="shared" si="9"/>
        <v>0</v>
      </c>
      <c r="R14" s="44">
        <f t="shared" si="10"/>
        <v>0</v>
      </c>
      <c r="S14" s="44">
        <f t="shared" si="11"/>
        <v>103</v>
      </c>
      <c r="T14" s="44">
        <f t="shared" si="12"/>
        <v>0.13563332965520564</v>
      </c>
      <c r="U14" s="44">
        <f t="shared" si="13"/>
        <v>244</v>
      </c>
      <c r="V14" s="44">
        <f t="shared" si="14"/>
        <v>0.90466117439114957</v>
      </c>
      <c r="W14" s="44">
        <f t="shared" si="15"/>
        <v>0.16232149416044406</v>
      </c>
      <c r="X14" s="44">
        <f t="shared" si="16"/>
        <v>3.14</v>
      </c>
      <c r="Y14" s="44" t="str">
        <f t="shared" si="17"/>
        <v>Pass</v>
      </c>
      <c r="Z14" s="44" t="s">
        <v>541</v>
      </c>
      <c r="AA14" s="44" t="s">
        <v>32</v>
      </c>
      <c r="AB14" s="44" t="s">
        <v>32</v>
      </c>
      <c r="AC14" s="44" t="s">
        <v>32</v>
      </c>
      <c r="AD14" s="44" t="s">
        <v>32</v>
      </c>
      <c r="AE14" s="44" t="s">
        <v>32</v>
      </c>
      <c r="AF14" s="44" t="s">
        <v>32</v>
      </c>
      <c r="AG14" s="44" t="s">
        <v>32</v>
      </c>
      <c r="AH14" s="44" t="s">
        <v>32</v>
      </c>
      <c r="AI14" s="44" t="s">
        <v>32</v>
      </c>
      <c r="AJ14" s="44" t="s">
        <v>32</v>
      </c>
      <c r="AK14" s="44" t="s">
        <v>32</v>
      </c>
      <c r="AL14" s="44" t="s">
        <v>32</v>
      </c>
      <c r="AM14" s="44" t="s">
        <v>32</v>
      </c>
      <c r="AN14" s="44" t="s">
        <v>32</v>
      </c>
      <c r="AO14" s="44" t="s">
        <v>32</v>
      </c>
      <c r="AP14" s="44" t="s">
        <v>32</v>
      </c>
      <c r="AQ14" s="44" t="s">
        <v>32</v>
      </c>
      <c r="AR14" s="44" t="s">
        <v>32</v>
      </c>
      <c r="AS14" s="44" t="s">
        <v>32</v>
      </c>
      <c r="AT14" s="44" t="s">
        <v>32</v>
      </c>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row>
    <row r="15" spans="1:75" ht="57.75" customHeight="1" x14ac:dyDescent="0.2">
      <c r="A15" s="101" t="s">
        <v>562</v>
      </c>
      <c r="B15" s="101" t="s">
        <v>629</v>
      </c>
      <c r="C15" s="101"/>
      <c r="D15" s="101"/>
      <c r="E15" s="101"/>
      <c r="F15" s="44" t="s">
        <v>548</v>
      </c>
      <c r="G15" s="44" t="s">
        <v>538</v>
      </c>
      <c r="H15" s="44" t="b">
        <f t="shared" si="0"/>
        <v>1</v>
      </c>
      <c r="I15" s="44">
        <f t="shared" si="1"/>
        <v>36</v>
      </c>
      <c r="J15" s="44">
        <f t="shared" si="2"/>
        <v>1.7641954488384088E-2</v>
      </c>
      <c r="K15" s="44">
        <f t="shared" si="3"/>
        <v>36</v>
      </c>
      <c r="L15" s="44">
        <f t="shared" si="4"/>
        <v>1.7641954488384088E-2</v>
      </c>
      <c r="M15" s="44">
        <f t="shared" si="5"/>
        <v>36</v>
      </c>
      <c r="N15" s="44">
        <f t="shared" si="6"/>
        <v>1.7641954488384088E-2</v>
      </c>
      <c r="O15" s="44">
        <f t="shared" si="7"/>
        <v>1.7641954488384088E-2</v>
      </c>
      <c r="P15" s="44" t="b">
        <f t="shared" si="8"/>
        <v>1</v>
      </c>
      <c r="Q15" s="44">
        <f t="shared" si="9"/>
        <v>255</v>
      </c>
      <c r="R15" s="44">
        <f t="shared" si="10"/>
        <v>1</v>
      </c>
      <c r="S15" s="44">
        <f t="shared" si="11"/>
        <v>255</v>
      </c>
      <c r="T15" s="44">
        <f t="shared" si="12"/>
        <v>1</v>
      </c>
      <c r="U15" s="44">
        <f t="shared" si="13"/>
        <v>255</v>
      </c>
      <c r="V15" s="44">
        <f t="shared" si="14"/>
        <v>1</v>
      </c>
      <c r="W15" s="44">
        <f t="shared" si="15"/>
        <v>1</v>
      </c>
      <c r="X15" s="44">
        <f t="shared" si="16"/>
        <v>15.52</v>
      </c>
      <c r="Y15" s="44" t="str">
        <f t="shared" si="17"/>
        <v>Pass</v>
      </c>
      <c r="Z15" s="44" t="s">
        <v>32</v>
      </c>
      <c r="AA15" s="44" t="s">
        <v>541</v>
      </c>
      <c r="AB15" s="44" t="s">
        <v>32</v>
      </c>
      <c r="AC15" s="44" t="s">
        <v>32</v>
      </c>
      <c r="AD15" s="44" t="s">
        <v>32</v>
      </c>
      <c r="AE15" s="44" t="s">
        <v>32</v>
      </c>
      <c r="AF15" s="44" t="s">
        <v>32</v>
      </c>
      <c r="AG15" s="44" t="s">
        <v>32</v>
      </c>
      <c r="AH15" s="44" t="s">
        <v>32</v>
      </c>
      <c r="AI15" s="44" t="s">
        <v>32</v>
      </c>
      <c r="AJ15" s="44" t="s">
        <v>32</v>
      </c>
      <c r="AK15" s="44" t="s">
        <v>32</v>
      </c>
      <c r="AL15" s="44" t="s">
        <v>32</v>
      </c>
      <c r="AM15" s="44" t="s">
        <v>32</v>
      </c>
      <c r="AN15" s="44" t="s">
        <v>32</v>
      </c>
      <c r="AO15" s="44" t="s">
        <v>32</v>
      </c>
      <c r="AP15" s="44" t="s">
        <v>32</v>
      </c>
      <c r="AQ15" s="44" t="s">
        <v>32</v>
      </c>
      <c r="AR15" s="44" t="s">
        <v>32</v>
      </c>
      <c r="AS15" s="44" t="s">
        <v>32</v>
      </c>
      <c r="AT15" s="44" t="s">
        <v>32</v>
      </c>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row>
    <row r="16" spans="1:75" ht="57" customHeight="1" x14ac:dyDescent="0.2">
      <c r="A16" s="101" t="s">
        <v>630</v>
      </c>
      <c r="B16" s="101" t="s">
        <v>631</v>
      </c>
      <c r="C16" s="101"/>
      <c r="D16" s="101"/>
      <c r="E16" s="101"/>
      <c r="F16" s="44" t="s">
        <v>548</v>
      </c>
      <c r="G16" s="44" t="s">
        <v>610</v>
      </c>
      <c r="H16" s="44" t="b">
        <f t="shared" si="0"/>
        <v>1</v>
      </c>
      <c r="I16" s="44">
        <f t="shared" si="1"/>
        <v>36</v>
      </c>
      <c r="J16" s="44">
        <f t="shared" si="2"/>
        <v>1.7641954488384088E-2</v>
      </c>
      <c r="K16" s="44">
        <f t="shared" si="3"/>
        <v>36</v>
      </c>
      <c r="L16" s="44">
        <f t="shared" si="4"/>
        <v>1.7641954488384088E-2</v>
      </c>
      <c r="M16" s="44">
        <f t="shared" si="5"/>
        <v>36</v>
      </c>
      <c r="N16" s="44">
        <f t="shared" si="6"/>
        <v>1.7641954488384088E-2</v>
      </c>
      <c r="O16" s="44">
        <f t="shared" si="7"/>
        <v>1.7641954488384088E-2</v>
      </c>
      <c r="P16" s="44" t="b">
        <f t="shared" si="8"/>
        <v>1</v>
      </c>
      <c r="Q16" s="44">
        <f t="shared" si="9"/>
        <v>0</v>
      </c>
      <c r="R16" s="44">
        <f t="shared" si="10"/>
        <v>0</v>
      </c>
      <c r="S16" s="44">
        <f t="shared" si="11"/>
        <v>103</v>
      </c>
      <c r="T16" s="44">
        <f t="shared" si="12"/>
        <v>0.13563332965520564</v>
      </c>
      <c r="U16" s="44">
        <f t="shared" si="13"/>
        <v>244</v>
      </c>
      <c r="V16" s="44">
        <f t="shared" si="14"/>
        <v>0.90466117439114957</v>
      </c>
      <c r="W16" s="44">
        <f t="shared" si="15"/>
        <v>0.16232149416044406</v>
      </c>
      <c r="X16" s="44">
        <f t="shared" si="16"/>
        <v>3.14</v>
      </c>
      <c r="Y16" s="44" t="str">
        <f t="shared" si="17"/>
        <v>Pass</v>
      </c>
      <c r="Z16" s="44" t="s">
        <v>32</v>
      </c>
      <c r="AA16" s="44" t="s">
        <v>541</v>
      </c>
      <c r="AB16" s="44" t="s">
        <v>32</v>
      </c>
      <c r="AC16" s="44" t="s">
        <v>32</v>
      </c>
      <c r="AD16" s="44" t="s">
        <v>32</v>
      </c>
      <c r="AE16" s="44" t="s">
        <v>32</v>
      </c>
      <c r="AF16" s="44" t="s">
        <v>32</v>
      </c>
      <c r="AG16" s="44" t="s">
        <v>32</v>
      </c>
      <c r="AH16" s="44" t="s">
        <v>32</v>
      </c>
      <c r="AI16" s="44" t="s">
        <v>32</v>
      </c>
      <c r="AJ16" s="44" t="s">
        <v>32</v>
      </c>
      <c r="AK16" s="44" t="s">
        <v>32</v>
      </c>
      <c r="AL16" s="44" t="s">
        <v>32</v>
      </c>
      <c r="AM16" s="44" t="s">
        <v>32</v>
      </c>
      <c r="AN16" s="44" t="s">
        <v>32</v>
      </c>
      <c r="AO16" s="44" t="s">
        <v>32</v>
      </c>
      <c r="AP16" s="44" t="s">
        <v>32</v>
      </c>
      <c r="AQ16" s="44" t="s">
        <v>32</v>
      </c>
      <c r="AR16" s="44" t="s">
        <v>32</v>
      </c>
      <c r="AS16" s="44" t="s">
        <v>32</v>
      </c>
      <c r="AT16" s="44" t="s">
        <v>32</v>
      </c>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row>
    <row r="17" spans="1:75" ht="52.5" customHeight="1" x14ac:dyDescent="0.2">
      <c r="A17" s="101" t="s">
        <v>632</v>
      </c>
      <c r="B17" s="101" t="s">
        <v>633</v>
      </c>
      <c r="C17" s="101"/>
      <c r="D17" s="101"/>
      <c r="E17" s="101"/>
      <c r="F17" s="44" t="s">
        <v>538</v>
      </c>
      <c r="G17" s="44" t="s">
        <v>548</v>
      </c>
      <c r="H17" s="44" t="b">
        <f t="shared" si="0"/>
        <v>1</v>
      </c>
      <c r="I17" s="44">
        <f t="shared" si="1"/>
        <v>255</v>
      </c>
      <c r="J17" s="44">
        <f t="shared" si="2"/>
        <v>1</v>
      </c>
      <c r="K17" s="44">
        <f t="shared" si="3"/>
        <v>255</v>
      </c>
      <c r="L17" s="44">
        <f t="shared" si="4"/>
        <v>1</v>
      </c>
      <c r="M17" s="44">
        <f t="shared" si="5"/>
        <v>255</v>
      </c>
      <c r="N17" s="44">
        <f t="shared" si="6"/>
        <v>1</v>
      </c>
      <c r="O17" s="44">
        <f t="shared" si="7"/>
        <v>1</v>
      </c>
      <c r="P17" s="44" t="b">
        <f t="shared" si="8"/>
        <v>1</v>
      </c>
      <c r="Q17" s="44">
        <f t="shared" si="9"/>
        <v>36</v>
      </c>
      <c r="R17" s="44">
        <f t="shared" si="10"/>
        <v>1.7641954488384088E-2</v>
      </c>
      <c r="S17" s="44">
        <f t="shared" si="11"/>
        <v>36</v>
      </c>
      <c r="T17" s="44">
        <f t="shared" si="12"/>
        <v>1.7641954488384088E-2</v>
      </c>
      <c r="U17" s="44">
        <f t="shared" si="13"/>
        <v>36</v>
      </c>
      <c r="V17" s="44">
        <f t="shared" si="14"/>
        <v>1.7641954488384088E-2</v>
      </c>
      <c r="W17" s="44">
        <f t="shared" si="15"/>
        <v>1.7641954488384088E-2</v>
      </c>
      <c r="X17" s="44">
        <f t="shared" si="16"/>
        <v>15.52</v>
      </c>
      <c r="Y17" s="44" t="str">
        <f t="shared" si="17"/>
        <v>Pass</v>
      </c>
      <c r="Z17" s="44" t="s">
        <v>32</v>
      </c>
      <c r="AA17" s="44" t="s">
        <v>541</v>
      </c>
      <c r="AB17" s="44" t="s">
        <v>32</v>
      </c>
      <c r="AC17" s="44" t="s">
        <v>32</v>
      </c>
      <c r="AD17" s="44" t="s">
        <v>32</v>
      </c>
      <c r="AE17" s="44" t="s">
        <v>32</v>
      </c>
      <c r="AF17" s="44" t="s">
        <v>32</v>
      </c>
      <c r="AG17" s="44" t="s">
        <v>32</v>
      </c>
      <c r="AH17" s="44" t="s">
        <v>32</v>
      </c>
      <c r="AI17" s="44" t="s">
        <v>32</v>
      </c>
      <c r="AJ17" s="44" t="s">
        <v>32</v>
      </c>
      <c r="AK17" s="44" t="s">
        <v>32</v>
      </c>
      <c r="AL17" s="44" t="s">
        <v>32</v>
      </c>
      <c r="AM17" s="44" t="s">
        <v>32</v>
      </c>
      <c r="AN17" s="44" t="s">
        <v>32</v>
      </c>
      <c r="AO17" s="44" t="s">
        <v>32</v>
      </c>
      <c r="AP17" s="44" t="s">
        <v>32</v>
      </c>
      <c r="AQ17" s="44" t="s">
        <v>32</v>
      </c>
      <c r="AR17" s="44" t="s">
        <v>32</v>
      </c>
      <c r="AS17" s="44" t="s">
        <v>32</v>
      </c>
      <c r="AT17" s="44" t="s">
        <v>32</v>
      </c>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row>
    <row r="18" spans="1:75" ht="69" customHeight="1" x14ac:dyDescent="0.2">
      <c r="A18" s="101" t="s">
        <v>571</v>
      </c>
      <c r="B18" s="101" t="s">
        <v>634</v>
      </c>
      <c r="C18" s="101"/>
      <c r="D18" s="101"/>
      <c r="E18" s="101"/>
      <c r="F18" s="44" t="s">
        <v>556</v>
      </c>
      <c r="G18" s="44" t="s">
        <v>610</v>
      </c>
      <c r="H18" s="44" t="b">
        <f t="shared" si="0"/>
        <v>1</v>
      </c>
      <c r="I18" s="44">
        <f t="shared" si="1"/>
        <v>237</v>
      </c>
      <c r="J18" s="44">
        <f t="shared" si="2"/>
        <v>0.84687323150985805</v>
      </c>
      <c r="K18" s="44">
        <f t="shared" si="3"/>
        <v>237</v>
      </c>
      <c r="L18" s="44">
        <f t="shared" si="4"/>
        <v>0.84687323150985805</v>
      </c>
      <c r="M18" s="44">
        <f t="shared" si="5"/>
        <v>237</v>
      </c>
      <c r="N18" s="44">
        <f t="shared" si="6"/>
        <v>0.84687323150985805</v>
      </c>
      <c r="O18" s="44">
        <f t="shared" si="7"/>
        <v>0.84687323150985805</v>
      </c>
      <c r="P18" s="44" t="b">
        <f t="shared" si="8"/>
        <v>1</v>
      </c>
      <c r="Q18" s="44">
        <f t="shared" si="9"/>
        <v>0</v>
      </c>
      <c r="R18" s="44">
        <f t="shared" si="10"/>
        <v>0</v>
      </c>
      <c r="S18" s="44">
        <f t="shared" si="11"/>
        <v>103</v>
      </c>
      <c r="T18" s="44">
        <f t="shared" si="12"/>
        <v>0.13563332965520564</v>
      </c>
      <c r="U18" s="44">
        <f t="shared" si="13"/>
        <v>244</v>
      </c>
      <c r="V18" s="44">
        <f t="shared" si="14"/>
        <v>0.90466117439114957</v>
      </c>
      <c r="W18" s="44">
        <f t="shared" si="15"/>
        <v>0.16232149416044406</v>
      </c>
      <c r="X18" s="44">
        <f t="shared" si="16"/>
        <v>4.22</v>
      </c>
      <c r="Y18" s="44" t="str">
        <f t="shared" si="17"/>
        <v>Pass</v>
      </c>
      <c r="Z18" s="44" t="s">
        <v>32</v>
      </c>
      <c r="AA18" s="44" t="s">
        <v>541</v>
      </c>
      <c r="AB18" s="44" t="s">
        <v>541</v>
      </c>
      <c r="AC18" s="44" t="s">
        <v>541</v>
      </c>
      <c r="AD18" s="44" t="s">
        <v>541</v>
      </c>
      <c r="AE18" s="44" t="s">
        <v>541</v>
      </c>
      <c r="AF18" s="44" t="s">
        <v>541</v>
      </c>
      <c r="AG18" s="44" t="s">
        <v>541</v>
      </c>
      <c r="AH18" s="44" t="s">
        <v>541</v>
      </c>
      <c r="AI18" s="44" t="s">
        <v>541</v>
      </c>
      <c r="AJ18" s="44" t="s">
        <v>541</v>
      </c>
      <c r="AK18" s="44" t="s">
        <v>541</v>
      </c>
      <c r="AL18" s="44" t="s">
        <v>541</v>
      </c>
      <c r="AM18" s="44" t="s">
        <v>541</v>
      </c>
      <c r="AN18" s="44" t="s">
        <v>32</v>
      </c>
      <c r="AO18" s="44" t="s">
        <v>32</v>
      </c>
      <c r="AP18" s="44" t="s">
        <v>541</v>
      </c>
      <c r="AQ18" s="44" t="s">
        <v>541</v>
      </c>
      <c r="AR18" s="44" t="s">
        <v>32</v>
      </c>
      <c r="AS18" s="44" t="s">
        <v>32</v>
      </c>
      <c r="AT18" s="44" t="s">
        <v>32</v>
      </c>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row>
    <row r="19" spans="1:75" ht="59.25" customHeight="1" x14ac:dyDescent="0.2">
      <c r="A19" s="101" t="s">
        <v>562</v>
      </c>
      <c r="B19" s="101" t="s">
        <v>635</v>
      </c>
      <c r="C19" s="101"/>
      <c r="D19" s="101"/>
      <c r="E19" s="101"/>
      <c r="F19" s="44" t="s">
        <v>538</v>
      </c>
      <c r="G19" s="44" t="s">
        <v>537</v>
      </c>
      <c r="H19" s="44" t="b">
        <f t="shared" si="0"/>
        <v>1</v>
      </c>
      <c r="I19" s="44">
        <f t="shared" si="1"/>
        <v>255</v>
      </c>
      <c r="J19" s="44">
        <f t="shared" si="2"/>
        <v>1</v>
      </c>
      <c r="K19" s="44">
        <f t="shared" si="3"/>
        <v>255</v>
      </c>
      <c r="L19" s="44">
        <f t="shared" si="4"/>
        <v>1</v>
      </c>
      <c r="M19" s="44">
        <f t="shared" si="5"/>
        <v>255</v>
      </c>
      <c r="N19" s="44">
        <f t="shared" si="6"/>
        <v>1</v>
      </c>
      <c r="O19" s="44">
        <f t="shared" si="7"/>
        <v>1</v>
      </c>
      <c r="P19" s="44" t="b">
        <f t="shared" si="8"/>
        <v>1</v>
      </c>
      <c r="Q19" s="44">
        <f t="shared" si="9"/>
        <v>0</v>
      </c>
      <c r="R19" s="44">
        <f t="shared" si="10"/>
        <v>0</v>
      </c>
      <c r="S19" s="44">
        <f t="shared" si="11"/>
        <v>0</v>
      </c>
      <c r="T19" s="44">
        <f t="shared" si="12"/>
        <v>0</v>
      </c>
      <c r="U19" s="44">
        <f t="shared" si="13"/>
        <v>0</v>
      </c>
      <c r="V19" s="44">
        <f t="shared" si="14"/>
        <v>0</v>
      </c>
      <c r="W19" s="44">
        <f t="shared" si="15"/>
        <v>0</v>
      </c>
      <c r="X19" s="44">
        <f t="shared" si="16"/>
        <v>21</v>
      </c>
      <c r="Y19" s="44" t="str">
        <f t="shared" si="17"/>
        <v>Pass</v>
      </c>
      <c r="Z19" s="44" t="s">
        <v>32</v>
      </c>
      <c r="AA19" s="44" t="s">
        <v>32</v>
      </c>
      <c r="AB19" s="44" t="s">
        <v>32</v>
      </c>
      <c r="AC19" s="44" t="s">
        <v>541</v>
      </c>
      <c r="AD19" s="44" t="s">
        <v>32</v>
      </c>
      <c r="AE19" s="44" t="s">
        <v>32</v>
      </c>
      <c r="AF19" s="44" t="s">
        <v>32</v>
      </c>
      <c r="AG19" s="44" t="s">
        <v>32</v>
      </c>
      <c r="AH19" s="44" t="s">
        <v>32</v>
      </c>
      <c r="AI19" s="44" t="s">
        <v>32</v>
      </c>
      <c r="AJ19" s="44" t="s">
        <v>32</v>
      </c>
      <c r="AK19" s="44" t="s">
        <v>32</v>
      </c>
      <c r="AL19" s="44" t="s">
        <v>32</v>
      </c>
      <c r="AM19" s="44" t="s">
        <v>32</v>
      </c>
      <c r="AN19" s="44" t="s">
        <v>32</v>
      </c>
      <c r="AO19" s="44" t="s">
        <v>32</v>
      </c>
      <c r="AP19" s="44" t="s">
        <v>541</v>
      </c>
      <c r="AQ19" s="44" t="s">
        <v>32</v>
      </c>
      <c r="AR19" s="44" t="s">
        <v>32</v>
      </c>
      <c r="AS19" s="44" t="s">
        <v>32</v>
      </c>
      <c r="AT19" s="44" t="s">
        <v>32</v>
      </c>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row>
    <row r="20" spans="1:75" ht="48" customHeight="1" x14ac:dyDescent="0.2">
      <c r="A20" s="101" t="s">
        <v>630</v>
      </c>
      <c r="B20" s="101" t="s">
        <v>636</v>
      </c>
      <c r="C20" s="101"/>
      <c r="D20" s="101"/>
      <c r="E20" s="101"/>
      <c r="F20" s="44" t="s">
        <v>538</v>
      </c>
      <c r="G20" s="44" t="s">
        <v>610</v>
      </c>
      <c r="H20" s="44" t="b">
        <f t="shared" si="0"/>
        <v>1</v>
      </c>
      <c r="I20" s="44">
        <f t="shared" si="1"/>
        <v>255</v>
      </c>
      <c r="J20" s="44">
        <f t="shared" si="2"/>
        <v>1</v>
      </c>
      <c r="K20" s="44">
        <f t="shared" si="3"/>
        <v>255</v>
      </c>
      <c r="L20" s="44">
        <f t="shared" si="4"/>
        <v>1</v>
      </c>
      <c r="M20" s="44">
        <f t="shared" si="5"/>
        <v>255</v>
      </c>
      <c r="N20" s="44">
        <f t="shared" si="6"/>
        <v>1</v>
      </c>
      <c r="O20" s="44">
        <f t="shared" si="7"/>
        <v>1</v>
      </c>
      <c r="P20" s="44" t="b">
        <f t="shared" si="8"/>
        <v>1</v>
      </c>
      <c r="Q20" s="44">
        <f t="shared" si="9"/>
        <v>0</v>
      </c>
      <c r="R20" s="44">
        <f t="shared" si="10"/>
        <v>0</v>
      </c>
      <c r="S20" s="44">
        <f t="shared" si="11"/>
        <v>103</v>
      </c>
      <c r="T20" s="44">
        <f t="shared" si="12"/>
        <v>0.13563332965520564</v>
      </c>
      <c r="U20" s="44">
        <f t="shared" si="13"/>
        <v>244</v>
      </c>
      <c r="V20" s="44">
        <f t="shared" si="14"/>
        <v>0.90466117439114957</v>
      </c>
      <c r="W20" s="44">
        <f t="shared" si="15"/>
        <v>0.16232149416044406</v>
      </c>
      <c r="X20" s="44">
        <f t="shared" si="16"/>
        <v>4.95</v>
      </c>
      <c r="Y20" s="44" t="str">
        <f t="shared" si="17"/>
        <v>Pass</v>
      </c>
      <c r="Z20" s="44" t="s">
        <v>32</v>
      </c>
      <c r="AA20" s="44" t="s">
        <v>32</v>
      </c>
      <c r="AB20" s="44" t="s">
        <v>32</v>
      </c>
      <c r="AC20" s="44" t="s">
        <v>541</v>
      </c>
      <c r="AD20" s="44" t="s">
        <v>32</v>
      </c>
      <c r="AE20" s="44" t="s">
        <v>32</v>
      </c>
      <c r="AF20" s="44" t="s">
        <v>32</v>
      </c>
      <c r="AG20" s="44" t="s">
        <v>32</v>
      </c>
      <c r="AH20" s="44" t="s">
        <v>32</v>
      </c>
      <c r="AI20" s="44" t="s">
        <v>32</v>
      </c>
      <c r="AJ20" s="44" t="s">
        <v>32</v>
      </c>
      <c r="AK20" s="44" t="s">
        <v>32</v>
      </c>
      <c r="AL20" s="44" t="s">
        <v>32</v>
      </c>
      <c r="AM20" s="44" t="s">
        <v>32</v>
      </c>
      <c r="AN20" s="44" t="s">
        <v>32</v>
      </c>
      <c r="AO20" s="44" t="s">
        <v>32</v>
      </c>
      <c r="AP20" s="44" t="s">
        <v>541</v>
      </c>
      <c r="AQ20" s="44" t="s">
        <v>32</v>
      </c>
      <c r="AR20" s="44" t="s">
        <v>32</v>
      </c>
      <c r="AS20" s="44" t="s">
        <v>32</v>
      </c>
      <c r="AT20" s="44" t="s">
        <v>32</v>
      </c>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row>
    <row r="21" spans="1:75" ht="42" customHeight="1" x14ac:dyDescent="0.2">
      <c r="A21" s="101" t="s">
        <v>632</v>
      </c>
      <c r="B21" s="101" t="s">
        <v>637</v>
      </c>
      <c r="C21" s="101"/>
      <c r="D21" s="101"/>
      <c r="E21" s="101"/>
      <c r="F21" s="44" t="s">
        <v>537</v>
      </c>
      <c r="G21" s="44" t="s">
        <v>538</v>
      </c>
      <c r="H21" s="44" t="b">
        <f t="shared" si="0"/>
        <v>1</v>
      </c>
      <c r="I21" s="44">
        <f t="shared" si="1"/>
        <v>0</v>
      </c>
      <c r="J21" s="44">
        <f t="shared" si="2"/>
        <v>0</v>
      </c>
      <c r="K21" s="44">
        <f t="shared" si="3"/>
        <v>0</v>
      </c>
      <c r="L21" s="44">
        <f t="shared" si="4"/>
        <v>0</v>
      </c>
      <c r="M21" s="44">
        <f t="shared" si="5"/>
        <v>0</v>
      </c>
      <c r="N21" s="44">
        <f t="shared" si="6"/>
        <v>0</v>
      </c>
      <c r="O21" s="44">
        <f t="shared" si="7"/>
        <v>0</v>
      </c>
      <c r="P21" s="44" t="b">
        <f t="shared" si="8"/>
        <v>1</v>
      </c>
      <c r="Q21" s="44">
        <f t="shared" si="9"/>
        <v>255</v>
      </c>
      <c r="R21" s="44">
        <f t="shared" si="10"/>
        <v>1</v>
      </c>
      <c r="S21" s="44">
        <f t="shared" si="11"/>
        <v>255</v>
      </c>
      <c r="T21" s="44">
        <f t="shared" si="12"/>
        <v>1</v>
      </c>
      <c r="U21" s="44">
        <f t="shared" si="13"/>
        <v>255</v>
      </c>
      <c r="V21" s="44">
        <f t="shared" si="14"/>
        <v>1</v>
      </c>
      <c r="W21" s="44">
        <f t="shared" si="15"/>
        <v>1</v>
      </c>
      <c r="X21" s="44">
        <f t="shared" si="16"/>
        <v>21</v>
      </c>
      <c r="Y21" s="44" t="str">
        <f t="shared" si="17"/>
        <v>Pass</v>
      </c>
      <c r="Z21" s="44" t="s">
        <v>32</v>
      </c>
      <c r="AA21" s="44" t="s">
        <v>32</v>
      </c>
      <c r="AB21" s="44" t="s">
        <v>32</v>
      </c>
      <c r="AC21" s="44" t="s">
        <v>541</v>
      </c>
      <c r="AD21" s="44" t="s">
        <v>32</v>
      </c>
      <c r="AE21" s="44" t="s">
        <v>32</v>
      </c>
      <c r="AF21" s="44" t="s">
        <v>32</v>
      </c>
      <c r="AG21" s="44" t="s">
        <v>32</v>
      </c>
      <c r="AH21" s="44" t="s">
        <v>32</v>
      </c>
      <c r="AI21" s="44" t="s">
        <v>32</v>
      </c>
      <c r="AJ21" s="44" t="s">
        <v>32</v>
      </c>
      <c r="AK21" s="44" t="s">
        <v>32</v>
      </c>
      <c r="AL21" s="44" t="s">
        <v>32</v>
      </c>
      <c r="AM21" s="44" t="s">
        <v>32</v>
      </c>
      <c r="AN21" s="44" t="s">
        <v>32</v>
      </c>
      <c r="AO21" s="44" t="s">
        <v>32</v>
      </c>
      <c r="AP21" s="44" t="s">
        <v>541</v>
      </c>
      <c r="AQ21" s="44" t="s">
        <v>32</v>
      </c>
      <c r="AR21" s="44" t="s">
        <v>32</v>
      </c>
      <c r="AS21" s="44" t="s">
        <v>32</v>
      </c>
      <c r="AT21" s="44" t="s">
        <v>32</v>
      </c>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row>
    <row r="22" spans="1:75" ht="41.25" customHeight="1" x14ac:dyDescent="0.2">
      <c r="A22" s="101" t="s">
        <v>638</v>
      </c>
      <c r="B22" s="101" t="s">
        <v>614</v>
      </c>
      <c r="C22" s="101"/>
      <c r="D22" s="101"/>
      <c r="E22" s="101"/>
      <c r="F22" s="44" t="s">
        <v>538</v>
      </c>
      <c r="G22" s="44" t="s">
        <v>610</v>
      </c>
      <c r="H22" s="44" t="b">
        <f t="shared" si="0"/>
        <v>1</v>
      </c>
      <c r="I22" s="44">
        <f t="shared" si="1"/>
        <v>255</v>
      </c>
      <c r="J22" s="44">
        <f t="shared" si="2"/>
        <v>1</v>
      </c>
      <c r="K22" s="44">
        <f t="shared" si="3"/>
        <v>255</v>
      </c>
      <c r="L22" s="44">
        <f t="shared" si="4"/>
        <v>1</v>
      </c>
      <c r="M22" s="44">
        <f t="shared" si="5"/>
        <v>255</v>
      </c>
      <c r="N22" s="44">
        <f t="shared" si="6"/>
        <v>1</v>
      </c>
      <c r="O22" s="44">
        <f t="shared" si="7"/>
        <v>1</v>
      </c>
      <c r="P22" s="44" t="b">
        <f t="shared" si="8"/>
        <v>1</v>
      </c>
      <c r="Q22" s="44">
        <f t="shared" si="9"/>
        <v>0</v>
      </c>
      <c r="R22" s="44">
        <f t="shared" si="10"/>
        <v>0</v>
      </c>
      <c r="S22" s="44">
        <f t="shared" si="11"/>
        <v>103</v>
      </c>
      <c r="T22" s="44">
        <f t="shared" si="12"/>
        <v>0.13563332965520564</v>
      </c>
      <c r="U22" s="44">
        <f t="shared" si="13"/>
        <v>244</v>
      </c>
      <c r="V22" s="44">
        <f t="shared" si="14"/>
        <v>0.90466117439114957</v>
      </c>
      <c r="W22" s="44">
        <f t="shared" si="15"/>
        <v>0.16232149416044406</v>
      </c>
      <c r="X22" s="44">
        <f t="shared" si="16"/>
        <v>4.95</v>
      </c>
      <c r="Y22" s="44" t="str">
        <f t="shared" si="17"/>
        <v>Pass</v>
      </c>
      <c r="Z22" s="44" t="s">
        <v>32</v>
      </c>
      <c r="AA22" s="44" t="s">
        <v>32</v>
      </c>
      <c r="AB22" s="44" t="s">
        <v>32</v>
      </c>
      <c r="AC22" s="44" t="s">
        <v>32</v>
      </c>
      <c r="AD22" s="44" t="s">
        <v>541</v>
      </c>
      <c r="AE22" s="44" t="s">
        <v>541</v>
      </c>
      <c r="AF22" s="44" t="s">
        <v>32</v>
      </c>
      <c r="AG22" s="44" t="s">
        <v>32</v>
      </c>
      <c r="AH22" s="44" t="s">
        <v>32</v>
      </c>
      <c r="AI22" s="44" t="s">
        <v>541</v>
      </c>
      <c r="AJ22" s="44" t="s">
        <v>32</v>
      </c>
      <c r="AK22" s="44" t="s">
        <v>32</v>
      </c>
      <c r="AL22" s="44" t="s">
        <v>32</v>
      </c>
      <c r="AM22" s="44" t="s">
        <v>32</v>
      </c>
      <c r="AN22" s="44" t="s">
        <v>32</v>
      </c>
      <c r="AO22" s="44" t="s">
        <v>32</v>
      </c>
      <c r="AP22" s="44" t="s">
        <v>32</v>
      </c>
      <c r="AQ22" s="44" t="s">
        <v>32</v>
      </c>
      <c r="AR22" s="44" t="s">
        <v>32</v>
      </c>
      <c r="AS22" s="44" t="s">
        <v>32</v>
      </c>
      <c r="AT22" s="44" t="s">
        <v>32</v>
      </c>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row>
    <row r="23" spans="1:75" ht="28.5" customHeight="1" x14ac:dyDescent="0.2">
      <c r="A23" s="101" t="s">
        <v>617</v>
      </c>
      <c r="B23" s="101" t="s">
        <v>639</v>
      </c>
      <c r="C23" s="101"/>
      <c r="D23" s="101"/>
      <c r="E23" s="101"/>
      <c r="F23" s="44" t="s">
        <v>538</v>
      </c>
      <c r="G23" s="44" t="s">
        <v>546</v>
      </c>
      <c r="H23" s="44" t="b">
        <f t="shared" si="0"/>
        <v>1</v>
      </c>
      <c r="I23" s="44">
        <f t="shared" si="1"/>
        <v>255</v>
      </c>
      <c r="J23" s="44">
        <f t="shared" si="2"/>
        <v>1</v>
      </c>
      <c r="K23" s="44">
        <f t="shared" si="3"/>
        <v>255</v>
      </c>
      <c r="L23" s="44">
        <f t="shared" si="4"/>
        <v>1</v>
      </c>
      <c r="M23" s="44">
        <f t="shared" si="5"/>
        <v>255</v>
      </c>
      <c r="N23" s="44">
        <f t="shared" si="6"/>
        <v>1</v>
      </c>
      <c r="O23" s="44">
        <f t="shared" si="7"/>
        <v>1</v>
      </c>
      <c r="P23" s="44" t="b">
        <f t="shared" si="8"/>
        <v>1</v>
      </c>
      <c r="Q23" s="44">
        <f t="shared" si="9"/>
        <v>20</v>
      </c>
      <c r="R23" s="44">
        <f t="shared" si="10"/>
        <v>6.9954101872653843E-3</v>
      </c>
      <c r="S23" s="44">
        <f t="shared" si="11"/>
        <v>20</v>
      </c>
      <c r="T23" s="44">
        <f t="shared" si="12"/>
        <v>6.9954101872653843E-3</v>
      </c>
      <c r="U23" s="44">
        <f t="shared" si="13"/>
        <v>20</v>
      </c>
      <c r="V23" s="44">
        <f t="shared" si="14"/>
        <v>6.9954101872653843E-3</v>
      </c>
      <c r="W23" s="44">
        <f t="shared" si="15"/>
        <v>6.9954101872653843E-3</v>
      </c>
      <c r="X23" s="44">
        <f t="shared" si="16"/>
        <v>18.420000000000002</v>
      </c>
      <c r="Y23" s="44" t="str">
        <f t="shared" si="17"/>
        <v>Pass</v>
      </c>
      <c r="Z23" s="44" t="s">
        <v>32</v>
      </c>
      <c r="AA23" s="44" t="s">
        <v>32</v>
      </c>
      <c r="AB23" s="44" t="s">
        <v>32</v>
      </c>
      <c r="AC23" s="44" t="s">
        <v>32</v>
      </c>
      <c r="AD23" s="44" t="s">
        <v>541</v>
      </c>
      <c r="AE23" s="44" t="s">
        <v>541</v>
      </c>
      <c r="AF23" s="44" t="s">
        <v>541</v>
      </c>
      <c r="AG23" s="44" t="s">
        <v>541</v>
      </c>
      <c r="AH23" s="44" t="s">
        <v>541</v>
      </c>
      <c r="AI23" s="44" t="s">
        <v>32</v>
      </c>
      <c r="AJ23" s="44" t="s">
        <v>32</v>
      </c>
      <c r="AK23" s="44" t="s">
        <v>32</v>
      </c>
      <c r="AL23" s="44" t="s">
        <v>32</v>
      </c>
      <c r="AM23" s="44" t="s">
        <v>32</v>
      </c>
      <c r="AN23" s="44" t="s">
        <v>32</v>
      </c>
      <c r="AO23" s="44" t="s">
        <v>541</v>
      </c>
      <c r="AP23" s="44" t="s">
        <v>541</v>
      </c>
      <c r="AQ23" s="44" t="s">
        <v>541</v>
      </c>
      <c r="AR23" s="44" t="s">
        <v>541</v>
      </c>
      <c r="AS23" s="44" t="s">
        <v>541</v>
      </c>
      <c r="AT23" s="44" t="s">
        <v>541</v>
      </c>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row>
    <row r="24" spans="1:75" ht="29.25" customHeight="1" x14ac:dyDescent="0.2">
      <c r="A24" s="101" t="s">
        <v>640</v>
      </c>
      <c r="B24" s="101" t="s">
        <v>641</v>
      </c>
      <c r="C24" s="101"/>
      <c r="D24" s="101"/>
      <c r="E24" s="101" t="s">
        <v>642</v>
      </c>
      <c r="F24" s="44" t="s">
        <v>538</v>
      </c>
      <c r="G24" s="44" t="s">
        <v>620</v>
      </c>
      <c r="H24" s="44" t="b">
        <f t="shared" si="0"/>
        <v>1</v>
      </c>
      <c r="I24" s="44">
        <f t="shared" si="1"/>
        <v>255</v>
      </c>
      <c r="J24" s="44">
        <f t="shared" si="2"/>
        <v>1</v>
      </c>
      <c r="K24" s="44">
        <f t="shared" si="3"/>
        <v>255</v>
      </c>
      <c r="L24" s="44">
        <f t="shared" si="4"/>
        <v>1</v>
      </c>
      <c r="M24" s="44">
        <f t="shared" si="5"/>
        <v>255</v>
      </c>
      <c r="N24" s="44">
        <f t="shared" si="6"/>
        <v>1</v>
      </c>
      <c r="O24" s="44">
        <f t="shared" si="7"/>
        <v>1</v>
      </c>
      <c r="P24" s="44" t="b">
        <f t="shared" si="8"/>
        <v>1</v>
      </c>
      <c r="Q24" s="44">
        <f t="shared" si="9"/>
        <v>29</v>
      </c>
      <c r="R24" s="44">
        <f t="shared" si="10"/>
        <v>1.2286488356915874E-2</v>
      </c>
      <c r="S24" s="44">
        <f t="shared" si="11"/>
        <v>161</v>
      </c>
      <c r="T24" s="44">
        <f t="shared" si="12"/>
        <v>0.35640014414594351</v>
      </c>
      <c r="U24" s="44">
        <f t="shared" si="13"/>
        <v>242</v>
      </c>
      <c r="V24" s="44">
        <f t="shared" si="14"/>
        <v>0.88792311788196632</v>
      </c>
      <c r="W24" s="44">
        <f t="shared" si="15"/>
        <v>0.32161753962893708</v>
      </c>
      <c r="X24" s="44">
        <f t="shared" si="16"/>
        <v>2.83</v>
      </c>
      <c r="Y24" s="44" t="str">
        <f t="shared" si="17"/>
        <v>Fail</v>
      </c>
      <c r="Z24" s="44" t="s">
        <v>32</v>
      </c>
      <c r="AA24" s="44" t="s">
        <v>32</v>
      </c>
      <c r="AB24" s="44" t="s">
        <v>32</v>
      </c>
      <c r="AC24" s="44" t="s">
        <v>32</v>
      </c>
      <c r="AD24" s="44" t="s">
        <v>584</v>
      </c>
      <c r="AE24" s="44" t="s">
        <v>584</v>
      </c>
      <c r="AF24" s="44" t="s">
        <v>584</v>
      </c>
      <c r="AG24" s="44" t="s">
        <v>584</v>
      </c>
      <c r="AH24" s="44" t="s">
        <v>584</v>
      </c>
      <c r="AI24" s="44" t="s">
        <v>32</v>
      </c>
      <c r="AJ24" s="44" t="s">
        <v>32</v>
      </c>
      <c r="AK24" s="44" t="s">
        <v>32</v>
      </c>
      <c r="AL24" s="44" t="s">
        <v>32</v>
      </c>
      <c r="AM24" s="44" t="s">
        <v>32</v>
      </c>
      <c r="AN24" s="44" t="s">
        <v>32</v>
      </c>
      <c r="AO24" s="44" t="s">
        <v>541</v>
      </c>
      <c r="AP24" s="44" t="s">
        <v>541</v>
      </c>
      <c r="AQ24" s="44" t="s">
        <v>541</v>
      </c>
      <c r="AR24" s="44" t="s">
        <v>541</v>
      </c>
      <c r="AS24" s="44" t="s">
        <v>541</v>
      </c>
      <c r="AT24" s="44" t="s">
        <v>541</v>
      </c>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row>
    <row r="25" spans="1:75" ht="12.75" customHeight="1" x14ac:dyDescent="0.2">
      <c r="A25" s="101" t="s">
        <v>643</v>
      </c>
      <c r="B25" s="101" t="s">
        <v>641</v>
      </c>
      <c r="C25" s="101"/>
      <c r="D25" s="101"/>
      <c r="E25" s="101"/>
      <c r="F25" s="44" t="s">
        <v>538</v>
      </c>
      <c r="G25" s="44" t="s">
        <v>622</v>
      </c>
      <c r="H25" s="44" t="b">
        <f t="shared" si="0"/>
        <v>1</v>
      </c>
      <c r="I25" s="44">
        <f t="shared" si="1"/>
        <v>255</v>
      </c>
      <c r="J25" s="44">
        <f t="shared" si="2"/>
        <v>1</v>
      </c>
      <c r="K25" s="44">
        <f t="shared" si="3"/>
        <v>255</v>
      </c>
      <c r="L25" s="44">
        <f t="shared" si="4"/>
        <v>1</v>
      </c>
      <c r="M25" s="44">
        <f t="shared" si="5"/>
        <v>255</v>
      </c>
      <c r="N25" s="44">
        <f t="shared" si="6"/>
        <v>1</v>
      </c>
      <c r="O25" s="44">
        <f t="shared" si="7"/>
        <v>1</v>
      </c>
      <c r="P25" s="44" t="b">
        <f t="shared" si="8"/>
        <v>1</v>
      </c>
      <c r="Q25" s="44">
        <f t="shared" si="9"/>
        <v>23</v>
      </c>
      <c r="R25" s="44">
        <f t="shared" si="10"/>
        <v>8.5681256180693086E-3</v>
      </c>
      <c r="S25" s="44">
        <f t="shared" si="11"/>
        <v>119</v>
      </c>
      <c r="T25" s="44">
        <f t="shared" si="12"/>
        <v>0.18447499450044097</v>
      </c>
      <c r="U25" s="44">
        <f t="shared" si="13"/>
        <v>242</v>
      </c>
      <c r="V25" s="44">
        <f t="shared" si="14"/>
        <v>0.88792311788196632</v>
      </c>
      <c r="W25" s="44">
        <f t="shared" si="15"/>
        <v>0.19786614868419489</v>
      </c>
      <c r="X25" s="44">
        <f t="shared" si="16"/>
        <v>4.24</v>
      </c>
      <c r="Y25" s="44" t="str">
        <f t="shared" si="17"/>
        <v>Pass</v>
      </c>
      <c r="Z25" s="44" t="s">
        <v>32</v>
      </c>
      <c r="AA25" s="44" t="s">
        <v>32</v>
      </c>
      <c r="AB25" s="44" t="s">
        <v>32</v>
      </c>
      <c r="AC25" s="44" t="s">
        <v>32</v>
      </c>
      <c r="AD25" s="44" t="s">
        <v>541</v>
      </c>
      <c r="AE25" s="44" t="s">
        <v>541</v>
      </c>
      <c r="AF25" s="44" t="s">
        <v>541</v>
      </c>
      <c r="AG25" s="44" t="s">
        <v>541</v>
      </c>
      <c r="AH25" s="44" t="s">
        <v>541</v>
      </c>
      <c r="AI25" s="44" t="s">
        <v>32</v>
      </c>
      <c r="AJ25" s="44" t="s">
        <v>32</v>
      </c>
      <c r="AK25" s="44" t="s">
        <v>32</v>
      </c>
      <c r="AL25" s="44" t="s">
        <v>32</v>
      </c>
      <c r="AM25" s="44" t="s">
        <v>32</v>
      </c>
      <c r="AN25" s="44" t="s">
        <v>32</v>
      </c>
      <c r="AO25" s="44" t="s">
        <v>541</v>
      </c>
      <c r="AP25" s="44" t="s">
        <v>541</v>
      </c>
      <c r="AQ25" s="44" t="s">
        <v>541</v>
      </c>
      <c r="AR25" s="44" t="s">
        <v>541</v>
      </c>
      <c r="AS25" s="44" t="s">
        <v>541</v>
      </c>
      <c r="AT25" s="44" t="s">
        <v>541</v>
      </c>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row>
    <row r="26" spans="1:75" ht="27.75" customHeight="1" x14ac:dyDescent="0.2">
      <c r="A26" s="101" t="s">
        <v>623</v>
      </c>
      <c r="B26" s="101" t="s">
        <v>644</v>
      </c>
      <c r="C26" s="101"/>
      <c r="D26" s="101"/>
      <c r="E26" s="101"/>
      <c r="F26" s="44" t="s">
        <v>538</v>
      </c>
      <c r="G26" s="44" t="s">
        <v>625</v>
      </c>
      <c r="H26" s="44" t="b">
        <f t="shared" si="0"/>
        <v>1</v>
      </c>
      <c r="I26" s="44">
        <f t="shared" si="1"/>
        <v>255</v>
      </c>
      <c r="J26" s="44">
        <f t="shared" si="2"/>
        <v>1</v>
      </c>
      <c r="K26" s="44">
        <f t="shared" si="3"/>
        <v>255</v>
      </c>
      <c r="L26" s="44">
        <f t="shared" si="4"/>
        <v>1</v>
      </c>
      <c r="M26" s="44">
        <f t="shared" si="5"/>
        <v>255</v>
      </c>
      <c r="N26" s="44">
        <f t="shared" si="6"/>
        <v>1</v>
      </c>
      <c r="O26" s="44">
        <f t="shared" si="7"/>
        <v>1</v>
      </c>
      <c r="P26" s="44" t="b">
        <f t="shared" si="8"/>
        <v>1</v>
      </c>
      <c r="Q26" s="44">
        <f t="shared" si="9"/>
        <v>255</v>
      </c>
      <c r="R26" s="44">
        <f t="shared" si="10"/>
        <v>1</v>
      </c>
      <c r="S26" s="44">
        <f t="shared" si="11"/>
        <v>51</v>
      </c>
      <c r="T26" s="44">
        <f t="shared" si="12"/>
        <v>3.3104766570885055E-2</v>
      </c>
      <c r="U26" s="44">
        <f t="shared" si="13"/>
        <v>51</v>
      </c>
      <c r="V26" s="44">
        <f t="shared" si="14"/>
        <v>3.3104766570885055E-2</v>
      </c>
      <c r="W26" s="44">
        <f t="shared" si="15"/>
        <v>0.23866669319791489</v>
      </c>
      <c r="X26" s="44">
        <f t="shared" si="16"/>
        <v>3.64</v>
      </c>
      <c r="Y26" s="44" t="str">
        <f t="shared" si="17"/>
        <v>Pass</v>
      </c>
      <c r="Z26" s="44" t="s">
        <v>32</v>
      </c>
      <c r="AA26" s="44" t="s">
        <v>32</v>
      </c>
      <c r="AB26" s="44" t="s">
        <v>32</v>
      </c>
      <c r="AC26" s="44" t="s">
        <v>32</v>
      </c>
      <c r="AD26" s="44" t="s">
        <v>541</v>
      </c>
      <c r="AE26" s="44" t="s">
        <v>32</v>
      </c>
      <c r="AF26" s="44" t="s">
        <v>32</v>
      </c>
      <c r="AG26" s="44" t="s">
        <v>32</v>
      </c>
      <c r="AH26" s="44" t="s">
        <v>32</v>
      </c>
      <c r="AI26" s="44" t="s">
        <v>32</v>
      </c>
      <c r="AJ26" s="44" t="s">
        <v>32</v>
      </c>
      <c r="AK26" s="44" t="s">
        <v>32</v>
      </c>
      <c r="AL26" s="44" t="s">
        <v>32</v>
      </c>
      <c r="AM26" s="44" t="s">
        <v>32</v>
      </c>
      <c r="AN26" s="44" t="s">
        <v>32</v>
      </c>
      <c r="AO26" s="44" t="s">
        <v>32</v>
      </c>
      <c r="AP26" s="44" t="s">
        <v>32</v>
      </c>
      <c r="AQ26" s="44" t="s">
        <v>32</v>
      </c>
      <c r="AR26" s="44" t="s">
        <v>32</v>
      </c>
      <c r="AS26" s="44" t="s">
        <v>32</v>
      </c>
      <c r="AT26" s="44" t="s">
        <v>32</v>
      </c>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row>
    <row r="27" spans="1:75" ht="31.5" customHeight="1" x14ac:dyDescent="0.2">
      <c r="A27" s="101" t="s">
        <v>626</v>
      </c>
      <c r="B27" s="101" t="s">
        <v>614</v>
      </c>
      <c r="C27" s="101"/>
      <c r="D27" s="101"/>
      <c r="E27" s="101"/>
      <c r="F27" s="44" t="s">
        <v>538</v>
      </c>
      <c r="G27" s="44" t="s">
        <v>610</v>
      </c>
      <c r="H27" s="44" t="b">
        <f t="shared" si="0"/>
        <v>1</v>
      </c>
      <c r="I27" s="44">
        <f t="shared" si="1"/>
        <v>255</v>
      </c>
      <c r="J27" s="44">
        <f t="shared" si="2"/>
        <v>1</v>
      </c>
      <c r="K27" s="44">
        <f t="shared" si="3"/>
        <v>255</v>
      </c>
      <c r="L27" s="44">
        <f t="shared" si="4"/>
        <v>1</v>
      </c>
      <c r="M27" s="44">
        <f t="shared" si="5"/>
        <v>255</v>
      </c>
      <c r="N27" s="44">
        <f t="shared" si="6"/>
        <v>1</v>
      </c>
      <c r="O27" s="44">
        <f t="shared" si="7"/>
        <v>1</v>
      </c>
      <c r="P27" s="44" t="b">
        <f t="shared" si="8"/>
        <v>1</v>
      </c>
      <c r="Q27" s="44">
        <f t="shared" si="9"/>
        <v>0</v>
      </c>
      <c r="R27" s="44">
        <f t="shared" si="10"/>
        <v>0</v>
      </c>
      <c r="S27" s="44">
        <f t="shared" si="11"/>
        <v>103</v>
      </c>
      <c r="T27" s="44">
        <f t="shared" si="12"/>
        <v>0.13563332965520564</v>
      </c>
      <c r="U27" s="44">
        <f t="shared" si="13"/>
        <v>244</v>
      </c>
      <c r="V27" s="44">
        <f t="shared" si="14"/>
        <v>0.90466117439114957</v>
      </c>
      <c r="W27" s="44">
        <f t="shared" si="15"/>
        <v>0.16232149416044406</v>
      </c>
      <c r="X27" s="44">
        <f t="shared" si="16"/>
        <v>4.95</v>
      </c>
      <c r="Y27" s="44" t="str">
        <f t="shared" si="17"/>
        <v>Pass</v>
      </c>
      <c r="Z27" s="44" t="s">
        <v>32</v>
      </c>
      <c r="AA27" s="44" t="s">
        <v>32</v>
      </c>
      <c r="AB27" s="44" t="s">
        <v>32</v>
      </c>
      <c r="AC27" s="44" t="s">
        <v>32</v>
      </c>
      <c r="AD27" s="44" t="s">
        <v>541</v>
      </c>
      <c r="AE27" s="44" t="s">
        <v>541</v>
      </c>
      <c r="AF27" s="44" t="s">
        <v>541</v>
      </c>
      <c r="AG27" s="44" t="s">
        <v>541</v>
      </c>
      <c r="AH27" s="44" t="s">
        <v>541</v>
      </c>
      <c r="AI27" s="44" t="s">
        <v>32</v>
      </c>
      <c r="AJ27" s="44" t="s">
        <v>32</v>
      </c>
      <c r="AK27" s="44" t="s">
        <v>32</v>
      </c>
      <c r="AL27" s="44" t="s">
        <v>32</v>
      </c>
      <c r="AM27" s="44" t="s">
        <v>32</v>
      </c>
      <c r="AN27" s="44" t="s">
        <v>32</v>
      </c>
      <c r="AO27" s="44" t="s">
        <v>541</v>
      </c>
      <c r="AP27" s="44" t="s">
        <v>541</v>
      </c>
      <c r="AQ27" s="44" t="s">
        <v>541</v>
      </c>
      <c r="AR27" s="44" t="s">
        <v>541</v>
      </c>
      <c r="AS27" s="44" t="s">
        <v>541</v>
      </c>
      <c r="AT27" s="44" t="s">
        <v>541</v>
      </c>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row>
    <row r="28" spans="1:75" ht="45.75" customHeight="1" x14ac:dyDescent="0.2">
      <c r="A28" s="101" t="s">
        <v>645</v>
      </c>
      <c r="B28" s="101" t="s">
        <v>641</v>
      </c>
      <c r="C28" s="101"/>
      <c r="D28" s="101"/>
      <c r="E28" s="101"/>
      <c r="F28" s="44" t="s">
        <v>646</v>
      </c>
      <c r="G28" s="44" t="s">
        <v>538</v>
      </c>
      <c r="H28" s="44" t="b">
        <f t="shared" si="0"/>
        <v>1</v>
      </c>
      <c r="I28" s="44">
        <f t="shared" si="1"/>
        <v>44</v>
      </c>
      <c r="J28" s="44">
        <f t="shared" si="2"/>
        <v>2.5186859627361627E-2</v>
      </c>
      <c r="K28" s="44">
        <f t="shared" si="3"/>
        <v>93</v>
      </c>
      <c r="L28" s="44">
        <f t="shared" si="4"/>
        <v>0.10946171077829935</v>
      </c>
      <c r="M28" s="44">
        <f t="shared" si="5"/>
        <v>155</v>
      </c>
      <c r="N28" s="44">
        <f t="shared" si="6"/>
        <v>0.32777809805654212</v>
      </c>
      <c r="O28" s="44">
        <f t="shared" si="7"/>
        <v>0.10730732058509912</v>
      </c>
      <c r="P28" s="44" t="b">
        <f t="shared" si="8"/>
        <v>1</v>
      </c>
      <c r="Q28" s="44">
        <f t="shared" si="9"/>
        <v>255</v>
      </c>
      <c r="R28" s="44">
        <f t="shared" si="10"/>
        <v>1</v>
      </c>
      <c r="S28" s="44">
        <f t="shared" si="11"/>
        <v>255</v>
      </c>
      <c r="T28" s="44">
        <f t="shared" si="12"/>
        <v>1</v>
      </c>
      <c r="U28" s="44">
        <f t="shared" si="13"/>
        <v>255</v>
      </c>
      <c r="V28" s="44">
        <f t="shared" si="14"/>
        <v>1</v>
      </c>
      <c r="W28" s="44">
        <f t="shared" si="15"/>
        <v>1</v>
      </c>
      <c r="X28" s="44">
        <f t="shared" si="16"/>
        <v>6.67</v>
      </c>
      <c r="Y28" s="44" t="str">
        <f t="shared" si="17"/>
        <v>Pass</v>
      </c>
      <c r="Z28" s="44" t="s">
        <v>32</v>
      </c>
      <c r="AA28" s="44" t="s">
        <v>32</v>
      </c>
      <c r="AB28" s="44" t="s">
        <v>32</v>
      </c>
      <c r="AC28" s="44" t="s">
        <v>32</v>
      </c>
      <c r="AD28" s="44" t="s">
        <v>32</v>
      </c>
      <c r="AE28" s="44" t="s">
        <v>32</v>
      </c>
      <c r="AF28" s="44" t="s">
        <v>32</v>
      </c>
      <c r="AG28" s="44" t="s">
        <v>32</v>
      </c>
      <c r="AH28" s="44" t="s">
        <v>32</v>
      </c>
      <c r="AI28" s="44" t="s">
        <v>32</v>
      </c>
      <c r="AJ28" s="44" t="s">
        <v>32</v>
      </c>
      <c r="AK28" s="44" t="s">
        <v>32</v>
      </c>
      <c r="AL28" s="44" t="s">
        <v>32</v>
      </c>
      <c r="AM28" s="44" t="s">
        <v>541</v>
      </c>
      <c r="AN28" s="44" t="s">
        <v>32</v>
      </c>
      <c r="AO28" s="44" t="s">
        <v>541</v>
      </c>
      <c r="AP28" s="44" t="s">
        <v>541</v>
      </c>
      <c r="AQ28" s="44" t="s">
        <v>541</v>
      </c>
      <c r="AR28" s="44" t="s">
        <v>541</v>
      </c>
      <c r="AS28" s="44" t="s">
        <v>541</v>
      </c>
      <c r="AT28" s="44" t="s">
        <v>541</v>
      </c>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row>
    <row r="29" spans="1:75" ht="40.5" customHeight="1" x14ac:dyDescent="0.2">
      <c r="A29" s="101" t="s">
        <v>647</v>
      </c>
      <c r="B29" s="101" t="s">
        <v>648</v>
      </c>
      <c r="C29" s="101"/>
      <c r="D29" s="101"/>
      <c r="E29" s="101" t="s">
        <v>649</v>
      </c>
      <c r="F29" s="44" t="s">
        <v>650</v>
      </c>
      <c r="G29" s="44" t="s">
        <v>538</v>
      </c>
      <c r="H29" s="44" t="b">
        <f t="shared" si="0"/>
        <v>1</v>
      </c>
      <c r="I29" s="44">
        <f t="shared" si="1"/>
        <v>37</v>
      </c>
      <c r="J29" s="44">
        <f t="shared" si="2"/>
        <v>1.8500220128379697E-2</v>
      </c>
      <c r="K29" s="44">
        <f t="shared" si="3"/>
        <v>211</v>
      </c>
      <c r="L29" s="44">
        <f t="shared" si="4"/>
        <v>0.65140563741982416</v>
      </c>
      <c r="M29" s="44">
        <f t="shared" si="5"/>
        <v>102</v>
      </c>
      <c r="N29" s="44">
        <f t="shared" si="6"/>
        <v>0.13286832155381798</v>
      </c>
      <c r="O29" s="44">
        <f t="shared" si="7"/>
        <v>0.47941155149813736</v>
      </c>
      <c r="P29" s="44" t="b">
        <f t="shared" si="8"/>
        <v>1</v>
      </c>
      <c r="Q29" s="44">
        <f t="shared" si="9"/>
        <v>255</v>
      </c>
      <c r="R29" s="44">
        <f t="shared" si="10"/>
        <v>1</v>
      </c>
      <c r="S29" s="44">
        <f t="shared" si="11"/>
        <v>255</v>
      </c>
      <c r="T29" s="44">
        <f t="shared" si="12"/>
        <v>1</v>
      </c>
      <c r="U29" s="44">
        <f t="shared" si="13"/>
        <v>255</v>
      </c>
      <c r="V29" s="44">
        <f t="shared" si="14"/>
        <v>1</v>
      </c>
      <c r="W29" s="44">
        <f t="shared" si="15"/>
        <v>1</v>
      </c>
      <c r="X29" s="44">
        <f t="shared" si="16"/>
        <v>1.98</v>
      </c>
      <c r="Y29" s="44" t="str">
        <f t="shared" si="17"/>
        <v>Fail</v>
      </c>
      <c r="Z29" s="44" t="s">
        <v>32</v>
      </c>
      <c r="AA29" s="44" t="s">
        <v>32</v>
      </c>
      <c r="AB29" s="44" t="s">
        <v>32</v>
      </c>
      <c r="AC29" s="44" t="s">
        <v>32</v>
      </c>
      <c r="AD29" s="44" t="s">
        <v>32</v>
      </c>
      <c r="AE29" s="44" t="s">
        <v>32</v>
      </c>
      <c r="AF29" s="44" t="s">
        <v>32</v>
      </c>
      <c r="AG29" s="44" t="s">
        <v>32</v>
      </c>
      <c r="AH29" s="44" t="s">
        <v>32</v>
      </c>
      <c r="AI29" s="44" t="s">
        <v>32</v>
      </c>
      <c r="AJ29" s="44" t="s">
        <v>32</v>
      </c>
      <c r="AK29" s="44" t="s">
        <v>32</v>
      </c>
      <c r="AL29" s="44" t="s">
        <v>32</v>
      </c>
      <c r="AM29" s="44" t="s">
        <v>584</v>
      </c>
      <c r="AN29" s="44" t="s">
        <v>32</v>
      </c>
      <c r="AO29" s="44" t="s">
        <v>584</v>
      </c>
      <c r="AP29" s="44" t="s">
        <v>584</v>
      </c>
      <c r="AQ29" s="44" t="s">
        <v>584</v>
      </c>
      <c r="AR29" s="44" t="s">
        <v>584</v>
      </c>
      <c r="AS29" s="44" t="s">
        <v>584</v>
      </c>
      <c r="AT29" s="44" t="s">
        <v>584</v>
      </c>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row>
    <row r="30" spans="1:75" ht="39.75" customHeight="1" x14ac:dyDescent="0.2">
      <c r="A30" s="101" t="s">
        <v>651</v>
      </c>
      <c r="B30" s="101" t="s">
        <v>652</v>
      </c>
      <c r="C30" s="101"/>
      <c r="D30" s="101"/>
      <c r="E30" s="101"/>
      <c r="F30" s="44" t="s">
        <v>546</v>
      </c>
      <c r="G30" s="44" t="s">
        <v>538</v>
      </c>
      <c r="H30" s="44" t="b">
        <f t="shared" si="0"/>
        <v>1</v>
      </c>
      <c r="I30" s="44">
        <f t="shared" si="1"/>
        <v>20</v>
      </c>
      <c r="J30" s="44">
        <f t="shared" si="2"/>
        <v>6.9954101872653843E-3</v>
      </c>
      <c r="K30" s="44">
        <f t="shared" si="3"/>
        <v>20</v>
      </c>
      <c r="L30" s="44">
        <f t="shared" si="4"/>
        <v>6.9954101872653843E-3</v>
      </c>
      <c r="M30" s="44">
        <f t="shared" si="5"/>
        <v>20</v>
      </c>
      <c r="N30" s="44">
        <f t="shared" si="6"/>
        <v>6.9954101872653843E-3</v>
      </c>
      <c r="O30" s="44">
        <f t="shared" si="7"/>
        <v>6.9954101872653843E-3</v>
      </c>
      <c r="P30" s="44" t="b">
        <f t="shared" si="8"/>
        <v>1</v>
      </c>
      <c r="Q30" s="44">
        <f t="shared" si="9"/>
        <v>255</v>
      </c>
      <c r="R30" s="44">
        <f t="shared" si="10"/>
        <v>1</v>
      </c>
      <c r="S30" s="44">
        <f t="shared" si="11"/>
        <v>255</v>
      </c>
      <c r="T30" s="44">
        <f t="shared" si="12"/>
        <v>1</v>
      </c>
      <c r="U30" s="44">
        <f t="shared" si="13"/>
        <v>255</v>
      </c>
      <c r="V30" s="44">
        <f t="shared" si="14"/>
        <v>1</v>
      </c>
      <c r="W30" s="44">
        <f t="shared" si="15"/>
        <v>1</v>
      </c>
      <c r="X30" s="44">
        <f t="shared" si="16"/>
        <v>18.420000000000002</v>
      </c>
      <c r="Y30" s="44" t="str">
        <f t="shared" si="17"/>
        <v>Pass</v>
      </c>
      <c r="Z30" s="44" t="s">
        <v>32</v>
      </c>
      <c r="AA30" s="44" t="s">
        <v>32</v>
      </c>
      <c r="AB30" s="44" t="s">
        <v>32</v>
      </c>
      <c r="AC30" s="44" t="s">
        <v>32</v>
      </c>
      <c r="AD30" s="44" t="s">
        <v>32</v>
      </c>
      <c r="AE30" s="44" t="s">
        <v>32</v>
      </c>
      <c r="AF30" s="44" t="s">
        <v>32</v>
      </c>
      <c r="AG30" s="44" t="s">
        <v>32</v>
      </c>
      <c r="AH30" s="44" t="s">
        <v>32</v>
      </c>
      <c r="AI30" s="44" t="s">
        <v>32</v>
      </c>
      <c r="AJ30" s="44" t="s">
        <v>32</v>
      </c>
      <c r="AK30" s="44" t="s">
        <v>32</v>
      </c>
      <c r="AL30" s="44" t="s">
        <v>32</v>
      </c>
      <c r="AM30" s="44" t="s">
        <v>541</v>
      </c>
      <c r="AN30" s="44" t="s">
        <v>32</v>
      </c>
      <c r="AO30" s="44" t="s">
        <v>541</v>
      </c>
      <c r="AP30" s="44" t="s">
        <v>541</v>
      </c>
      <c r="AQ30" s="44" t="s">
        <v>541</v>
      </c>
      <c r="AR30" s="44" t="s">
        <v>541</v>
      </c>
      <c r="AS30" s="44" t="s">
        <v>541</v>
      </c>
      <c r="AT30" s="44" t="s">
        <v>541</v>
      </c>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row>
    <row r="31" spans="1:75" ht="57" customHeight="1" x14ac:dyDescent="0.2">
      <c r="A31" s="101" t="s">
        <v>653</v>
      </c>
      <c r="B31" s="101" t="s">
        <v>641</v>
      </c>
      <c r="C31" s="101"/>
      <c r="D31" s="101"/>
      <c r="E31" s="101" t="s">
        <v>642</v>
      </c>
      <c r="F31" s="44" t="s">
        <v>620</v>
      </c>
      <c r="G31" s="44" t="s">
        <v>538</v>
      </c>
      <c r="H31" s="44" t="b">
        <f t="shared" si="0"/>
        <v>1</v>
      </c>
      <c r="I31" s="44">
        <f t="shared" si="1"/>
        <v>29</v>
      </c>
      <c r="J31" s="44">
        <f t="shared" si="2"/>
        <v>1.2286488356915874E-2</v>
      </c>
      <c r="K31" s="44">
        <f t="shared" si="3"/>
        <v>161</v>
      </c>
      <c r="L31" s="44">
        <f t="shared" si="4"/>
        <v>0.35640014414594351</v>
      </c>
      <c r="M31" s="44">
        <f t="shared" si="5"/>
        <v>242</v>
      </c>
      <c r="N31" s="44">
        <f t="shared" si="6"/>
        <v>0.88792311788196632</v>
      </c>
      <c r="O31" s="44">
        <f t="shared" si="7"/>
        <v>0.32161753962893708</v>
      </c>
      <c r="P31" s="44" t="b">
        <f t="shared" si="8"/>
        <v>1</v>
      </c>
      <c r="Q31" s="44">
        <f t="shared" si="9"/>
        <v>255</v>
      </c>
      <c r="R31" s="44">
        <f t="shared" si="10"/>
        <v>1</v>
      </c>
      <c r="S31" s="44">
        <f t="shared" si="11"/>
        <v>255</v>
      </c>
      <c r="T31" s="44">
        <f t="shared" si="12"/>
        <v>1</v>
      </c>
      <c r="U31" s="44">
        <f t="shared" si="13"/>
        <v>255</v>
      </c>
      <c r="V31" s="44">
        <f t="shared" si="14"/>
        <v>1</v>
      </c>
      <c r="W31" s="44">
        <f t="shared" si="15"/>
        <v>1</v>
      </c>
      <c r="X31" s="44">
        <f t="shared" si="16"/>
        <v>2.83</v>
      </c>
      <c r="Y31" s="44" t="str">
        <f t="shared" si="17"/>
        <v>Fail</v>
      </c>
      <c r="Z31" s="44" t="s">
        <v>32</v>
      </c>
      <c r="AA31" s="44" t="s">
        <v>32</v>
      </c>
      <c r="AB31" s="44" t="s">
        <v>32</v>
      </c>
      <c r="AC31" s="44" t="s">
        <v>32</v>
      </c>
      <c r="AD31" s="44" t="s">
        <v>32</v>
      </c>
      <c r="AE31" s="44" t="s">
        <v>32</v>
      </c>
      <c r="AF31" s="44" t="s">
        <v>32</v>
      </c>
      <c r="AG31" s="44" t="s">
        <v>32</v>
      </c>
      <c r="AH31" s="44" t="s">
        <v>32</v>
      </c>
      <c r="AI31" s="44" t="s">
        <v>32</v>
      </c>
      <c r="AJ31" s="44" t="s">
        <v>32</v>
      </c>
      <c r="AK31" s="44" t="s">
        <v>32</v>
      </c>
      <c r="AL31" s="44" t="s">
        <v>32</v>
      </c>
      <c r="AM31" s="44" t="s">
        <v>32</v>
      </c>
      <c r="AN31" s="44" t="s">
        <v>584</v>
      </c>
      <c r="AO31" s="44" t="s">
        <v>32</v>
      </c>
      <c r="AP31" s="44" t="s">
        <v>32</v>
      </c>
      <c r="AQ31" s="44" t="s">
        <v>32</v>
      </c>
      <c r="AR31" s="44" t="s">
        <v>32</v>
      </c>
      <c r="AS31" s="44" t="s">
        <v>32</v>
      </c>
      <c r="AT31" s="44" t="s">
        <v>32</v>
      </c>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row>
    <row r="32" spans="1:75" ht="42" customHeight="1" x14ac:dyDescent="0.2">
      <c r="A32" s="101" t="s">
        <v>654</v>
      </c>
      <c r="B32" s="101" t="s">
        <v>616</v>
      </c>
      <c r="C32" s="101"/>
      <c r="D32" s="101"/>
      <c r="E32" s="101" t="s">
        <v>655</v>
      </c>
      <c r="F32" s="44" t="s">
        <v>620</v>
      </c>
      <c r="G32" s="44" t="s">
        <v>589</v>
      </c>
      <c r="H32" s="44" t="b">
        <f t="shared" si="0"/>
        <v>1</v>
      </c>
      <c r="I32" s="44">
        <f t="shared" si="1"/>
        <v>29</v>
      </c>
      <c r="J32" s="44">
        <f t="shared" si="2"/>
        <v>1.2286488356915874E-2</v>
      </c>
      <c r="K32" s="44">
        <f t="shared" si="3"/>
        <v>161</v>
      </c>
      <c r="L32" s="44">
        <f t="shared" si="4"/>
        <v>0.35640014414594351</v>
      </c>
      <c r="M32" s="44">
        <f t="shared" si="5"/>
        <v>242</v>
      </c>
      <c r="N32" s="44">
        <f t="shared" si="6"/>
        <v>0.88792311788196632</v>
      </c>
      <c r="O32" s="44">
        <f t="shared" si="7"/>
        <v>0.32161753962893708</v>
      </c>
      <c r="P32" s="44" t="b">
        <f t="shared" si="8"/>
        <v>1</v>
      </c>
      <c r="Q32" s="44">
        <f t="shared" si="9"/>
        <v>245</v>
      </c>
      <c r="R32" s="44">
        <f t="shared" si="10"/>
        <v>0.9130986517934192</v>
      </c>
      <c r="S32" s="44">
        <f t="shared" si="11"/>
        <v>248</v>
      </c>
      <c r="T32" s="44">
        <f t="shared" si="12"/>
        <v>0.938685728457888</v>
      </c>
      <c r="U32" s="44">
        <f t="shared" si="13"/>
        <v>250</v>
      </c>
      <c r="V32" s="44">
        <f t="shared" si="14"/>
        <v>0.95597335324928612</v>
      </c>
      <c r="W32" s="44">
        <f t="shared" si="15"/>
        <v>0.93449408246896093</v>
      </c>
      <c r="X32" s="44">
        <f t="shared" si="16"/>
        <v>2.65</v>
      </c>
      <c r="Y32" s="44" t="str">
        <f t="shared" si="17"/>
        <v>Fail</v>
      </c>
      <c r="Z32" s="44" t="s">
        <v>32</v>
      </c>
      <c r="AA32" s="44" t="s">
        <v>32</v>
      </c>
      <c r="AB32" s="44" t="s">
        <v>32</v>
      </c>
      <c r="AC32" s="44" t="s">
        <v>32</v>
      </c>
      <c r="AD32" s="44" t="s">
        <v>32</v>
      </c>
      <c r="AE32" s="44" t="s">
        <v>32</v>
      </c>
      <c r="AF32" s="44" t="s">
        <v>32</v>
      </c>
      <c r="AG32" s="44" t="s">
        <v>32</v>
      </c>
      <c r="AH32" s="44" t="s">
        <v>32</v>
      </c>
      <c r="AI32" s="44" t="s">
        <v>32</v>
      </c>
      <c r="AJ32" s="44" t="s">
        <v>32</v>
      </c>
      <c r="AK32" s="44" t="s">
        <v>32</v>
      </c>
      <c r="AL32" s="44" t="s">
        <v>32</v>
      </c>
      <c r="AM32" s="44" t="s">
        <v>32</v>
      </c>
      <c r="AN32" s="44" t="s">
        <v>584</v>
      </c>
      <c r="AO32" s="44" t="s">
        <v>32</v>
      </c>
      <c r="AP32" s="44" t="s">
        <v>32</v>
      </c>
      <c r="AQ32" s="44" t="s">
        <v>32</v>
      </c>
      <c r="AR32" s="44" t="s">
        <v>32</v>
      </c>
      <c r="AS32" s="44" t="s">
        <v>32</v>
      </c>
      <c r="AT32" s="44" t="s">
        <v>32</v>
      </c>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row>
    <row r="33" spans="1:75" ht="52.5" customHeight="1" x14ac:dyDescent="0.2">
      <c r="A33" s="101" t="s">
        <v>562</v>
      </c>
      <c r="B33" s="101" t="s">
        <v>656</v>
      </c>
      <c r="C33" s="101"/>
      <c r="D33" s="101"/>
      <c r="E33" s="101"/>
      <c r="F33" s="44" t="s">
        <v>556</v>
      </c>
      <c r="G33" s="44" t="s">
        <v>537</v>
      </c>
      <c r="H33" s="44" t="b">
        <f t="shared" si="0"/>
        <v>1</v>
      </c>
      <c r="I33" s="44">
        <f t="shared" si="1"/>
        <v>237</v>
      </c>
      <c r="J33" s="44">
        <f t="shared" si="2"/>
        <v>0.84687323150985805</v>
      </c>
      <c r="K33" s="44">
        <f t="shared" si="3"/>
        <v>237</v>
      </c>
      <c r="L33" s="44">
        <f t="shared" si="4"/>
        <v>0.84687323150985805</v>
      </c>
      <c r="M33" s="44">
        <f t="shared" si="5"/>
        <v>237</v>
      </c>
      <c r="N33" s="44">
        <f t="shared" si="6"/>
        <v>0.84687323150985805</v>
      </c>
      <c r="O33" s="44">
        <f t="shared" si="7"/>
        <v>0.84687323150985805</v>
      </c>
      <c r="P33" s="44" t="b">
        <f t="shared" si="8"/>
        <v>1</v>
      </c>
      <c r="Q33" s="44">
        <f t="shared" si="9"/>
        <v>0</v>
      </c>
      <c r="R33" s="44">
        <f t="shared" si="10"/>
        <v>0</v>
      </c>
      <c r="S33" s="44">
        <f t="shared" si="11"/>
        <v>0</v>
      </c>
      <c r="T33" s="44">
        <f t="shared" si="12"/>
        <v>0</v>
      </c>
      <c r="U33" s="44">
        <f t="shared" si="13"/>
        <v>0</v>
      </c>
      <c r="V33" s="44">
        <f t="shared" si="14"/>
        <v>0</v>
      </c>
      <c r="W33" s="44">
        <f t="shared" si="15"/>
        <v>0</v>
      </c>
      <c r="X33" s="44">
        <f t="shared" si="16"/>
        <v>17.940000000000001</v>
      </c>
      <c r="Y33" s="44" t="str">
        <f t="shared" si="17"/>
        <v>Pass</v>
      </c>
      <c r="Z33" s="44" t="s">
        <v>32</v>
      </c>
      <c r="AA33" s="44" t="s">
        <v>32</v>
      </c>
      <c r="AB33" s="44" t="s">
        <v>32</v>
      </c>
      <c r="AC33" s="44" t="s">
        <v>32</v>
      </c>
      <c r="AD33" s="44" t="s">
        <v>32</v>
      </c>
      <c r="AE33" s="44" t="s">
        <v>32</v>
      </c>
      <c r="AF33" s="44" t="s">
        <v>541</v>
      </c>
      <c r="AG33" s="44" t="s">
        <v>32</v>
      </c>
      <c r="AH33" s="44" t="s">
        <v>32</v>
      </c>
      <c r="AI33" s="44" t="s">
        <v>32</v>
      </c>
      <c r="AJ33" s="44" t="s">
        <v>32</v>
      </c>
      <c r="AK33" s="44" t="s">
        <v>541</v>
      </c>
      <c r="AL33" s="44" t="s">
        <v>541</v>
      </c>
      <c r="AM33" s="44" t="s">
        <v>32</v>
      </c>
      <c r="AN33" s="44" t="s">
        <v>32</v>
      </c>
      <c r="AO33" s="44" t="s">
        <v>541</v>
      </c>
      <c r="AP33" s="44" t="s">
        <v>32</v>
      </c>
      <c r="AQ33" s="44" t="s">
        <v>32</v>
      </c>
      <c r="AR33" s="44" t="s">
        <v>32</v>
      </c>
      <c r="AS33" s="44" t="s">
        <v>32</v>
      </c>
      <c r="AT33" s="44" t="s">
        <v>32</v>
      </c>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row>
    <row r="34" spans="1:75" ht="52.5" customHeight="1" x14ac:dyDescent="0.2">
      <c r="A34" s="101" t="s">
        <v>630</v>
      </c>
      <c r="B34" s="101" t="s">
        <v>631</v>
      </c>
      <c r="C34" s="101"/>
      <c r="D34" s="101"/>
      <c r="E34" s="101"/>
      <c r="F34" s="44" t="s">
        <v>556</v>
      </c>
      <c r="G34" s="44" t="s">
        <v>610</v>
      </c>
      <c r="H34" s="44" t="b">
        <f t="shared" si="0"/>
        <v>1</v>
      </c>
      <c r="I34" s="44">
        <f t="shared" si="1"/>
        <v>237</v>
      </c>
      <c r="J34" s="44">
        <f t="shared" si="2"/>
        <v>0.84687323150985805</v>
      </c>
      <c r="K34" s="44">
        <f t="shared" si="3"/>
        <v>237</v>
      </c>
      <c r="L34" s="44">
        <f t="shared" si="4"/>
        <v>0.84687323150985805</v>
      </c>
      <c r="M34" s="44">
        <f t="shared" si="5"/>
        <v>237</v>
      </c>
      <c r="N34" s="44">
        <f t="shared" si="6"/>
        <v>0.84687323150985805</v>
      </c>
      <c r="O34" s="44">
        <f t="shared" si="7"/>
        <v>0.84687323150985805</v>
      </c>
      <c r="P34" s="44" t="b">
        <f t="shared" si="8"/>
        <v>1</v>
      </c>
      <c r="Q34" s="44">
        <f t="shared" si="9"/>
        <v>0</v>
      </c>
      <c r="R34" s="44">
        <f t="shared" si="10"/>
        <v>0</v>
      </c>
      <c r="S34" s="44">
        <f t="shared" si="11"/>
        <v>103</v>
      </c>
      <c r="T34" s="44">
        <f t="shared" si="12"/>
        <v>0.13563332965520564</v>
      </c>
      <c r="U34" s="44">
        <f t="shared" si="13"/>
        <v>244</v>
      </c>
      <c r="V34" s="44">
        <f t="shared" si="14"/>
        <v>0.90466117439114957</v>
      </c>
      <c r="W34" s="44">
        <f t="shared" si="15"/>
        <v>0.16232149416044406</v>
      </c>
      <c r="X34" s="44">
        <f t="shared" si="16"/>
        <v>4.22</v>
      </c>
      <c r="Y34" s="44" t="str">
        <f t="shared" si="17"/>
        <v>Pass</v>
      </c>
      <c r="Z34" s="44" t="s">
        <v>32</v>
      </c>
      <c r="AA34" s="44" t="s">
        <v>32</v>
      </c>
      <c r="AB34" s="44" t="s">
        <v>32</v>
      </c>
      <c r="AC34" s="44" t="s">
        <v>32</v>
      </c>
      <c r="AD34" s="44" t="s">
        <v>32</v>
      </c>
      <c r="AE34" s="44" t="s">
        <v>32</v>
      </c>
      <c r="AF34" s="44" t="s">
        <v>541</v>
      </c>
      <c r="AG34" s="44" t="s">
        <v>32</v>
      </c>
      <c r="AH34" s="44" t="s">
        <v>32</v>
      </c>
      <c r="AI34" s="44" t="s">
        <v>32</v>
      </c>
      <c r="AJ34" s="44" t="s">
        <v>32</v>
      </c>
      <c r="AK34" s="44" t="s">
        <v>541</v>
      </c>
      <c r="AL34" s="44" t="s">
        <v>541</v>
      </c>
      <c r="AM34" s="44" t="s">
        <v>32</v>
      </c>
      <c r="AN34" s="44" t="s">
        <v>32</v>
      </c>
      <c r="AO34" s="44" t="s">
        <v>541</v>
      </c>
      <c r="AP34" s="44" t="s">
        <v>32</v>
      </c>
      <c r="AQ34" s="44" t="s">
        <v>32</v>
      </c>
      <c r="AR34" s="44" t="s">
        <v>32</v>
      </c>
      <c r="AS34" s="44" t="s">
        <v>32</v>
      </c>
      <c r="AT34" s="44" t="s">
        <v>32</v>
      </c>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row>
    <row r="35" spans="1:75" ht="52.5" customHeight="1" x14ac:dyDescent="0.2">
      <c r="A35" s="101" t="s">
        <v>632</v>
      </c>
      <c r="B35" s="101" t="s">
        <v>657</v>
      </c>
      <c r="C35" s="101"/>
      <c r="D35" s="101"/>
      <c r="E35" s="101"/>
      <c r="F35" s="44" t="s">
        <v>556</v>
      </c>
      <c r="G35" s="44" t="s">
        <v>537</v>
      </c>
      <c r="H35" s="44" t="b">
        <f t="shared" si="0"/>
        <v>1</v>
      </c>
      <c r="I35" s="44">
        <f t="shared" si="1"/>
        <v>237</v>
      </c>
      <c r="J35" s="44">
        <f t="shared" si="2"/>
        <v>0.84687323150985805</v>
      </c>
      <c r="K35" s="44">
        <f t="shared" si="3"/>
        <v>237</v>
      </c>
      <c r="L35" s="44">
        <f t="shared" si="4"/>
        <v>0.84687323150985805</v>
      </c>
      <c r="M35" s="44">
        <f t="shared" si="5"/>
        <v>237</v>
      </c>
      <c r="N35" s="44">
        <f t="shared" si="6"/>
        <v>0.84687323150985805</v>
      </c>
      <c r="O35" s="44">
        <f t="shared" si="7"/>
        <v>0.84687323150985805</v>
      </c>
      <c r="P35" s="44" t="b">
        <f t="shared" si="8"/>
        <v>1</v>
      </c>
      <c r="Q35" s="44">
        <f t="shared" si="9"/>
        <v>0</v>
      </c>
      <c r="R35" s="44">
        <f t="shared" si="10"/>
        <v>0</v>
      </c>
      <c r="S35" s="44">
        <f t="shared" si="11"/>
        <v>0</v>
      </c>
      <c r="T35" s="44">
        <f t="shared" si="12"/>
        <v>0</v>
      </c>
      <c r="U35" s="44">
        <f t="shared" si="13"/>
        <v>0</v>
      </c>
      <c r="V35" s="44">
        <f t="shared" si="14"/>
        <v>0</v>
      </c>
      <c r="W35" s="44">
        <f t="shared" si="15"/>
        <v>0</v>
      </c>
      <c r="X35" s="44">
        <f t="shared" si="16"/>
        <v>17.940000000000001</v>
      </c>
      <c r="Y35" s="44" t="str">
        <f t="shared" si="17"/>
        <v>Pass</v>
      </c>
      <c r="Z35" s="44" t="s">
        <v>32</v>
      </c>
      <c r="AA35" s="44" t="s">
        <v>32</v>
      </c>
      <c r="AB35" s="44" t="s">
        <v>32</v>
      </c>
      <c r="AC35" s="44" t="s">
        <v>32</v>
      </c>
      <c r="AD35" s="44" t="s">
        <v>32</v>
      </c>
      <c r="AE35" s="44" t="s">
        <v>32</v>
      </c>
      <c r="AF35" s="44" t="s">
        <v>541</v>
      </c>
      <c r="AG35" s="44" t="s">
        <v>32</v>
      </c>
      <c r="AH35" s="44" t="s">
        <v>32</v>
      </c>
      <c r="AI35" s="44" t="s">
        <v>32</v>
      </c>
      <c r="AJ35" s="44" t="s">
        <v>32</v>
      </c>
      <c r="AK35" s="44" t="s">
        <v>541</v>
      </c>
      <c r="AL35" s="44" t="s">
        <v>541</v>
      </c>
      <c r="AM35" s="44" t="s">
        <v>32</v>
      </c>
      <c r="AN35" s="44" t="s">
        <v>32</v>
      </c>
      <c r="AO35" s="44" t="s">
        <v>541</v>
      </c>
      <c r="AP35" s="44" t="s">
        <v>32</v>
      </c>
      <c r="AQ35" s="44" t="s">
        <v>32</v>
      </c>
      <c r="AR35" s="44" t="s">
        <v>32</v>
      </c>
      <c r="AS35" s="44" t="s">
        <v>32</v>
      </c>
      <c r="AT35" s="44" t="s">
        <v>32</v>
      </c>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row>
    <row r="36" spans="1:75" ht="70.5" customHeight="1" x14ac:dyDescent="0.2">
      <c r="A36" s="101" t="s">
        <v>562</v>
      </c>
      <c r="B36" s="101" t="s">
        <v>635</v>
      </c>
      <c r="C36" s="101"/>
      <c r="D36" s="101"/>
      <c r="E36" s="101"/>
      <c r="F36" s="44" t="s">
        <v>538</v>
      </c>
      <c r="G36" s="44" t="s">
        <v>537</v>
      </c>
      <c r="H36" s="44" t="b">
        <f t="shared" si="0"/>
        <v>1</v>
      </c>
      <c r="I36" s="44">
        <f t="shared" si="1"/>
        <v>255</v>
      </c>
      <c r="J36" s="44">
        <f t="shared" si="2"/>
        <v>1</v>
      </c>
      <c r="K36" s="44">
        <f t="shared" si="3"/>
        <v>255</v>
      </c>
      <c r="L36" s="44">
        <f t="shared" si="4"/>
        <v>1</v>
      </c>
      <c r="M36" s="44">
        <f t="shared" si="5"/>
        <v>255</v>
      </c>
      <c r="N36" s="44">
        <f t="shared" si="6"/>
        <v>1</v>
      </c>
      <c r="O36" s="44">
        <f t="shared" si="7"/>
        <v>1</v>
      </c>
      <c r="P36" s="44" t="b">
        <f t="shared" si="8"/>
        <v>1</v>
      </c>
      <c r="Q36" s="44">
        <f t="shared" si="9"/>
        <v>0</v>
      </c>
      <c r="R36" s="44">
        <f t="shared" si="10"/>
        <v>0</v>
      </c>
      <c r="S36" s="44">
        <f t="shared" si="11"/>
        <v>0</v>
      </c>
      <c r="T36" s="44">
        <f t="shared" si="12"/>
        <v>0</v>
      </c>
      <c r="U36" s="44">
        <f t="shared" si="13"/>
        <v>0</v>
      </c>
      <c r="V36" s="44">
        <f t="shared" si="14"/>
        <v>0</v>
      </c>
      <c r="W36" s="44">
        <f t="shared" si="15"/>
        <v>0</v>
      </c>
      <c r="X36" s="44">
        <f t="shared" si="16"/>
        <v>21</v>
      </c>
      <c r="Y36" s="44" t="str">
        <f t="shared" si="17"/>
        <v>Pass</v>
      </c>
      <c r="Z36" s="44" t="s">
        <v>32</v>
      </c>
      <c r="AA36" s="44" t="s">
        <v>32</v>
      </c>
      <c r="AB36" s="44" t="s">
        <v>32</v>
      </c>
      <c r="AC36" s="44" t="s">
        <v>32</v>
      </c>
      <c r="AD36" s="44" t="s">
        <v>32</v>
      </c>
      <c r="AE36" s="44" t="s">
        <v>32</v>
      </c>
      <c r="AF36" s="44" t="s">
        <v>32</v>
      </c>
      <c r="AG36" s="44" t="s">
        <v>32</v>
      </c>
      <c r="AH36" s="44" t="s">
        <v>32</v>
      </c>
      <c r="AI36" s="44" t="s">
        <v>32</v>
      </c>
      <c r="AJ36" s="44" t="s">
        <v>32</v>
      </c>
      <c r="AK36" s="44" t="s">
        <v>32</v>
      </c>
      <c r="AL36" s="44" t="s">
        <v>32</v>
      </c>
      <c r="AM36" s="44" t="s">
        <v>32</v>
      </c>
      <c r="AN36" s="44" t="s">
        <v>32</v>
      </c>
      <c r="AO36" s="44" t="s">
        <v>541</v>
      </c>
      <c r="AP36" s="44" t="s">
        <v>32</v>
      </c>
      <c r="AQ36" s="44" t="s">
        <v>32</v>
      </c>
      <c r="AR36" s="44" t="s">
        <v>32</v>
      </c>
      <c r="AS36" s="44" t="s">
        <v>32</v>
      </c>
      <c r="AT36" s="44" t="s">
        <v>32</v>
      </c>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row>
    <row r="37" spans="1:75" ht="84" customHeight="1" x14ac:dyDescent="0.2">
      <c r="A37" s="101" t="s">
        <v>658</v>
      </c>
      <c r="B37" s="101" t="s">
        <v>659</v>
      </c>
      <c r="C37" s="101"/>
      <c r="D37" s="101"/>
      <c r="E37" s="101"/>
      <c r="F37" s="44" t="s">
        <v>556</v>
      </c>
      <c r="G37" s="44" t="s">
        <v>660</v>
      </c>
      <c r="H37" s="44" t="b">
        <f t="shared" si="0"/>
        <v>1</v>
      </c>
      <c r="I37" s="44">
        <f t="shared" si="1"/>
        <v>237</v>
      </c>
      <c r="J37" s="44">
        <f t="shared" si="2"/>
        <v>0.84687323150985805</v>
      </c>
      <c r="K37" s="44">
        <f t="shared" si="3"/>
        <v>237</v>
      </c>
      <c r="L37" s="44">
        <f t="shared" si="4"/>
        <v>0.84687323150985805</v>
      </c>
      <c r="M37" s="44">
        <f t="shared" si="5"/>
        <v>237</v>
      </c>
      <c r="N37" s="44">
        <f t="shared" si="6"/>
        <v>0.84687323150985805</v>
      </c>
      <c r="O37" s="44">
        <f t="shared" si="7"/>
        <v>0.84687323150985805</v>
      </c>
      <c r="P37" s="44" t="b">
        <f t="shared" si="8"/>
        <v>1</v>
      </c>
      <c r="Q37" s="44">
        <f t="shared" si="9"/>
        <v>107</v>
      </c>
      <c r="R37" s="44">
        <f t="shared" si="10"/>
        <v>0.14702726649759501</v>
      </c>
      <c r="S37" s="44">
        <f t="shared" si="11"/>
        <v>107</v>
      </c>
      <c r="T37" s="44">
        <f t="shared" si="12"/>
        <v>0.14702726649759501</v>
      </c>
      <c r="U37" s="44">
        <f t="shared" si="13"/>
        <v>107</v>
      </c>
      <c r="V37" s="44">
        <f t="shared" si="14"/>
        <v>0.14702726649759501</v>
      </c>
      <c r="W37" s="44">
        <f t="shared" si="15"/>
        <v>0.14702726649759498</v>
      </c>
      <c r="X37" s="44">
        <f t="shared" si="16"/>
        <v>4.55</v>
      </c>
      <c r="Y37" s="44" t="str">
        <f t="shared" si="17"/>
        <v>Pass</v>
      </c>
      <c r="Z37" s="44" t="s">
        <v>32</v>
      </c>
      <c r="AA37" s="44" t="s">
        <v>32</v>
      </c>
      <c r="AB37" s="44" t="s">
        <v>32</v>
      </c>
      <c r="AC37" s="44" t="s">
        <v>32</v>
      </c>
      <c r="AD37" s="44" t="s">
        <v>32</v>
      </c>
      <c r="AE37" s="44" t="s">
        <v>32</v>
      </c>
      <c r="AF37" s="44" t="s">
        <v>32</v>
      </c>
      <c r="AG37" s="44" t="s">
        <v>541</v>
      </c>
      <c r="AH37" s="44" t="s">
        <v>32</v>
      </c>
      <c r="AI37" s="44" t="s">
        <v>32</v>
      </c>
      <c r="AJ37" s="44" t="s">
        <v>32</v>
      </c>
      <c r="AK37" s="44" t="s">
        <v>32</v>
      </c>
      <c r="AL37" s="44" t="s">
        <v>32</v>
      </c>
      <c r="AM37" s="44" t="s">
        <v>32</v>
      </c>
      <c r="AN37" s="44" t="s">
        <v>32</v>
      </c>
      <c r="AO37" s="44" t="s">
        <v>32</v>
      </c>
      <c r="AP37" s="44" t="s">
        <v>32</v>
      </c>
      <c r="AQ37" s="44" t="s">
        <v>32</v>
      </c>
      <c r="AR37" s="44" t="s">
        <v>32</v>
      </c>
      <c r="AS37" s="44" t="s">
        <v>32</v>
      </c>
      <c r="AT37" s="44" t="s">
        <v>32</v>
      </c>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row>
    <row r="38" spans="1:75" ht="42.75" customHeight="1" x14ac:dyDescent="0.2">
      <c r="A38" s="101" t="s">
        <v>661</v>
      </c>
      <c r="B38" s="101" t="s">
        <v>662</v>
      </c>
      <c r="C38" s="101"/>
      <c r="D38" s="101"/>
      <c r="E38" s="101"/>
      <c r="F38" s="44" t="s">
        <v>538</v>
      </c>
      <c r="G38" s="44" t="s">
        <v>559</v>
      </c>
      <c r="H38" s="44" t="b">
        <f t="shared" si="0"/>
        <v>1</v>
      </c>
      <c r="I38" s="44">
        <f t="shared" si="1"/>
        <v>255</v>
      </c>
      <c r="J38" s="44">
        <f t="shared" si="2"/>
        <v>1</v>
      </c>
      <c r="K38" s="44">
        <f t="shared" si="3"/>
        <v>255</v>
      </c>
      <c r="L38" s="44">
        <f t="shared" si="4"/>
        <v>1</v>
      </c>
      <c r="M38" s="44">
        <f t="shared" si="5"/>
        <v>255</v>
      </c>
      <c r="N38" s="44">
        <f t="shared" si="6"/>
        <v>1</v>
      </c>
      <c r="O38" s="44">
        <f t="shared" si="7"/>
        <v>1</v>
      </c>
      <c r="P38" s="44" t="b">
        <f t="shared" si="8"/>
        <v>1</v>
      </c>
      <c r="Q38" s="44">
        <f t="shared" si="9"/>
        <v>89</v>
      </c>
      <c r="R38" s="44">
        <f t="shared" si="10"/>
        <v>9.9898728247113905E-2</v>
      </c>
      <c r="S38" s="44">
        <f t="shared" si="11"/>
        <v>89</v>
      </c>
      <c r="T38" s="44">
        <f t="shared" si="12"/>
        <v>9.9898728247113905E-2</v>
      </c>
      <c r="U38" s="44">
        <f t="shared" si="13"/>
        <v>89</v>
      </c>
      <c r="V38" s="44">
        <f t="shared" si="14"/>
        <v>9.9898728247113905E-2</v>
      </c>
      <c r="W38" s="44">
        <f t="shared" si="15"/>
        <v>9.9898728247113905E-2</v>
      </c>
      <c r="X38" s="44">
        <f t="shared" si="16"/>
        <v>7</v>
      </c>
      <c r="Y38" s="44" t="str">
        <f t="shared" si="17"/>
        <v>Pass</v>
      </c>
      <c r="Z38" s="44" t="s">
        <v>32</v>
      </c>
      <c r="AA38" s="44" t="s">
        <v>32</v>
      </c>
      <c r="AB38" s="44" t="s">
        <v>32</v>
      </c>
      <c r="AC38" s="44" t="s">
        <v>32</v>
      </c>
      <c r="AD38" s="44" t="s">
        <v>32</v>
      </c>
      <c r="AE38" s="44" t="s">
        <v>32</v>
      </c>
      <c r="AF38" s="44" t="s">
        <v>32</v>
      </c>
      <c r="AG38" s="44" t="s">
        <v>32</v>
      </c>
      <c r="AH38" s="44" t="s">
        <v>32</v>
      </c>
      <c r="AI38" s="44" t="s">
        <v>541</v>
      </c>
      <c r="AJ38" s="44" t="s">
        <v>541</v>
      </c>
      <c r="AK38" s="44" t="s">
        <v>32</v>
      </c>
      <c r="AL38" s="44" t="s">
        <v>32</v>
      </c>
      <c r="AM38" s="44" t="s">
        <v>32</v>
      </c>
      <c r="AN38" s="44" t="s">
        <v>32</v>
      </c>
      <c r="AO38" s="44" t="s">
        <v>32</v>
      </c>
      <c r="AP38" s="44" t="s">
        <v>32</v>
      </c>
      <c r="AQ38" s="44" t="s">
        <v>32</v>
      </c>
      <c r="AR38" s="44" t="s">
        <v>32</v>
      </c>
      <c r="AS38" s="44" t="s">
        <v>32</v>
      </c>
      <c r="AT38" s="44" t="s">
        <v>32</v>
      </c>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row>
    <row r="39" spans="1:75" ht="40.5" customHeight="1" x14ac:dyDescent="0.2">
      <c r="A39" s="101" t="s">
        <v>663</v>
      </c>
      <c r="B39" s="101" t="s">
        <v>614</v>
      </c>
      <c r="C39" s="101"/>
      <c r="D39" s="101"/>
      <c r="E39" s="101"/>
      <c r="F39" s="44" t="s">
        <v>538</v>
      </c>
      <c r="G39" s="44" t="s">
        <v>610</v>
      </c>
      <c r="H39" s="44" t="b">
        <f t="shared" si="0"/>
        <v>1</v>
      </c>
      <c r="I39" s="44">
        <f t="shared" si="1"/>
        <v>255</v>
      </c>
      <c r="J39" s="44">
        <f t="shared" si="2"/>
        <v>1</v>
      </c>
      <c r="K39" s="44">
        <f t="shared" si="3"/>
        <v>255</v>
      </c>
      <c r="L39" s="44">
        <f t="shared" si="4"/>
        <v>1</v>
      </c>
      <c r="M39" s="44">
        <f t="shared" si="5"/>
        <v>255</v>
      </c>
      <c r="N39" s="44">
        <f t="shared" si="6"/>
        <v>1</v>
      </c>
      <c r="O39" s="44">
        <f t="shared" si="7"/>
        <v>1</v>
      </c>
      <c r="P39" s="44" t="b">
        <f t="shared" si="8"/>
        <v>1</v>
      </c>
      <c r="Q39" s="44">
        <f t="shared" si="9"/>
        <v>0</v>
      </c>
      <c r="R39" s="44">
        <f t="shared" si="10"/>
        <v>0</v>
      </c>
      <c r="S39" s="44">
        <f t="shared" si="11"/>
        <v>103</v>
      </c>
      <c r="T39" s="44">
        <f t="shared" si="12"/>
        <v>0.13563332965520564</v>
      </c>
      <c r="U39" s="44">
        <f t="shared" si="13"/>
        <v>244</v>
      </c>
      <c r="V39" s="44">
        <f t="shared" si="14"/>
        <v>0.90466117439114957</v>
      </c>
      <c r="W39" s="44">
        <f t="shared" si="15"/>
        <v>0.16232149416044406</v>
      </c>
      <c r="X39" s="44">
        <f t="shared" si="16"/>
        <v>4.95</v>
      </c>
      <c r="Y39" s="44" t="str">
        <f t="shared" si="17"/>
        <v>Pass</v>
      </c>
      <c r="Z39" s="44" t="s">
        <v>32</v>
      </c>
      <c r="AA39" s="44" t="s">
        <v>32</v>
      </c>
      <c r="AB39" s="44" t="s">
        <v>32</v>
      </c>
      <c r="AC39" s="44" t="s">
        <v>32</v>
      </c>
      <c r="AD39" s="44" t="s">
        <v>32</v>
      </c>
      <c r="AE39" s="44" t="s">
        <v>32</v>
      </c>
      <c r="AF39" s="44" t="s">
        <v>32</v>
      </c>
      <c r="AG39" s="44" t="s">
        <v>32</v>
      </c>
      <c r="AH39" s="44" t="s">
        <v>32</v>
      </c>
      <c r="AI39" s="44" t="s">
        <v>541</v>
      </c>
      <c r="AJ39" s="44" t="s">
        <v>541</v>
      </c>
      <c r="AK39" s="44" t="s">
        <v>32</v>
      </c>
      <c r="AL39" s="44" t="s">
        <v>32</v>
      </c>
      <c r="AM39" s="44" t="s">
        <v>32</v>
      </c>
      <c r="AN39" s="44" t="s">
        <v>32</v>
      </c>
      <c r="AO39" s="44" t="s">
        <v>32</v>
      </c>
      <c r="AP39" s="44" t="s">
        <v>32</v>
      </c>
      <c r="AQ39" s="44" t="s">
        <v>32</v>
      </c>
      <c r="AR39" s="44" t="s">
        <v>32</v>
      </c>
      <c r="AS39" s="44" t="s">
        <v>32</v>
      </c>
      <c r="AT39" s="44" t="s">
        <v>32</v>
      </c>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row>
    <row r="40" spans="1:75" ht="44.25" customHeight="1" x14ac:dyDescent="0.2">
      <c r="A40" s="101" t="s">
        <v>664</v>
      </c>
      <c r="B40" s="101" t="s">
        <v>652</v>
      </c>
      <c r="C40" s="101"/>
      <c r="D40" s="101"/>
      <c r="E40" s="101"/>
      <c r="F40" s="44" t="s">
        <v>538</v>
      </c>
      <c r="G40" s="44" t="s">
        <v>537</v>
      </c>
      <c r="H40" s="44" t="b">
        <f t="shared" si="0"/>
        <v>1</v>
      </c>
      <c r="I40" s="44">
        <f t="shared" si="1"/>
        <v>255</v>
      </c>
      <c r="J40" s="44">
        <f t="shared" si="2"/>
        <v>1</v>
      </c>
      <c r="K40" s="44">
        <f t="shared" si="3"/>
        <v>255</v>
      </c>
      <c r="L40" s="44">
        <f t="shared" si="4"/>
        <v>1</v>
      </c>
      <c r="M40" s="44">
        <f t="shared" si="5"/>
        <v>255</v>
      </c>
      <c r="N40" s="44">
        <f t="shared" si="6"/>
        <v>1</v>
      </c>
      <c r="O40" s="44">
        <f t="shared" si="7"/>
        <v>1</v>
      </c>
      <c r="P40" s="44" t="b">
        <f t="shared" si="8"/>
        <v>1</v>
      </c>
      <c r="Q40" s="44">
        <f t="shared" si="9"/>
        <v>0</v>
      </c>
      <c r="R40" s="44">
        <f t="shared" si="10"/>
        <v>0</v>
      </c>
      <c r="S40" s="44">
        <f t="shared" si="11"/>
        <v>0</v>
      </c>
      <c r="T40" s="44">
        <f t="shared" si="12"/>
        <v>0</v>
      </c>
      <c r="U40" s="44">
        <f t="shared" si="13"/>
        <v>0</v>
      </c>
      <c r="V40" s="44">
        <f t="shared" si="14"/>
        <v>0</v>
      </c>
      <c r="W40" s="44">
        <f t="shared" si="15"/>
        <v>0</v>
      </c>
      <c r="X40" s="44">
        <f t="shared" si="16"/>
        <v>21</v>
      </c>
      <c r="Y40" s="44" t="str">
        <f t="shared" si="17"/>
        <v>Pass</v>
      </c>
      <c r="Z40" s="44" t="s">
        <v>32</v>
      </c>
      <c r="AA40" s="44" t="s">
        <v>32</v>
      </c>
      <c r="AB40" s="44" t="s">
        <v>32</v>
      </c>
      <c r="AC40" s="44" t="s">
        <v>32</v>
      </c>
      <c r="AD40" s="44" t="s">
        <v>32</v>
      </c>
      <c r="AE40" s="44" t="s">
        <v>32</v>
      </c>
      <c r="AF40" s="44" t="s">
        <v>32</v>
      </c>
      <c r="AG40" s="44" t="s">
        <v>32</v>
      </c>
      <c r="AH40" s="44" t="s">
        <v>32</v>
      </c>
      <c r="AI40" s="44" t="s">
        <v>541</v>
      </c>
      <c r="AJ40" s="44" t="s">
        <v>32</v>
      </c>
      <c r="AK40" s="44" t="s">
        <v>32</v>
      </c>
      <c r="AL40" s="44" t="s">
        <v>32</v>
      </c>
      <c r="AM40" s="44" t="s">
        <v>32</v>
      </c>
      <c r="AN40" s="44" t="s">
        <v>32</v>
      </c>
      <c r="AO40" s="44" t="s">
        <v>32</v>
      </c>
      <c r="AP40" s="44" t="s">
        <v>32</v>
      </c>
      <c r="AQ40" s="44" t="s">
        <v>32</v>
      </c>
      <c r="AR40" s="44" t="s">
        <v>32</v>
      </c>
      <c r="AS40" s="44" t="s">
        <v>32</v>
      </c>
      <c r="AT40" s="44" t="s">
        <v>32</v>
      </c>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row>
    <row r="41" spans="1:75" ht="44.25" customHeight="1" x14ac:dyDescent="0.2">
      <c r="A41" s="101" t="s">
        <v>665</v>
      </c>
      <c r="B41" s="101" t="s">
        <v>666</v>
      </c>
      <c r="C41" s="101"/>
      <c r="D41" s="101"/>
      <c r="E41" s="101"/>
      <c r="F41" s="44" t="s">
        <v>537</v>
      </c>
      <c r="G41" s="44" t="s">
        <v>538</v>
      </c>
      <c r="H41" s="44" t="b">
        <f t="shared" si="0"/>
        <v>1</v>
      </c>
      <c r="I41" s="44">
        <f t="shared" si="1"/>
        <v>0</v>
      </c>
      <c r="J41" s="44">
        <f t="shared" si="2"/>
        <v>0</v>
      </c>
      <c r="K41" s="44">
        <f t="shared" si="3"/>
        <v>0</v>
      </c>
      <c r="L41" s="44">
        <f t="shared" si="4"/>
        <v>0</v>
      </c>
      <c r="M41" s="44">
        <f t="shared" si="5"/>
        <v>0</v>
      </c>
      <c r="N41" s="44">
        <f t="shared" si="6"/>
        <v>0</v>
      </c>
      <c r="O41" s="44">
        <f t="shared" si="7"/>
        <v>0</v>
      </c>
      <c r="P41" s="44" t="b">
        <f t="shared" si="8"/>
        <v>1</v>
      </c>
      <c r="Q41" s="44">
        <f t="shared" si="9"/>
        <v>255</v>
      </c>
      <c r="R41" s="44">
        <f t="shared" si="10"/>
        <v>1</v>
      </c>
      <c r="S41" s="44">
        <f t="shared" si="11"/>
        <v>255</v>
      </c>
      <c r="T41" s="44">
        <f t="shared" si="12"/>
        <v>1</v>
      </c>
      <c r="U41" s="44">
        <f t="shared" si="13"/>
        <v>255</v>
      </c>
      <c r="V41" s="44">
        <f t="shared" si="14"/>
        <v>1</v>
      </c>
      <c r="W41" s="44">
        <f t="shared" si="15"/>
        <v>1</v>
      </c>
      <c r="X41" s="44">
        <f t="shared" si="16"/>
        <v>21</v>
      </c>
      <c r="Y41" s="44" t="str">
        <f t="shared" si="17"/>
        <v>Pass</v>
      </c>
      <c r="Z41" s="44" t="s">
        <v>32</v>
      </c>
      <c r="AA41" s="44" t="s">
        <v>32</v>
      </c>
      <c r="AB41" s="44" t="s">
        <v>32</v>
      </c>
      <c r="AC41" s="44" t="s">
        <v>32</v>
      </c>
      <c r="AD41" s="44" t="s">
        <v>32</v>
      </c>
      <c r="AE41" s="44" t="s">
        <v>32</v>
      </c>
      <c r="AF41" s="44" t="s">
        <v>32</v>
      </c>
      <c r="AG41" s="44" t="s">
        <v>32</v>
      </c>
      <c r="AH41" s="44" t="s">
        <v>32</v>
      </c>
      <c r="AI41" s="44" t="s">
        <v>541</v>
      </c>
      <c r="AJ41" s="44" t="s">
        <v>32</v>
      </c>
      <c r="AK41" s="44" t="s">
        <v>32</v>
      </c>
      <c r="AL41" s="44" t="s">
        <v>32</v>
      </c>
      <c r="AM41" s="44" t="s">
        <v>32</v>
      </c>
      <c r="AN41" s="44" t="s">
        <v>32</v>
      </c>
      <c r="AO41" s="44" t="s">
        <v>32</v>
      </c>
      <c r="AP41" s="44" t="s">
        <v>32</v>
      </c>
      <c r="AQ41" s="44" t="s">
        <v>32</v>
      </c>
      <c r="AR41" s="44" t="s">
        <v>32</v>
      </c>
      <c r="AS41" s="44" t="s">
        <v>32</v>
      </c>
      <c r="AT41" s="44" t="s">
        <v>32</v>
      </c>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row>
    <row r="42" spans="1:75" ht="49.5" customHeight="1" x14ac:dyDescent="0.2">
      <c r="A42" s="101" t="s">
        <v>667</v>
      </c>
      <c r="B42" s="101" t="s">
        <v>614</v>
      </c>
      <c r="C42" s="101"/>
      <c r="D42" s="101"/>
      <c r="E42" s="101"/>
      <c r="F42" s="44" t="s">
        <v>538</v>
      </c>
      <c r="G42" s="44" t="s">
        <v>610</v>
      </c>
      <c r="H42" s="44" t="b">
        <f t="shared" si="0"/>
        <v>1</v>
      </c>
      <c r="I42" s="44">
        <f t="shared" si="1"/>
        <v>255</v>
      </c>
      <c r="J42" s="44">
        <f t="shared" si="2"/>
        <v>1</v>
      </c>
      <c r="K42" s="44">
        <f t="shared" si="3"/>
        <v>255</v>
      </c>
      <c r="L42" s="44">
        <f t="shared" si="4"/>
        <v>1</v>
      </c>
      <c r="M42" s="44">
        <f t="shared" si="5"/>
        <v>255</v>
      </c>
      <c r="N42" s="44">
        <f t="shared" si="6"/>
        <v>1</v>
      </c>
      <c r="O42" s="44">
        <f t="shared" si="7"/>
        <v>1</v>
      </c>
      <c r="P42" s="44" t="b">
        <f t="shared" si="8"/>
        <v>1</v>
      </c>
      <c r="Q42" s="44">
        <f t="shared" si="9"/>
        <v>0</v>
      </c>
      <c r="R42" s="44">
        <f t="shared" si="10"/>
        <v>0</v>
      </c>
      <c r="S42" s="44">
        <f t="shared" si="11"/>
        <v>103</v>
      </c>
      <c r="T42" s="44">
        <f t="shared" si="12"/>
        <v>0.13563332965520564</v>
      </c>
      <c r="U42" s="44">
        <f t="shared" si="13"/>
        <v>244</v>
      </c>
      <c r="V42" s="44">
        <f t="shared" si="14"/>
        <v>0.90466117439114957</v>
      </c>
      <c r="W42" s="44">
        <f t="shared" si="15"/>
        <v>0.16232149416044406</v>
      </c>
      <c r="X42" s="44">
        <f t="shared" si="16"/>
        <v>4.95</v>
      </c>
      <c r="Y42" s="44" t="str">
        <f t="shared" si="17"/>
        <v>Pass</v>
      </c>
      <c r="Z42" s="44" t="s">
        <v>32</v>
      </c>
      <c r="AA42" s="44" t="s">
        <v>32</v>
      </c>
      <c r="AB42" s="44" t="s">
        <v>32</v>
      </c>
      <c r="AC42" s="44" t="s">
        <v>32</v>
      </c>
      <c r="AD42" s="44" t="s">
        <v>32</v>
      </c>
      <c r="AE42" s="44" t="s">
        <v>32</v>
      </c>
      <c r="AF42" s="44" t="s">
        <v>32</v>
      </c>
      <c r="AG42" s="44" t="s">
        <v>32</v>
      </c>
      <c r="AH42" s="44" t="s">
        <v>32</v>
      </c>
      <c r="AI42" s="44" t="s">
        <v>541</v>
      </c>
      <c r="AJ42" s="44" t="s">
        <v>32</v>
      </c>
      <c r="AK42" s="44" t="s">
        <v>32</v>
      </c>
      <c r="AL42" s="44" t="s">
        <v>32</v>
      </c>
      <c r="AM42" s="44" t="s">
        <v>32</v>
      </c>
      <c r="AN42" s="44" t="s">
        <v>32</v>
      </c>
      <c r="AO42" s="44" t="s">
        <v>32</v>
      </c>
      <c r="AP42" s="44" t="s">
        <v>32</v>
      </c>
      <c r="AQ42" s="44" t="s">
        <v>32</v>
      </c>
      <c r="AR42" s="44" t="s">
        <v>32</v>
      </c>
      <c r="AS42" s="44" t="s">
        <v>32</v>
      </c>
      <c r="AT42" s="44" t="s">
        <v>32</v>
      </c>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row>
    <row r="43" spans="1:75" ht="45" customHeight="1" x14ac:dyDescent="0.2">
      <c r="A43" s="101" t="s">
        <v>664</v>
      </c>
      <c r="B43" s="101" t="s">
        <v>668</v>
      </c>
      <c r="C43" s="101"/>
      <c r="D43" s="101"/>
      <c r="E43" s="101"/>
      <c r="F43" s="44" t="s">
        <v>669</v>
      </c>
      <c r="G43" s="44" t="s">
        <v>537</v>
      </c>
      <c r="H43" s="44" t="b">
        <f t="shared" si="0"/>
        <v>1</v>
      </c>
      <c r="I43" s="44">
        <f t="shared" si="1"/>
        <v>221</v>
      </c>
      <c r="J43" s="44">
        <f t="shared" si="2"/>
        <v>0.72305512892196921</v>
      </c>
      <c r="K43" s="44">
        <f t="shared" si="3"/>
        <v>221</v>
      </c>
      <c r="L43" s="44">
        <f t="shared" si="4"/>
        <v>0.72305512892196921</v>
      </c>
      <c r="M43" s="44">
        <f t="shared" si="5"/>
        <v>221</v>
      </c>
      <c r="N43" s="44">
        <f t="shared" si="6"/>
        <v>0.72305512892196921</v>
      </c>
      <c r="O43" s="44">
        <f t="shared" si="7"/>
        <v>0.72305512892196921</v>
      </c>
      <c r="P43" s="44" t="b">
        <f t="shared" si="8"/>
        <v>1</v>
      </c>
      <c r="Q43" s="44">
        <f t="shared" si="9"/>
        <v>0</v>
      </c>
      <c r="R43" s="44">
        <f t="shared" si="10"/>
        <v>0</v>
      </c>
      <c r="S43" s="44">
        <f t="shared" si="11"/>
        <v>0</v>
      </c>
      <c r="T43" s="44">
        <f t="shared" si="12"/>
        <v>0</v>
      </c>
      <c r="U43" s="44">
        <f t="shared" si="13"/>
        <v>0</v>
      </c>
      <c r="V43" s="44">
        <f t="shared" si="14"/>
        <v>0</v>
      </c>
      <c r="W43" s="44">
        <f t="shared" si="15"/>
        <v>0</v>
      </c>
      <c r="X43" s="44">
        <f t="shared" si="16"/>
        <v>15.46</v>
      </c>
      <c r="Y43" s="44" t="str">
        <f t="shared" si="17"/>
        <v>Pass</v>
      </c>
      <c r="Z43" s="44" t="s">
        <v>32</v>
      </c>
      <c r="AA43" s="44" t="s">
        <v>32</v>
      </c>
      <c r="AB43" s="44" t="s">
        <v>32</v>
      </c>
      <c r="AC43" s="44" t="s">
        <v>32</v>
      </c>
      <c r="AD43" s="44" t="s">
        <v>32</v>
      </c>
      <c r="AE43" s="44" t="s">
        <v>32</v>
      </c>
      <c r="AF43" s="44" t="s">
        <v>32</v>
      </c>
      <c r="AG43" s="44" t="s">
        <v>32</v>
      </c>
      <c r="AH43" s="44" t="s">
        <v>32</v>
      </c>
      <c r="AI43" s="44" t="s">
        <v>32</v>
      </c>
      <c r="AJ43" s="44" t="s">
        <v>541</v>
      </c>
      <c r="AK43" s="44" t="s">
        <v>32</v>
      </c>
      <c r="AL43" s="44" t="s">
        <v>32</v>
      </c>
      <c r="AM43" s="44" t="s">
        <v>32</v>
      </c>
      <c r="AN43" s="44" t="s">
        <v>32</v>
      </c>
      <c r="AO43" s="44" t="s">
        <v>32</v>
      </c>
      <c r="AP43" s="44" t="s">
        <v>32</v>
      </c>
      <c r="AQ43" s="44" t="s">
        <v>32</v>
      </c>
      <c r="AR43" s="44" t="s">
        <v>32</v>
      </c>
      <c r="AS43" s="44" t="s">
        <v>32</v>
      </c>
      <c r="AT43" s="44" t="s">
        <v>32</v>
      </c>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row>
    <row r="44" spans="1:75" ht="45" customHeight="1" x14ac:dyDescent="0.2">
      <c r="A44" s="101" t="s">
        <v>665</v>
      </c>
      <c r="B44" s="101" t="s">
        <v>670</v>
      </c>
      <c r="C44" s="101"/>
      <c r="D44" s="101"/>
      <c r="E44" s="101" t="s">
        <v>666</v>
      </c>
      <c r="F44" s="44" t="s">
        <v>537</v>
      </c>
      <c r="G44" s="44" t="s">
        <v>537</v>
      </c>
      <c r="H44" s="44" t="b">
        <f t="shared" si="0"/>
        <v>1</v>
      </c>
      <c r="I44" s="44">
        <f t="shared" si="1"/>
        <v>0</v>
      </c>
      <c r="J44" s="44">
        <f t="shared" si="2"/>
        <v>0</v>
      </c>
      <c r="K44" s="44">
        <f t="shared" si="3"/>
        <v>0</v>
      </c>
      <c r="L44" s="44">
        <f t="shared" si="4"/>
        <v>0</v>
      </c>
      <c r="M44" s="44">
        <f t="shared" si="5"/>
        <v>0</v>
      </c>
      <c r="N44" s="44">
        <f t="shared" si="6"/>
        <v>0</v>
      </c>
      <c r="O44" s="44">
        <f t="shared" si="7"/>
        <v>0</v>
      </c>
      <c r="P44" s="44" t="b">
        <f t="shared" si="8"/>
        <v>1</v>
      </c>
      <c r="Q44" s="44">
        <f t="shared" si="9"/>
        <v>0</v>
      </c>
      <c r="R44" s="44">
        <f t="shared" si="10"/>
        <v>0</v>
      </c>
      <c r="S44" s="44">
        <f t="shared" si="11"/>
        <v>0</v>
      </c>
      <c r="T44" s="44">
        <f t="shared" si="12"/>
        <v>0</v>
      </c>
      <c r="U44" s="44">
        <f t="shared" si="13"/>
        <v>0</v>
      </c>
      <c r="V44" s="44">
        <f t="shared" si="14"/>
        <v>0</v>
      </c>
      <c r="W44" s="44">
        <f t="shared" si="15"/>
        <v>0</v>
      </c>
      <c r="X44" s="44">
        <f t="shared" si="16"/>
        <v>1</v>
      </c>
      <c r="Y44" s="44" t="str">
        <f t="shared" si="17"/>
        <v>Fail</v>
      </c>
      <c r="Z44" s="44" t="s">
        <v>32</v>
      </c>
      <c r="AA44" s="44" t="s">
        <v>32</v>
      </c>
      <c r="AB44" s="44" t="s">
        <v>32</v>
      </c>
      <c r="AC44" s="44" t="s">
        <v>32</v>
      </c>
      <c r="AD44" s="44" t="s">
        <v>32</v>
      </c>
      <c r="AE44" s="44" t="s">
        <v>32</v>
      </c>
      <c r="AF44" s="44" t="s">
        <v>32</v>
      </c>
      <c r="AG44" s="44" t="s">
        <v>32</v>
      </c>
      <c r="AH44" s="44" t="s">
        <v>32</v>
      </c>
      <c r="AI44" s="44" t="s">
        <v>32</v>
      </c>
      <c r="AJ44" s="44" t="s">
        <v>584</v>
      </c>
      <c r="AK44" s="44" t="s">
        <v>32</v>
      </c>
      <c r="AL44" s="44" t="s">
        <v>32</v>
      </c>
      <c r="AM44" s="44" t="s">
        <v>32</v>
      </c>
      <c r="AN44" s="44" t="s">
        <v>32</v>
      </c>
      <c r="AO44" s="44" t="s">
        <v>32</v>
      </c>
      <c r="AP44" s="44" t="s">
        <v>32</v>
      </c>
      <c r="AQ44" s="44" t="s">
        <v>32</v>
      </c>
      <c r="AR44" s="44" t="s">
        <v>32</v>
      </c>
      <c r="AS44" s="44" t="s">
        <v>32</v>
      </c>
      <c r="AT44" s="44" t="s">
        <v>32</v>
      </c>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row>
    <row r="45" spans="1:75" ht="48.75" customHeight="1" x14ac:dyDescent="0.2">
      <c r="A45" s="101" t="s">
        <v>667</v>
      </c>
      <c r="B45" s="101" t="s">
        <v>614</v>
      </c>
      <c r="C45" s="101"/>
      <c r="D45" s="101"/>
      <c r="E45" s="101"/>
      <c r="F45" s="44" t="s">
        <v>538</v>
      </c>
      <c r="G45" s="44" t="s">
        <v>610</v>
      </c>
      <c r="H45" s="44" t="b">
        <f t="shared" si="0"/>
        <v>1</v>
      </c>
      <c r="I45" s="44">
        <f t="shared" si="1"/>
        <v>255</v>
      </c>
      <c r="J45" s="44">
        <f t="shared" si="2"/>
        <v>1</v>
      </c>
      <c r="K45" s="44">
        <f t="shared" si="3"/>
        <v>255</v>
      </c>
      <c r="L45" s="44">
        <f t="shared" si="4"/>
        <v>1</v>
      </c>
      <c r="M45" s="44">
        <f t="shared" si="5"/>
        <v>255</v>
      </c>
      <c r="N45" s="44">
        <f t="shared" si="6"/>
        <v>1</v>
      </c>
      <c r="O45" s="44">
        <f t="shared" si="7"/>
        <v>1</v>
      </c>
      <c r="P45" s="44" t="b">
        <f t="shared" si="8"/>
        <v>1</v>
      </c>
      <c r="Q45" s="44">
        <f t="shared" si="9"/>
        <v>0</v>
      </c>
      <c r="R45" s="44">
        <f t="shared" si="10"/>
        <v>0</v>
      </c>
      <c r="S45" s="44">
        <f t="shared" si="11"/>
        <v>103</v>
      </c>
      <c r="T45" s="44">
        <f t="shared" si="12"/>
        <v>0.13563332965520564</v>
      </c>
      <c r="U45" s="44">
        <f t="shared" si="13"/>
        <v>244</v>
      </c>
      <c r="V45" s="44">
        <f t="shared" si="14"/>
        <v>0.90466117439114957</v>
      </c>
      <c r="W45" s="44">
        <f t="shared" si="15"/>
        <v>0.16232149416044406</v>
      </c>
      <c r="X45" s="44">
        <f t="shared" si="16"/>
        <v>4.95</v>
      </c>
      <c r="Y45" s="44" t="str">
        <f t="shared" si="17"/>
        <v>Pass</v>
      </c>
      <c r="Z45" s="44" t="s">
        <v>32</v>
      </c>
      <c r="AA45" s="44" t="s">
        <v>32</v>
      </c>
      <c r="AB45" s="44" t="s">
        <v>32</v>
      </c>
      <c r="AC45" s="44" t="s">
        <v>32</v>
      </c>
      <c r="AD45" s="44" t="s">
        <v>32</v>
      </c>
      <c r="AE45" s="44" t="s">
        <v>32</v>
      </c>
      <c r="AF45" s="44" t="s">
        <v>32</v>
      </c>
      <c r="AG45" s="44" t="s">
        <v>32</v>
      </c>
      <c r="AH45" s="44" t="s">
        <v>32</v>
      </c>
      <c r="AI45" s="44" t="s">
        <v>32</v>
      </c>
      <c r="AJ45" s="44" t="s">
        <v>541</v>
      </c>
      <c r="AK45" s="44" t="s">
        <v>32</v>
      </c>
      <c r="AL45" s="44" t="s">
        <v>32</v>
      </c>
      <c r="AM45" s="44" t="s">
        <v>32</v>
      </c>
      <c r="AN45" s="44" t="s">
        <v>32</v>
      </c>
      <c r="AO45" s="44" t="s">
        <v>32</v>
      </c>
      <c r="AP45" s="44" t="s">
        <v>32</v>
      </c>
      <c r="AQ45" s="44" t="s">
        <v>32</v>
      </c>
      <c r="AR45" s="44" t="s">
        <v>32</v>
      </c>
      <c r="AS45" s="44" t="s">
        <v>32</v>
      </c>
      <c r="AT45" s="44" t="s">
        <v>32</v>
      </c>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row>
    <row r="46" spans="1:75" ht="48.75" customHeight="1" x14ac:dyDescent="0.2">
      <c r="A46" s="101" t="s">
        <v>667</v>
      </c>
      <c r="B46" s="101" t="s">
        <v>670</v>
      </c>
      <c r="C46" s="101"/>
      <c r="D46" s="101"/>
      <c r="E46" s="101" t="s">
        <v>666</v>
      </c>
      <c r="F46" s="44" t="s">
        <v>537</v>
      </c>
      <c r="G46" s="44" t="s">
        <v>537</v>
      </c>
      <c r="H46" s="44" t="b">
        <f t="shared" si="0"/>
        <v>1</v>
      </c>
      <c r="I46" s="44">
        <f t="shared" si="1"/>
        <v>0</v>
      </c>
      <c r="J46" s="44">
        <f t="shared" si="2"/>
        <v>0</v>
      </c>
      <c r="K46" s="44">
        <f t="shared" si="3"/>
        <v>0</v>
      </c>
      <c r="L46" s="44">
        <f t="shared" si="4"/>
        <v>0</v>
      </c>
      <c r="M46" s="44">
        <f t="shared" si="5"/>
        <v>0</v>
      </c>
      <c r="N46" s="44">
        <f t="shared" si="6"/>
        <v>0</v>
      </c>
      <c r="O46" s="44">
        <f t="shared" si="7"/>
        <v>0</v>
      </c>
      <c r="P46" s="44" t="b">
        <f t="shared" si="8"/>
        <v>1</v>
      </c>
      <c r="Q46" s="44">
        <f t="shared" si="9"/>
        <v>0</v>
      </c>
      <c r="R46" s="44">
        <f t="shared" si="10"/>
        <v>0</v>
      </c>
      <c r="S46" s="44">
        <f t="shared" si="11"/>
        <v>0</v>
      </c>
      <c r="T46" s="44">
        <f t="shared" si="12"/>
        <v>0</v>
      </c>
      <c r="U46" s="44">
        <f t="shared" si="13"/>
        <v>0</v>
      </c>
      <c r="V46" s="44">
        <f t="shared" si="14"/>
        <v>0</v>
      </c>
      <c r="W46" s="44">
        <f t="shared" si="15"/>
        <v>0</v>
      </c>
      <c r="X46" s="44">
        <f t="shared" si="16"/>
        <v>1</v>
      </c>
      <c r="Y46" s="44" t="str">
        <f t="shared" si="17"/>
        <v>Fail</v>
      </c>
      <c r="Z46" s="44" t="s">
        <v>32</v>
      </c>
      <c r="AA46" s="44" t="s">
        <v>32</v>
      </c>
      <c r="AB46" s="44" t="s">
        <v>32</v>
      </c>
      <c r="AC46" s="44" t="s">
        <v>32</v>
      </c>
      <c r="AD46" s="44" t="s">
        <v>32</v>
      </c>
      <c r="AE46" s="44" t="s">
        <v>32</v>
      </c>
      <c r="AF46" s="44" t="s">
        <v>32</v>
      </c>
      <c r="AG46" s="44" t="s">
        <v>32</v>
      </c>
      <c r="AH46" s="44" t="s">
        <v>32</v>
      </c>
      <c r="AI46" s="44" t="s">
        <v>32</v>
      </c>
      <c r="AJ46" s="44" t="s">
        <v>584</v>
      </c>
      <c r="AK46" s="44" t="s">
        <v>32</v>
      </c>
      <c r="AL46" s="44" t="s">
        <v>32</v>
      </c>
      <c r="AM46" s="44" t="s">
        <v>32</v>
      </c>
      <c r="AN46" s="44" t="s">
        <v>32</v>
      </c>
      <c r="AO46" s="44" t="s">
        <v>32</v>
      </c>
      <c r="AP46" s="44" t="s">
        <v>32</v>
      </c>
      <c r="AQ46" s="44" t="s">
        <v>32</v>
      </c>
      <c r="AR46" s="44" t="s">
        <v>32</v>
      </c>
      <c r="AS46" s="44" t="s">
        <v>32</v>
      </c>
      <c r="AT46" s="44" t="s">
        <v>32</v>
      </c>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row>
    <row r="47" spans="1:75" ht="47.25" customHeight="1" x14ac:dyDescent="0.2">
      <c r="A47" s="101" t="s">
        <v>671</v>
      </c>
      <c r="B47" s="101" t="s">
        <v>672</v>
      </c>
      <c r="C47" s="101"/>
      <c r="D47" s="101"/>
      <c r="E47" s="101"/>
      <c r="F47" s="44" t="s">
        <v>537</v>
      </c>
      <c r="G47" s="44" t="s">
        <v>538</v>
      </c>
      <c r="H47" s="44" t="b">
        <f t="shared" si="0"/>
        <v>1</v>
      </c>
      <c r="I47" s="44">
        <f t="shared" si="1"/>
        <v>0</v>
      </c>
      <c r="J47" s="44">
        <f t="shared" si="2"/>
        <v>0</v>
      </c>
      <c r="K47" s="44">
        <f t="shared" si="3"/>
        <v>0</v>
      </c>
      <c r="L47" s="44">
        <f t="shared" si="4"/>
        <v>0</v>
      </c>
      <c r="M47" s="44">
        <f t="shared" si="5"/>
        <v>0</v>
      </c>
      <c r="N47" s="44">
        <f t="shared" si="6"/>
        <v>0</v>
      </c>
      <c r="O47" s="44">
        <f t="shared" si="7"/>
        <v>0</v>
      </c>
      <c r="P47" s="44" t="b">
        <f t="shared" si="8"/>
        <v>1</v>
      </c>
      <c r="Q47" s="44">
        <f t="shared" si="9"/>
        <v>255</v>
      </c>
      <c r="R47" s="44">
        <f t="shared" si="10"/>
        <v>1</v>
      </c>
      <c r="S47" s="44">
        <f t="shared" si="11"/>
        <v>255</v>
      </c>
      <c r="T47" s="44">
        <f t="shared" si="12"/>
        <v>1</v>
      </c>
      <c r="U47" s="44">
        <f t="shared" si="13"/>
        <v>255</v>
      </c>
      <c r="V47" s="44">
        <f t="shared" si="14"/>
        <v>1</v>
      </c>
      <c r="W47" s="44">
        <f t="shared" si="15"/>
        <v>1</v>
      </c>
      <c r="X47" s="44">
        <f t="shared" si="16"/>
        <v>21</v>
      </c>
      <c r="Y47" s="44" t="str">
        <f t="shared" si="17"/>
        <v>Pass</v>
      </c>
      <c r="Z47" s="44"/>
      <c r="AA47" s="44"/>
      <c r="AB47" s="44"/>
      <c r="AC47" s="44" t="s">
        <v>32</v>
      </c>
      <c r="AD47" s="44" t="s">
        <v>32</v>
      </c>
      <c r="AE47" s="44" t="s">
        <v>32</v>
      </c>
      <c r="AF47" s="44" t="s">
        <v>32</v>
      </c>
      <c r="AG47" s="44" t="s">
        <v>32</v>
      </c>
      <c r="AH47" s="44" t="s">
        <v>32</v>
      </c>
      <c r="AI47" s="44" t="s">
        <v>32</v>
      </c>
      <c r="AJ47" s="44" t="s">
        <v>32</v>
      </c>
      <c r="AK47" s="44" t="s">
        <v>32</v>
      </c>
      <c r="AL47" s="44" t="s">
        <v>32</v>
      </c>
      <c r="AM47" s="44" t="s">
        <v>32</v>
      </c>
      <c r="AN47" s="44" t="s">
        <v>32</v>
      </c>
      <c r="AO47" s="44" t="s">
        <v>32</v>
      </c>
      <c r="AP47" s="44" t="s">
        <v>32</v>
      </c>
      <c r="AQ47" s="44" t="s">
        <v>32</v>
      </c>
      <c r="AR47" s="44" t="s">
        <v>541</v>
      </c>
      <c r="AS47" s="44" t="s">
        <v>541</v>
      </c>
      <c r="AT47" s="44" t="s">
        <v>541</v>
      </c>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row>
    <row r="48" spans="1:75" ht="53.25" customHeight="1" x14ac:dyDescent="0.2">
      <c r="A48" s="101" t="s">
        <v>673</v>
      </c>
      <c r="B48" s="101" t="s">
        <v>674</v>
      </c>
      <c r="C48" s="101"/>
      <c r="D48" s="101"/>
      <c r="E48" s="101" t="s">
        <v>675</v>
      </c>
      <c r="F48" s="44" t="s">
        <v>610</v>
      </c>
      <c r="G48" s="44" t="s">
        <v>537</v>
      </c>
      <c r="H48" s="44" t="b">
        <f t="shared" si="0"/>
        <v>1</v>
      </c>
      <c r="I48" s="44">
        <f t="shared" si="1"/>
        <v>0</v>
      </c>
      <c r="J48" s="44">
        <f t="shared" si="2"/>
        <v>0</v>
      </c>
      <c r="K48" s="44">
        <f t="shared" si="3"/>
        <v>103</v>
      </c>
      <c r="L48" s="44">
        <f t="shared" si="4"/>
        <v>0.13563332965520564</v>
      </c>
      <c r="M48" s="44">
        <f t="shared" si="5"/>
        <v>244</v>
      </c>
      <c r="N48" s="44">
        <f t="shared" si="6"/>
        <v>0.90466117439114957</v>
      </c>
      <c r="O48" s="44">
        <f t="shared" si="7"/>
        <v>0.16232149416044406</v>
      </c>
      <c r="P48" s="44" t="b">
        <f t="shared" si="8"/>
        <v>1</v>
      </c>
      <c r="Q48" s="44">
        <f t="shared" si="9"/>
        <v>0</v>
      </c>
      <c r="R48" s="44">
        <f t="shared" si="10"/>
        <v>0</v>
      </c>
      <c r="S48" s="44">
        <f t="shared" si="11"/>
        <v>0</v>
      </c>
      <c r="T48" s="44">
        <f t="shared" si="12"/>
        <v>0</v>
      </c>
      <c r="U48" s="44">
        <f t="shared" si="13"/>
        <v>0</v>
      </c>
      <c r="V48" s="44">
        <f t="shared" si="14"/>
        <v>0</v>
      </c>
      <c r="W48" s="44">
        <f t="shared" si="15"/>
        <v>0</v>
      </c>
      <c r="X48" s="44">
        <f t="shared" si="16"/>
        <v>4.25</v>
      </c>
      <c r="Y48" s="44" t="str">
        <f t="shared" si="17"/>
        <v>Pass</v>
      </c>
      <c r="Z48" s="44"/>
      <c r="AA48" s="44"/>
      <c r="AB48" s="44"/>
      <c r="AC48" s="44" t="s">
        <v>32</v>
      </c>
      <c r="AD48" s="44" t="s">
        <v>32</v>
      </c>
      <c r="AE48" s="44" t="s">
        <v>32</v>
      </c>
      <c r="AF48" s="44" t="s">
        <v>32</v>
      </c>
      <c r="AG48" s="44" t="s">
        <v>32</v>
      </c>
      <c r="AH48" s="44" t="s">
        <v>32</v>
      </c>
      <c r="AI48" s="44" t="s">
        <v>32</v>
      </c>
      <c r="AJ48" s="44" t="s">
        <v>32</v>
      </c>
      <c r="AK48" s="44" t="s">
        <v>32</v>
      </c>
      <c r="AL48" s="44" t="s">
        <v>32</v>
      </c>
      <c r="AM48" s="44" t="s">
        <v>32</v>
      </c>
      <c r="AN48" s="44" t="s">
        <v>32</v>
      </c>
      <c r="AO48" s="44" t="s">
        <v>32</v>
      </c>
      <c r="AP48" s="44" t="s">
        <v>32</v>
      </c>
      <c r="AQ48" s="44" t="s">
        <v>32</v>
      </c>
      <c r="AR48" s="44" t="s">
        <v>541</v>
      </c>
      <c r="AS48" s="44" t="s">
        <v>541</v>
      </c>
      <c r="AT48" s="44" t="s">
        <v>541</v>
      </c>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row>
    <row r="49" spans="1:75" ht="78.75" customHeight="1" x14ac:dyDescent="0.2">
      <c r="A49" s="101" t="s">
        <v>562</v>
      </c>
      <c r="B49" s="101" t="s">
        <v>676</v>
      </c>
      <c r="C49" s="101"/>
      <c r="D49" s="101"/>
      <c r="E49" s="101"/>
      <c r="F49" s="44" t="s">
        <v>537</v>
      </c>
      <c r="G49" s="44" t="s">
        <v>596</v>
      </c>
      <c r="H49" s="44" t="b">
        <f t="shared" si="0"/>
        <v>1</v>
      </c>
      <c r="I49" s="44">
        <f t="shared" si="1"/>
        <v>0</v>
      </c>
      <c r="J49" s="44">
        <f t="shared" si="2"/>
        <v>0</v>
      </c>
      <c r="K49" s="44">
        <f t="shared" si="3"/>
        <v>0</v>
      </c>
      <c r="L49" s="44">
        <f t="shared" si="4"/>
        <v>0</v>
      </c>
      <c r="M49" s="44">
        <f t="shared" si="5"/>
        <v>0</v>
      </c>
      <c r="N49" s="44">
        <f t="shared" si="6"/>
        <v>0</v>
      </c>
      <c r="O49" s="44">
        <f t="shared" si="7"/>
        <v>0</v>
      </c>
      <c r="P49" s="44" t="b">
        <f t="shared" si="8"/>
        <v>1</v>
      </c>
      <c r="Q49" s="44">
        <f t="shared" si="9"/>
        <v>127</v>
      </c>
      <c r="R49" s="44">
        <f t="shared" si="10"/>
        <v>0.21223075741405523</v>
      </c>
      <c r="S49" s="44">
        <f t="shared" si="11"/>
        <v>127</v>
      </c>
      <c r="T49" s="44">
        <f t="shared" si="12"/>
        <v>0.21223075741405523</v>
      </c>
      <c r="U49" s="44">
        <f t="shared" si="13"/>
        <v>127</v>
      </c>
      <c r="V49" s="44">
        <f t="shared" si="14"/>
        <v>0.21223075741405523</v>
      </c>
      <c r="W49" s="44">
        <f t="shared" si="15"/>
        <v>0.2122307574140552</v>
      </c>
      <c r="X49" s="44">
        <f t="shared" si="16"/>
        <v>5.24</v>
      </c>
      <c r="Y49" s="44" t="str">
        <f t="shared" si="17"/>
        <v>Pass</v>
      </c>
      <c r="Z49" s="44"/>
      <c r="AA49" s="44"/>
      <c r="AB49" s="44"/>
      <c r="AC49" s="44" t="s">
        <v>32</v>
      </c>
      <c r="AD49" s="44" t="s">
        <v>32</v>
      </c>
      <c r="AE49" s="44" t="s">
        <v>32</v>
      </c>
      <c r="AF49" s="44" t="s">
        <v>32</v>
      </c>
      <c r="AG49" s="44" t="s">
        <v>32</v>
      </c>
      <c r="AH49" s="44" t="s">
        <v>32</v>
      </c>
      <c r="AI49" s="44" t="s">
        <v>32</v>
      </c>
      <c r="AJ49" s="44" t="s">
        <v>32</v>
      </c>
      <c r="AK49" s="44" t="s">
        <v>32</v>
      </c>
      <c r="AL49" s="44" t="s">
        <v>32</v>
      </c>
      <c r="AM49" s="44" t="s">
        <v>32</v>
      </c>
      <c r="AN49" s="44" t="s">
        <v>32</v>
      </c>
      <c r="AO49" s="44" t="s">
        <v>32</v>
      </c>
      <c r="AP49" s="44" t="s">
        <v>32</v>
      </c>
      <c r="AQ49" s="44" t="s">
        <v>32</v>
      </c>
      <c r="AR49" s="44" t="s">
        <v>541</v>
      </c>
      <c r="AS49" s="44" t="s">
        <v>541</v>
      </c>
      <c r="AT49" s="44" t="s">
        <v>541</v>
      </c>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row>
    <row r="50" spans="1:75" ht="53.25" customHeight="1" x14ac:dyDescent="0.2">
      <c r="A50" s="101" t="s">
        <v>632</v>
      </c>
      <c r="B50" s="101" t="s">
        <v>677</v>
      </c>
      <c r="C50" s="101"/>
      <c r="D50" s="101"/>
      <c r="E50" s="101"/>
      <c r="F50" s="44" t="s">
        <v>596</v>
      </c>
      <c r="G50" s="44" t="s">
        <v>537</v>
      </c>
      <c r="H50" s="44" t="b">
        <f t="shared" si="0"/>
        <v>1</v>
      </c>
      <c r="I50" s="44">
        <f t="shared" si="1"/>
        <v>127</v>
      </c>
      <c r="J50" s="44">
        <f t="shared" si="2"/>
        <v>0.21223075741405523</v>
      </c>
      <c r="K50" s="44">
        <f t="shared" si="3"/>
        <v>127</v>
      </c>
      <c r="L50" s="44">
        <f t="shared" si="4"/>
        <v>0.21223075741405523</v>
      </c>
      <c r="M50" s="44">
        <f t="shared" si="5"/>
        <v>127</v>
      </c>
      <c r="N50" s="44">
        <f t="shared" si="6"/>
        <v>0.21223075741405523</v>
      </c>
      <c r="O50" s="44">
        <f t="shared" si="7"/>
        <v>0.2122307574140552</v>
      </c>
      <c r="P50" s="44" t="b">
        <f t="shared" si="8"/>
        <v>1</v>
      </c>
      <c r="Q50" s="44">
        <f t="shared" si="9"/>
        <v>0</v>
      </c>
      <c r="R50" s="44">
        <f t="shared" si="10"/>
        <v>0</v>
      </c>
      <c r="S50" s="44">
        <f t="shared" si="11"/>
        <v>0</v>
      </c>
      <c r="T50" s="44">
        <f t="shared" si="12"/>
        <v>0</v>
      </c>
      <c r="U50" s="44">
        <f t="shared" si="13"/>
        <v>0</v>
      </c>
      <c r="V50" s="44">
        <f t="shared" si="14"/>
        <v>0</v>
      </c>
      <c r="W50" s="44">
        <f t="shared" si="15"/>
        <v>0</v>
      </c>
      <c r="X50" s="44">
        <f t="shared" si="16"/>
        <v>5.24</v>
      </c>
      <c r="Y50" s="44" t="str">
        <f t="shared" si="17"/>
        <v>Pass</v>
      </c>
      <c r="Z50" s="44"/>
      <c r="AA50" s="44"/>
      <c r="AB50" s="44"/>
      <c r="AC50" s="44" t="s">
        <v>32</v>
      </c>
      <c r="AD50" s="44" t="s">
        <v>32</v>
      </c>
      <c r="AE50" s="44" t="s">
        <v>32</v>
      </c>
      <c r="AF50" s="44" t="s">
        <v>32</v>
      </c>
      <c r="AG50" s="44" t="s">
        <v>32</v>
      </c>
      <c r="AH50" s="44" t="s">
        <v>32</v>
      </c>
      <c r="AI50" s="44" t="s">
        <v>32</v>
      </c>
      <c r="AJ50" s="44" t="s">
        <v>32</v>
      </c>
      <c r="AK50" s="44" t="s">
        <v>32</v>
      </c>
      <c r="AL50" s="44" t="s">
        <v>32</v>
      </c>
      <c r="AM50" s="44" t="s">
        <v>32</v>
      </c>
      <c r="AN50" s="44" t="s">
        <v>32</v>
      </c>
      <c r="AO50" s="44" t="s">
        <v>32</v>
      </c>
      <c r="AP50" s="44" t="s">
        <v>32</v>
      </c>
      <c r="AQ50" s="44" t="s">
        <v>32</v>
      </c>
      <c r="AR50" s="44" t="s">
        <v>541</v>
      </c>
      <c r="AS50" s="44" t="s">
        <v>541</v>
      </c>
      <c r="AT50" s="44" t="s">
        <v>541</v>
      </c>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row>
    <row r="51" spans="1:75" ht="22.5" hidden="1" customHeight="1" x14ac:dyDescent="0.2">
      <c r="A51" s="101"/>
      <c r="B51" s="101"/>
      <c r="C51" s="101"/>
      <c r="D51" s="101"/>
      <c r="E51" s="101"/>
      <c r="F51" s="44"/>
      <c r="G51" s="44"/>
      <c r="H51" s="44" t="str">
        <f t="shared" si="0"/>
        <v/>
      </c>
      <c r="I51" s="44">
        <f t="shared" si="1"/>
        <v>0</v>
      </c>
      <c r="J51" s="44">
        <f t="shared" si="2"/>
        <v>0</v>
      </c>
      <c r="K51" s="44">
        <f t="shared" si="3"/>
        <v>0</v>
      </c>
      <c r="L51" s="44">
        <f t="shared" si="4"/>
        <v>0</v>
      </c>
      <c r="M51" s="44">
        <f t="shared" si="5"/>
        <v>0</v>
      </c>
      <c r="N51" s="44">
        <f t="shared" si="6"/>
        <v>0</v>
      </c>
      <c r="O51" s="44">
        <f t="shared" si="7"/>
        <v>0</v>
      </c>
      <c r="P51" s="44" t="str">
        <f t="shared" si="8"/>
        <v/>
      </c>
      <c r="Q51" s="44">
        <f t="shared" si="9"/>
        <v>0</v>
      </c>
      <c r="R51" s="44">
        <f t="shared" si="10"/>
        <v>0</v>
      </c>
      <c r="S51" s="44">
        <f t="shared" si="11"/>
        <v>0</v>
      </c>
      <c r="T51" s="44">
        <f t="shared" si="12"/>
        <v>0</v>
      </c>
      <c r="U51" s="44">
        <f t="shared" si="13"/>
        <v>0</v>
      </c>
      <c r="V51" s="44">
        <f t="shared" si="14"/>
        <v>0</v>
      </c>
      <c r="W51" s="44">
        <f t="shared" si="15"/>
        <v>0</v>
      </c>
      <c r="X51" s="44" t="str">
        <f t="shared" si="16"/>
        <v/>
      </c>
      <c r="Y51" s="44" t="str">
        <f t="shared" si="17"/>
        <v/>
      </c>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row>
    <row r="52" spans="1:75" ht="22.5" hidden="1" customHeight="1" x14ac:dyDescent="0.2">
      <c r="A52" s="101"/>
      <c r="B52" s="101"/>
      <c r="C52" s="101"/>
      <c r="D52" s="101"/>
      <c r="E52" s="101"/>
      <c r="F52" s="44"/>
      <c r="G52" s="44"/>
      <c r="H52" s="44" t="str">
        <f t="shared" si="0"/>
        <v/>
      </c>
      <c r="I52" s="44">
        <f t="shared" si="1"/>
        <v>0</v>
      </c>
      <c r="J52" s="44">
        <f t="shared" si="2"/>
        <v>0</v>
      </c>
      <c r="K52" s="44">
        <f t="shared" si="3"/>
        <v>0</v>
      </c>
      <c r="L52" s="44">
        <f t="shared" si="4"/>
        <v>0</v>
      </c>
      <c r="M52" s="44">
        <f t="shared" si="5"/>
        <v>0</v>
      </c>
      <c r="N52" s="44">
        <f t="shared" si="6"/>
        <v>0</v>
      </c>
      <c r="O52" s="44">
        <f t="shared" si="7"/>
        <v>0</v>
      </c>
      <c r="P52" s="44" t="str">
        <f t="shared" si="8"/>
        <v/>
      </c>
      <c r="Q52" s="44">
        <f t="shared" si="9"/>
        <v>0</v>
      </c>
      <c r="R52" s="44">
        <f t="shared" si="10"/>
        <v>0</v>
      </c>
      <c r="S52" s="44">
        <f t="shared" si="11"/>
        <v>0</v>
      </c>
      <c r="T52" s="44">
        <f t="shared" si="12"/>
        <v>0</v>
      </c>
      <c r="U52" s="44">
        <f t="shared" si="13"/>
        <v>0</v>
      </c>
      <c r="V52" s="44">
        <f t="shared" si="14"/>
        <v>0</v>
      </c>
      <c r="W52" s="44">
        <f t="shared" si="15"/>
        <v>0</v>
      </c>
      <c r="X52" s="44" t="str">
        <f t="shared" si="16"/>
        <v/>
      </c>
      <c r="Y52" s="44" t="str">
        <f t="shared" si="17"/>
        <v/>
      </c>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row>
    <row r="53" spans="1:75" ht="22.5" hidden="1" customHeight="1" x14ac:dyDescent="0.2">
      <c r="A53" s="101"/>
      <c r="B53" s="101"/>
      <c r="C53" s="101"/>
      <c r="D53" s="101"/>
      <c r="E53" s="101"/>
      <c r="F53" s="44"/>
      <c r="G53" s="44"/>
      <c r="H53" s="44" t="str">
        <f t="shared" si="0"/>
        <v/>
      </c>
      <c r="I53" s="44">
        <f t="shared" si="1"/>
        <v>0</v>
      </c>
      <c r="J53" s="44">
        <f t="shared" si="2"/>
        <v>0</v>
      </c>
      <c r="K53" s="44">
        <f t="shared" si="3"/>
        <v>0</v>
      </c>
      <c r="L53" s="44">
        <f t="shared" si="4"/>
        <v>0</v>
      </c>
      <c r="M53" s="44">
        <f t="shared" si="5"/>
        <v>0</v>
      </c>
      <c r="N53" s="44">
        <f t="shared" si="6"/>
        <v>0</v>
      </c>
      <c r="O53" s="44">
        <f t="shared" si="7"/>
        <v>0</v>
      </c>
      <c r="P53" s="44" t="str">
        <f t="shared" si="8"/>
        <v/>
      </c>
      <c r="Q53" s="44">
        <f t="shared" si="9"/>
        <v>0</v>
      </c>
      <c r="R53" s="44">
        <f t="shared" si="10"/>
        <v>0</v>
      </c>
      <c r="S53" s="44">
        <f t="shared" si="11"/>
        <v>0</v>
      </c>
      <c r="T53" s="44">
        <f t="shared" si="12"/>
        <v>0</v>
      </c>
      <c r="U53" s="44">
        <f t="shared" si="13"/>
        <v>0</v>
      </c>
      <c r="V53" s="44">
        <f t="shared" si="14"/>
        <v>0</v>
      </c>
      <c r="W53" s="44">
        <f t="shared" si="15"/>
        <v>0</v>
      </c>
      <c r="X53" s="44" t="str">
        <f t="shared" si="16"/>
        <v/>
      </c>
      <c r="Y53" s="44" t="str">
        <f t="shared" si="17"/>
        <v/>
      </c>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row>
    <row r="54" spans="1:75" ht="22.5" hidden="1" customHeight="1" x14ac:dyDescent="0.2">
      <c r="A54" s="101"/>
      <c r="B54" s="101"/>
      <c r="C54" s="101"/>
      <c r="D54" s="101"/>
      <c r="E54" s="101"/>
      <c r="F54" s="44"/>
      <c r="G54" s="44"/>
      <c r="H54" s="44" t="str">
        <f t="shared" si="0"/>
        <v/>
      </c>
      <c r="I54" s="44">
        <f t="shared" si="1"/>
        <v>0</v>
      </c>
      <c r="J54" s="44">
        <f t="shared" si="2"/>
        <v>0</v>
      </c>
      <c r="K54" s="44">
        <f t="shared" si="3"/>
        <v>0</v>
      </c>
      <c r="L54" s="44">
        <f t="shared" si="4"/>
        <v>0</v>
      </c>
      <c r="M54" s="44">
        <f t="shared" si="5"/>
        <v>0</v>
      </c>
      <c r="N54" s="44">
        <f t="shared" si="6"/>
        <v>0</v>
      </c>
      <c r="O54" s="44">
        <f t="shared" si="7"/>
        <v>0</v>
      </c>
      <c r="P54" s="44" t="str">
        <f t="shared" si="8"/>
        <v/>
      </c>
      <c r="Q54" s="44">
        <f t="shared" si="9"/>
        <v>0</v>
      </c>
      <c r="R54" s="44">
        <f t="shared" si="10"/>
        <v>0</v>
      </c>
      <c r="S54" s="44">
        <f t="shared" si="11"/>
        <v>0</v>
      </c>
      <c r="T54" s="44">
        <f t="shared" si="12"/>
        <v>0</v>
      </c>
      <c r="U54" s="44">
        <f t="shared" si="13"/>
        <v>0</v>
      </c>
      <c r="V54" s="44">
        <f t="shared" si="14"/>
        <v>0</v>
      </c>
      <c r="W54" s="44">
        <f t="shared" si="15"/>
        <v>0</v>
      </c>
      <c r="X54" s="44" t="str">
        <f t="shared" si="16"/>
        <v/>
      </c>
      <c r="Y54" s="44" t="str">
        <f t="shared" si="17"/>
        <v/>
      </c>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row>
    <row r="55" spans="1:75" ht="22.5" hidden="1" customHeight="1" x14ac:dyDescent="0.2">
      <c r="A55" s="101"/>
      <c r="B55" s="101"/>
      <c r="C55" s="101"/>
      <c r="D55" s="101"/>
      <c r="E55" s="101"/>
      <c r="F55" s="44"/>
      <c r="G55" s="44"/>
      <c r="H55" s="44" t="str">
        <f t="shared" si="0"/>
        <v/>
      </c>
      <c r="I55" s="44">
        <f t="shared" si="1"/>
        <v>0</v>
      </c>
      <c r="J55" s="44">
        <f t="shared" si="2"/>
        <v>0</v>
      </c>
      <c r="K55" s="44">
        <f t="shared" si="3"/>
        <v>0</v>
      </c>
      <c r="L55" s="44">
        <f t="shared" si="4"/>
        <v>0</v>
      </c>
      <c r="M55" s="44">
        <f t="shared" si="5"/>
        <v>0</v>
      </c>
      <c r="N55" s="44">
        <f t="shared" si="6"/>
        <v>0</v>
      </c>
      <c r="O55" s="44">
        <f t="shared" si="7"/>
        <v>0</v>
      </c>
      <c r="P55" s="44" t="str">
        <f t="shared" si="8"/>
        <v/>
      </c>
      <c r="Q55" s="44">
        <f t="shared" si="9"/>
        <v>0</v>
      </c>
      <c r="R55" s="44">
        <f t="shared" si="10"/>
        <v>0</v>
      </c>
      <c r="S55" s="44">
        <f t="shared" si="11"/>
        <v>0</v>
      </c>
      <c r="T55" s="44">
        <f t="shared" si="12"/>
        <v>0</v>
      </c>
      <c r="U55" s="44">
        <f t="shared" si="13"/>
        <v>0</v>
      </c>
      <c r="V55" s="44">
        <f t="shared" si="14"/>
        <v>0</v>
      </c>
      <c r="W55" s="44">
        <f t="shared" si="15"/>
        <v>0</v>
      </c>
      <c r="X55" s="44" t="str">
        <f t="shared" si="16"/>
        <v/>
      </c>
      <c r="Y55" s="44" t="str">
        <f t="shared" si="17"/>
        <v/>
      </c>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row>
    <row r="56" spans="1:75" ht="22.5" hidden="1" customHeight="1" x14ac:dyDescent="0.2">
      <c r="A56" s="101"/>
      <c r="B56" s="101"/>
      <c r="C56" s="101"/>
      <c r="D56" s="101"/>
      <c r="E56" s="101"/>
      <c r="F56" s="44"/>
      <c r="G56" s="44"/>
      <c r="H56" s="44" t="str">
        <f t="shared" si="0"/>
        <v/>
      </c>
      <c r="I56" s="44">
        <f t="shared" si="1"/>
        <v>0</v>
      </c>
      <c r="J56" s="44">
        <f t="shared" si="2"/>
        <v>0</v>
      </c>
      <c r="K56" s="44">
        <f t="shared" si="3"/>
        <v>0</v>
      </c>
      <c r="L56" s="44">
        <f t="shared" si="4"/>
        <v>0</v>
      </c>
      <c r="M56" s="44">
        <f t="shared" si="5"/>
        <v>0</v>
      </c>
      <c r="N56" s="44">
        <f t="shared" si="6"/>
        <v>0</v>
      </c>
      <c r="O56" s="44">
        <f t="shared" si="7"/>
        <v>0</v>
      </c>
      <c r="P56" s="44" t="str">
        <f t="shared" si="8"/>
        <v/>
      </c>
      <c r="Q56" s="44">
        <f t="shared" si="9"/>
        <v>0</v>
      </c>
      <c r="R56" s="44">
        <f t="shared" si="10"/>
        <v>0</v>
      </c>
      <c r="S56" s="44">
        <f t="shared" si="11"/>
        <v>0</v>
      </c>
      <c r="T56" s="44">
        <f t="shared" si="12"/>
        <v>0</v>
      </c>
      <c r="U56" s="44">
        <f t="shared" si="13"/>
        <v>0</v>
      </c>
      <c r="V56" s="44">
        <f t="shared" si="14"/>
        <v>0</v>
      </c>
      <c r="W56" s="44">
        <f t="shared" si="15"/>
        <v>0</v>
      </c>
      <c r="X56" s="44" t="str">
        <f t="shared" si="16"/>
        <v/>
      </c>
      <c r="Y56" s="44" t="str">
        <f t="shared" si="17"/>
        <v/>
      </c>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row>
    <row r="57" spans="1:75" ht="22.5" hidden="1" customHeight="1" x14ac:dyDescent="0.2">
      <c r="A57" s="101"/>
      <c r="B57" s="101"/>
      <c r="C57" s="101"/>
      <c r="D57" s="101"/>
      <c r="E57" s="101"/>
      <c r="F57" s="44"/>
      <c r="G57" s="44"/>
      <c r="H57" s="44" t="str">
        <f t="shared" si="0"/>
        <v/>
      </c>
      <c r="I57" s="44">
        <f t="shared" si="1"/>
        <v>0</v>
      </c>
      <c r="J57" s="44">
        <f t="shared" si="2"/>
        <v>0</v>
      </c>
      <c r="K57" s="44">
        <f t="shared" si="3"/>
        <v>0</v>
      </c>
      <c r="L57" s="44">
        <f t="shared" si="4"/>
        <v>0</v>
      </c>
      <c r="M57" s="44">
        <f t="shared" si="5"/>
        <v>0</v>
      </c>
      <c r="N57" s="44">
        <f t="shared" si="6"/>
        <v>0</v>
      </c>
      <c r="O57" s="44">
        <f t="shared" si="7"/>
        <v>0</v>
      </c>
      <c r="P57" s="44" t="str">
        <f t="shared" si="8"/>
        <v/>
      </c>
      <c r="Q57" s="44">
        <f t="shared" si="9"/>
        <v>0</v>
      </c>
      <c r="R57" s="44">
        <f t="shared" si="10"/>
        <v>0</v>
      </c>
      <c r="S57" s="44">
        <f t="shared" si="11"/>
        <v>0</v>
      </c>
      <c r="T57" s="44">
        <f t="shared" si="12"/>
        <v>0</v>
      </c>
      <c r="U57" s="44">
        <f t="shared" si="13"/>
        <v>0</v>
      </c>
      <c r="V57" s="44">
        <f t="shared" si="14"/>
        <v>0</v>
      </c>
      <c r="W57" s="44">
        <f t="shared" si="15"/>
        <v>0</v>
      </c>
      <c r="X57" s="44" t="str">
        <f t="shared" si="16"/>
        <v/>
      </c>
      <c r="Y57" s="44" t="str">
        <f t="shared" si="17"/>
        <v/>
      </c>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row>
    <row r="58" spans="1:75" ht="22.5" hidden="1" customHeight="1" x14ac:dyDescent="0.2">
      <c r="A58" s="101"/>
      <c r="B58" s="101"/>
      <c r="C58" s="101"/>
      <c r="D58" s="101"/>
      <c r="E58" s="101"/>
      <c r="F58" s="44"/>
      <c r="G58" s="44"/>
      <c r="H58" s="44" t="str">
        <f t="shared" si="0"/>
        <v/>
      </c>
      <c r="I58" s="44">
        <f t="shared" si="1"/>
        <v>0</v>
      </c>
      <c r="J58" s="44">
        <f t="shared" si="2"/>
        <v>0</v>
      </c>
      <c r="K58" s="44">
        <f t="shared" si="3"/>
        <v>0</v>
      </c>
      <c r="L58" s="44">
        <f t="shared" si="4"/>
        <v>0</v>
      </c>
      <c r="M58" s="44">
        <f t="shared" si="5"/>
        <v>0</v>
      </c>
      <c r="N58" s="44">
        <f t="shared" si="6"/>
        <v>0</v>
      </c>
      <c r="O58" s="44">
        <f t="shared" si="7"/>
        <v>0</v>
      </c>
      <c r="P58" s="44" t="str">
        <f t="shared" si="8"/>
        <v/>
      </c>
      <c r="Q58" s="44">
        <f t="shared" si="9"/>
        <v>0</v>
      </c>
      <c r="R58" s="44">
        <f t="shared" si="10"/>
        <v>0</v>
      </c>
      <c r="S58" s="44">
        <f t="shared" si="11"/>
        <v>0</v>
      </c>
      <c r="T58" s="44">
        <f t="shared" si="12"/>
        <v>0</v>
      </c>
      <c r="U58" s="44">
        <f t="shared" si="13"/>
        <v>0</v>
      </c>
      <c r="V58" s="44">
        <f t="shared" si="14"/>
        <v>0</v>
      </c>
      <c r="W58" s="44">
        <f t="shared" si="15"/>
        <v>0</v>
      </c>
      <c r="X58" s="44" t="str">
        <f t="shared" si="16"/>
        <v/>
      </c>
      <c r="Y58" s="44" t="str">
        <f t="shared" si="17"/>
        <v/>
      </c>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row>
    <row r="59" spans="1:75" ht="22.5" hidden="1" customHeight="1" x14ac:dyDescent="0.2">
      <c r="A59" s="101"/>
      <c r="B59" s="101"/>
      <c r="C59" s="101"/>
      <c r="D59" s="101"/>
      <c r="E59" s="101"/>
      <c r="F59" s="44"/>
      <c r="G59" s="44"/>
      <c r="H59" s="44" t="str">
        <f t="shared" si="0"/>
        <v/>
      </c>
      <c r="I59" s="44">
        <f t="shared" si="1"/>
        <v>0</v>
      </c>
      <c r="J59" s="44">
        <f t="shared" si="2"/>
        <v>0</v>
      </c>
      <c r="K59" s="44">
        <f t="shared" si="3"/>
        <v>0</v>
      </c>
      <c r="L59" s="44">
        <f t="shared" si="4"/>
        <v>0</v>
      </c>
      <c r="M59" s="44">
        <f t="shared" si="5"/>
        <v>0</v>
      </c>
      <c r="N59" s="44">
        <f t="shared" si="6"/>
        <v>0</v>
      </c>
      <c r="O59" s="44">
        <f t="shared" si="7"/>
        <v>0</v>
      </c>
      <c r="P59" s="44" t="str">
        <f t="shared" si="8"/>
        <v/>
      </c>
      <c r="Q59" s="44">
        <f t="shared" si="9"/>
        <v>0</v>
      </c>
      <c r="R59" s="44">
        <f t="shared" si="10"/>
        <v>0</v>
      </c>
      <c r="S59" s="44">
        <f t="shared" si="11"/>
        <v>0</v>
      </c>
      <c r="T59" s="44">
        <f t="shared" si="12"/>
        <v>0</v>
      </c>
      <c r="U59" s="44">
        <f t="shared" si="13"/>
        <v>0</v>
      </c>
      <c r="V59" s="44">
        <f t="shared" si="14"/>
        <v>0</v>
      </c>
      <c r="W59" s="44">
        <f t="shared" si="15"/>
        <v>0</v>
      </c>
      <c r="X59" s="44" t="str">
        <f t="shared" si="16"/>
        <v/>
      </c>
      <c r="Y59" s="44" t="str">
        <f t="shared" si="17"/>
        <v/>
      </c>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row>
    <row r="60" spans="1:75" ht="22.5" hidden="1" customHeight="1" x14ac:dyDescent="0.2">
      <c r="A60" s="101"/>
      <c r="B60" s="101"/>
      <c r="C60" s="101"/>
      <c r="D60" s="101"/>
      <c r="E60" s="101"/>
      <c r="F60" s="44"/>
      <c r="G60" s="44"/>
      <c r="H60" s="44" t="str">
        <f t="shared" si="0"/>
        <v/>
      </c>
      <c r="I60" s="44">
        <f t="shared" si="1"/>
        <v>0</v>
      </c>
      <c r="J60" s="44">
        <f t="shared" si="2"/>
        <v>0</v>
      </c>
      <c r="K60" s="44">
        <f t="shared" si="3"/>
        <v>0</v>
      </c>
      <c r="L60" s="44">
        <f t="shared" si="4"/>
        <v>0</v>
      </c>
      <c r="M60" s="44">
        <f t="shared" si="5"/>
        <v>0</v>
      </c>
      <c r="N60" s="44">
        <f t="shared" si="6"/>
        <v>0</v>
      </c>
      <c r="O60" s="44">
        <f t="shared" si="7"/>
        <v>0</v>
      </c>
      <c r="P60" s="44" t="str">
        <f t="shared" si="8"/>
        <v/>
      </c>
      <c r="Q60" s="44">
        <f t="shared" si="9"/>
        <v>0</v>
      </c>
      <c r="R60" s="44">
        <f t="shared" si="10"/>
        <v>0</v>
      </c>
      <c r="S60" s="44">
        <f t="shared" si="11"/>
        <v>0</v>
      </c>
      <c r="T60" s="44">
        <f t="shared" si="12"/>
        <v>0</v>
      </c>
      <c r="U60" s="44">
        <f t="shared" si="13"/>
        <v>0</v>
      </c>
      <c r="V60" s="44">
        <f t="shared" si="14"/>
        <v>0</v>
      </c>
      <c r="W60" s="44">
        <f t="shared" si="15"/>
        <v>0</v>
      </c>
      <c r="X60" s="44" t="str">
        <f t="shared" si="16"/>
        <v/>
      </c>
      <c r="Y60" s="44" t="str">
        <f t="shared" si="17"/>
        <v/>
      </c>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row>
    <row r="61" spans="1:75" ht="22.5" hidden="1" customHeight="1" x14ac:dyDescent="0.2">
      <c r="A61" s="101"/>
      <c r="B61" s="101"/>
      <c r="C61" s="101"/>
      <c r="D61" s="101"/>
      <c r="E61" s="101"/>
      <c r="F61" s="44"/>
      <c r="G61" s="44"/>
      <c r="H61" s="44" t="str">
        <f t="shared" si="0"/>
        <v/>
      </c>
      <c r="I61" s="44">
        <f t="shared" si="1"/>
        <v>0</v>
      </c>
      <c r="J61" s="44">
        <f t="shared" si="2"/>
        <v>0</v>
      </c>
      <c r="K61" s="44">
        <f t="shared" si="3"/>
        <v>0</v>
      </c>
      <c r="L61" s="44">
        <f t="shared" si="4"/>
        <v>0</v>
      </c>
      <c r="M61" s="44">
        <f t="shared" si="5"/>
        <v>0</v>
      </c>
      <c r="N61" s="44">
        <f t="shared" si="6"/>
        <v>0</v>
      </c>
      <c r="O61" s="44">
        <f t="shared" si="7"/>
        <v>0</v>
      </c>
      <c r="P61" s="44" t="str">
        <f t="shared" si="8"/>
        <v/>
      </c>
      <c r="Q61" s="44">
        <f t="shared" si="9"/>
        <v>0</v>
      </c>
      <c r="R61" s="44">
        <f t="shared" si="10"/>
        <v>0</v>
      </c>
      <c r="S61" s="44">
        <f t="shared" si="11"/>
        <v>0</v>
      </c>
      <c r="T61" s="44">
        <f t="shared" si="12"/>
        <v>0</v>
      </c>
      <c r="U61" s="44">
        <f t="shared" si="13"/>
        <v>0</v>
      </c>
      <c r="V61" s="44">
        <f t="shared" si="14"/>
        <v>0</v>
      </c>
      <c r="W61" s="44">
        <f t="shared" si="15"/>
        <v>0</v>
      </c>
      <c r="X61" s="44" t="str">
        <f t="shared" si="16"/>
        <v/>
      </c>
      <c r="Y61" s="44" t="str">
        <f t="shared" si="17"/>
        <v/>
      </c>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row>
    <row r="62" spans="1:75" ht="22.5" hidden="1" customHeight="1" x14ac:dyDescent="0.2">
      <c r="A62" s="101"/>
      <c r="B62" s="101"/>
      <c r="C62" s="101"/>
      <c r="D62" s="101"/>
      <c r="E62" s="101"/>
      <c r="F62" s="44"/>
      <c r="G62" s="44"/>
      <c r="H62" s="44" t="str">
        <f t="shared" si="0"/>
        <v/>
      </c>
      <c r="I62" s="44">
        <f t="shared" si="1"/>
        <v>0</v>
      </c>
      <c r="J62" s="44">
        <f t="shared" si="2"/>
        <v>0</v>
      </c>
      <c r="K62" s="44">
        <f t="shared" si="3"/>
        <v>0</v>
      </c>
      <c r="L62" s="44">
        <f t="shared" si="4"/>
        <v>0</v>
      </c>
      <c r="M62" s="44">
        <f t="shared" si="5"/>
        <v>0</v>
      </c>
      <c r="N62" s="44">
        <f t="shared" si="6"/>
        <v>0</v>
      </c>
      <c r="O62" s="44">
        <f t="shared" si="7"/>
        <v>0</v>
      </c>
      <c r="P62" s="44" t="str">
        <f t="shared" si="8"/>
        <v/>
      </c>
      <c r="Q62" s="44">
        <f t="shared" si="9"/>
        <v>0</v>
      </c>
      <c r="R62" s="44">
        <f t="shared" si="10"/>
        <v>0</v>
      </c>
      <c r="S62" s="44">
        <f t="shared" si="11"/>
        <v>0</v>
      </c>
      <c r="T62" s="44">
        <f t="shared" si="12"/>
        <v>0</v>
      </c>
      <c r="U62" s="44">
        <f t="shared" si="13"/>
        <v>0</v>
      </c>
      <c r="V62" s="44">
        <f t="shared" si="14"/>
        <v>0</v>
      </c>
      <c r="W62" s="44">
        <f t="shared" si="15"/>
        <v>0</v>
      </c>
      <c r="X62" s="44" t="str">
        <f t="shared" si="16"/>
        <v/>
      </c>
      <c r="Y62" s="44" t="str">
        <f t="shared" si="17"/>
        <v/>
      </c>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row>
    <row r="63" spans="1:75" ht="22.5" hidden="1" customHeight="1" x14ac:dyDescent="0.2">
      <c r="A63" s="101"/>
      <c r="B63" s="101"/>
      <c r="C63" s="101"/>
      <c r="D63" s="101"/>
      <c r="E63" s="101"/>
      <c r="F63" s="44"/>
      <c r="G63" s="44"/>
      <c r="H63" s="44" t="str">
        <f t="shared" si="0"/>
        <v/>
      </c>
      <c r="I63" s="44">
        <f t="shared" si="1"/>
        <v>0</v>
      </c>
      <c r="J63" s="44">
        <f t="shared" si="2"/>
        <v>0</v>
      </c>
      <c r="K63" s="44">
        <f t="shared" si="3"/>
        <v>0</v>
      </c>
      <c r="L63" s="44">
        <f t="shared" si="4"/>
        <v>0</v>
      </c>
      <c r="M63" s="44">
        <f t="shared" si="5"/>
        <v>0</v>
      </c>
      <c r="N63" s="44">
        <f t="shared" si="6"/>
        <v>0</v>
      </c>
      <c r="O63" s="44">
        <f t="shared" si="7"/>
        <v>0</v>
      </c>
      <c r="P63" s="44" t="str">
        <f t="shared" si="8"/>
        <v/>
      </c>
      <c r="Q63" s="44">
        <f t="shared" si="9"/>
        <v>0</v>
      </c>
      <c r="R63" s="44">
        <f t="shared" si="10"/>
        <v>0</v>
      </c>
      <c r="S63" s="44">
        <f t="shared" si="11"/>
        <v>0</v>
      </c>
      <c r="T63" s="44">
        <f t="shared" si="12"/>
        <v>0</v>
      </c>
      <c r="U63" s="44">
        <f t="shared" si="13"/>
        <v>0</v>
      </c>
      <c r="V63" s="44">
        <f t="shared" si="14"/>
        <v>0</v>
      </c>
      <c r="W63" s="44">
        <f t="shared" si="15"/>
        <v>0</v>
      </c>
      <c r="X63" s="44" t="str">
        <f t="shared" si="16"/>
        <v/>
      </c>
      <c r="Y63" s="44" t="str">
        <f t="shared" si="17"/>
        <v/>
      </c>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row>
    <row r="64" spans="1:75" ht="22.5" hidden="1" customHeight="1" x14ac:dyDescent="0.2">
      <c r="A64" s="101"/>
      <c r="B64" s="101"/>
      <c r="C64" s="101"/>
      <c r="D64" s="101"/>
      <c r="E64" s="101"/>
      <c r="F64" s="44"/>
      <c r="G64" s="44"/>
      <c r="H64" s="44" t="str">
        <f t="shared" si="0"/>
        <v/>
      </c>
      <c r="I64" s="44">
        <f t="shared" si="1"/>
        <v>0</v>
      </c>
      <c r="J64" s="44">
        <f t="shared" si="2"/>
        <v>0</v>
      </c>
      <c r="K64" s="44">
        <f t="shared" si="3"/>
        <v>0</v>
      </c>
      <c r="L64" s="44">
        <f t="shared" si="4"/>
        <v>0</v>
      </c>
      <c r="M64" s="44">
        <f t="shared" si="5"/>
        <v>0</v>
      </c>
      <c r="N64" s="44">
        <f t="shared" si="6"/>
        <v>0</v>
      </c>
      <c r="O64" s="44">
        <f t="shared" si="7"/>
        <v>0</v>
      </c>
      <c r="P64" s="44" t="str">
        <f t="shared" si="8"/>
        <v/>
      </c>
      <c r="Q64" s="44">
        <f t="shared" si="9"/>
        <v>0</v>
      </c>
      <c r="R64" s="44">
        <f t="shared" si="10"/>
        <v>0</v>
      </c>
      <c r="S64" s="44">
        <f t="shared" si="11"/>
        <v>0</v>
      </c>
      <c r="T64" s="44">
        <f t="shared" si="12"/>
        <v>0</v>
      </c>
      <c r="U64" s="44">
        <f t="shared" si="13"/>
        <v>0</v>
      </c>
      <c r="V64" s="44">
        <f t="shared" si="14"/>
        <v>0</v>
      </c>
      <c r="W64" s="44">
        <f t="shared" si="15"/>
        <v>0</v>
      </c>
      <c r="X64" s="44" t="str">
        <f t="shared" si="16"/>
        <v/>
      </c>
      <c r="Y64" s="44" t="str">
        <f t="shared" si="17"/>
        <v/>
      </c>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row>
    <row r="65" spans="1:75" ht="22.5" hidden="1" customHeight="1" x14ac:dyDescent="0.2">
      <c r="A65" s="101"/>
      <c r="B65" s="101"/>
      <c r="C65" s="101"/>
      <c r="D65" s="101"/>
      <c r="E65" s="101"/>
      <c r="F65" s="44"/>
      <c r="G65" s="44"/>
      <c r="H65" s="44" t="str">
        <f t="shared" si="0"/>
        <v/>
      </c>
      <c r="I65" s="44">
        <f t="shared" si="1"/>
        <v>0</v>
      </c>
      <c r="J65" s="44">
        <f t="shared" si="2"/>
        <v>0</v>
      </c>
      <c r="K65" s="44">
        <f t="shared" si="3"/>
        <v>0</v>
      </c>
      <c r="L65" s="44">
        <f t="shared" si="4"/>
        <v>0</v>
      </c>
      <c r="M65" s="44">
        <f t="shared" si="5"/>
        <v>0</v>
      </c>
      <c r="N65" s="44">
        <f t="shared" si="6"/>
        <v>0</v>
      </c>
      <c r="O65" s="44">
        <f t="shared" si="7"/>
        <v>0</v>
      </c>
      <c r="P65" s="44" t="str">
        <f t="shared" si="8"/>
        <v/>
      </c>
      <c r="Q65" s="44">
        <f t="shared" si="9"/>
        <v>0</v>
      </c>
      <c r="R65" s="44">
        <f t="shared" si="10"/>
        <v>0</v>
      </c>
      <c r="S65" s="44">
        <f t="shared" si="11"/>
        <v>0</v>
      </c>
      <c r="T65" s="44">
        <f t="shared" si="12"/>
        <v>0</v>
      </c>
      <c r="U65" s="44">
        <f t="shared" si="13"/>
        <v>0</v>
      </c>
      <c r="V65" s="44">
        <f t="shared" si="14"/>
        <v>0</v>
      </c>
      <c r="W65" s="44">
        <f t="shared" si="15"/>
        <v>0</v>
      </c>
      <c r="X65" s="44" t="str">
        <f t="shared" si="16"/>
        <v/>
      </c>
      <c r="Y65" s="44" t="str">
        <f t="shared" si="17"/>
        <v/>
      </c>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row>
    <row r="66" spans="1:75" ht="22.5" hidden="1" customHeight="1" x14ac:dyDescent="0.2">
      <c r="A66" s="101"/>
      <c r="B66" s="101"/>
      <c r="C66" s="101"/>
      <c r="D66" s="101"/>
      <c r="E66" s="101"/>
      <c r="F66" s="44"/>
      <c r="G66" s="44"/>
      <c r="H66" s="44" t="str">
        <f t="shared" si="0"/>
        <v/>
      </c>
      <c r="I66" s="44">
        <f t="shared" si="1"/>
        <v>0</v>
      </c>
      <c r="J66" s="44">
        <f t="shared" si="2"/>
        <v>0</v>
      </c>
      <c r="K66" s="44">
        <f t="shared" si="3"/>
        <v>0</v>
      </c>
      <c r="L66" s="44">
        <f t="shared" si="4"/>
        <v>0</v>
      </c>
      <c r="M66" s="44">
        <f t="shared" si="5"/>
        <v>0</v>
      </c>
      <c r="N66" s="44">
        <f t="shared" si="6"/>
        <v>0</v>
      </c>
      <c r="O66" s="44">
        <f t="shared" si="7"/>
        <v>0</v>
      </c>
      <c r="P66" s="44" t="str">
        <f t="shared" si="8"/>
        <v/>
      </c>
      <c r="Q66" s="44">
        <f t="shared" si="9"/>
        <v>0</v>
      </c>
      <c r="R66" s="44">
        <f t="shared" si="10"/>
        <v>0</v>
      </c>
      <c r="S66" s="44">
        <f t="shared" si="11"/>
        <v>0</v>
      </c>
      <c r="T66" s="44">
        <f t="shared" si="12"/>
        <v>0</v>
      </c>
      <c r="U66" s="44">
        <f t="shared" si="13"/>
        <v>0</v>
      </c>
      <c r="V66" s="44">
        <f t="shared" si="14"/>
        <v>0</v>
      </c>
      <c r="W66" s="44">
        <f t="shared" si="15"/>
        <v>0</v>
      </c>
      <c r="X66" s="44" t="str">
        <f t="shared" si="16"/>
        <v/>
      </c>
      <c r="Y66" s="44" t="str">
        <f t="shared" si="17"/>
        <v/>
      </c>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row>
    <row r="67" spans="1:75" ht="22.5" hidden="1" customHeight="1" x14ac:dyDescent="0.2">
      <c r="A67" s="101"/>
      <c r="B67" s="101"/>
      <c r="C67" s="101"/>
      <c r="D67" s="101"/>
      <c r="E67" s="101"/>
      <c r="F67" s="44"/>
      <c r="G67" s="44"/>
      <c r="H67" s="44" t="str">
        <f t="shared" si="0"/>
        <v/>
      </c>
      <c r="I67" s="44">
        <f t="shared" si="1"/>
        <v>0</v>
      </c>
      <c r="J67" s="44">
        <f t="shared" si="2"/>
        <v>0</v>
      </c>
      <c r="K67" s="44">
        <f t="shared" si="3"/>
        <v>0</v>
      </c>
      <c r="L67" s="44">
        <f t="shared" si="4"/>
        <v>0</v>
      </c>
      <c r="M67" s="44">
        <f t="shared" si="5"/>
        <v>0</v>
      </c>
      <c r="N67" s="44">
        <f t="shared" si="6"/>
        <v>0</v>
      </c>
      <c r="O67" s="44">
        <f t="shared" si="7"/>
        <v>0</v>
      </c>
      <c r="P67" s="44" t="str">
        <f t="shared" si="8"/>
        <v/>
      </c>
      <c r="Q67" s="44">
        <f t="shared" si="9"/>
        <v>0</v>
      </c>
      <c r="R67" s="44">
        <f t="shared" si="10"/>
        <v>0</v>
      </c>
      <c r="S67" s="44">
        <f t="shared" si="11"/>
        <v>0</v>
      </c>
      <c r="T67" s="44">
        <f t="shared" si="12"/>
        <v>0</v>
      </c>
      <c r="U67" s="44">
        <f t="shared" si="13"/>
        <v>0</v>
      </c>
      <c r="V67" s="44">
        <f t="shared" si="14"/>
        <v>0</v>
      </c>
      <c r="W67" s="44">
        <f t="shared" si="15"/>
        <v>0</v>
      </c>
      <c r="X67" s="44" t="str">
        <f t="shared" si="16"/>
        <v/>
      </c>
      <c r="Y67" s="44" t="str">
        <f t="shared" si="17"/>
        <v/>
      </c>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row>
    <row r="68" spans="1:75" ht="22.5" hidden="1" customHeight="1" x14ac:dyDescent="0.2">
      <c r="A68" s="101"/>
      <c r="B68" s="101"/>
      <c r="C68" s="101"/>
      <c r="D68" s="101"/>
      <c r="E68" s="101"/>
      <c r="F68" s="44"/>
      <c r="G68" s="44"/>
      <c r="H68" s="44" t="str">
        <f t="shared" si="0"/>
        <v/>
      </c>
      <c r="I68" s="44">
        <f t="shared" si="1"/>
        <v>0</v>
      </c>
      <c r="J68" s="44">
        <f t="shared" si="2"/>
        <v>0</v>
      </c>
      <c r="K68" s="44">
        <f t="shared" si="3"/>
        <v>0</v>
      </c>
      <c r="L68" s="44">
        <f t="shared" si="4"/>
        <v>0</v>
      </c>
      <c r="M68" s="44">
        <f t="shared" si="5"/>
        <v>0</v>
      </c>
      <c r="N68" s="44">
        <f t="shared" si="6"/>
        <v>0</v>
      </c>
      <c r="O68" s="44">
        <f t="shared" si="7"/>
        <v>0</v>
      </c>
      <c r="P68" s="44" t="str">
        <f t="shared" si="8"/>
        <v/>
      </c>
      <c r="Q68" s="44">
        <f t="shared" si="9"/>
        <v>0</v>
      </c>
      <c r="R68" s="44">
        <f t="shared" si="10"/>
        <v>0</v>
      </c>
      <c r="S68" s="44">
        <f t="shared" si="11"/>
        <v>0</v>
      </c>
      <c r="T68" s="44">
        <f t="shared" si="12"/>
        <v>0</v>
      </c>
      <c r="U68" s="44">
        <f t="shared" si="13"/>
        <v>0</v>
      </c>
      <c r="V68" s="44">
        <f t="shared" si="14"/>
        <v>0</v>
      </c>
      <c r="W68" s="44">
        <f t="shared" si="15"/>
        <v>0</v>
      </c>
      <c r="X68" s="44" t="str">
        <f t="shared" si="16"/>
        <v/>
      </c>
      <c r="Y68" s="44" t="str">
        <f t="shared" si="17"/>
        <v/>
      </c>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row>
    <row r="69" spans="1:75" ht="22.5" hidden="1" customHeight="1" x14ac:dyDescent="0.2">
      <c r="A69" s="101"/>
      <c r="B69" s="101"/>
      <c r="C69" s="101"/>
      <c r="D69" s="101"/>
      <c r="E69" s="101"/>
      <c r="F69" s="44"/>
      <c r="G69" s="44"/>
      <c r="H69" s="44" t="str">
        <f t="shared" si="0"/>
        <v/>
      </c>
      <c r="I69" s="44">
        <f t="shared" si="1"/>
        <v>0</v>
      </c>
      <c r="J69" s="44">
        <f t="shared" si="2"/>
        <v>0</v>
      </c>
      <c r="K69" s="44">
        <f t="shared" si="3"/>
        <v>0</v>
      </c>
      <c r="L69" s="44">
        <f t="shared" si="4"/>
        <v>0</v>
      </c>
      <c r="M69" s="44">
        <f t="shared" si="5"/>
        <v>0</v>
      </c>
      <c r="N69" s="44">
        <f t="shared" si="6"/>
        <v>0</v>
      </c>
      <c r="O69" s="44">
        <f t="shared" si="7"/>
        <v>0</v>
      </c>
      <c r="P69" s="44" t="str">
        <f t="shared" si="8"/>
        <v/>
      </c>
      <c r="Q69" s="44">
        <f t="shared" si="9"/>
        <v>0</v>
      </c>
      <c r="R69" s="44">
        <f t="shared" si="10"/>
        <v>0</v>
      </c>
      <c r="S69" s="44">
        <f t="shared" si="11"/>
        <v>0</v>
      </c>
      <c r="T69" s="44">
        <f t="shared" si="12"/>
        <v>0</v>
      </c>
      <c r="U69" s="44">
        <f t="shared" si="13"/>
        <v>0</v>
      </c>
      <c r="V69" s="44">
        <f t="shared" si="14"/>
        <v>0</v>
      </c>
      <c r="W69" s="44">
        <f t="shared" si="15"/>
        <v>0</v>
      </c>
      <c r="X69" s="44" t="str">
        <f t="shared" si="16"/>
        <v/>
      </c>
      <c r="Y69" s="44" t="str">
        <f t="shared" si="17"/>
        <v/>
      </c>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row>
    <row r="70" spans="1:75" ht="22.5" hidden="1" customHeight="1" x14ac:dyDescent="0.2">
      <c r="A70" s="101"/>
      <c r="B70" s="101"/>
      <c r="C70" s="101"/>
      <c r="D70" s="101"/>
      <c r="E70" s="101"/>
      <c r="F70" s="44"/>
      <c r="G70" s="44"/>
      <c r="H70" s="44" t="str">
        <f t="shared" si="0"/>
        <v/>
      </c>
      <c r="I70" s="44">
        <f t="shared" si="1"/>
        <v>0</v>
      </c>
      <c r="J70" s="44">
        <f t="shared" si="2"/>
        <v>0</v>
      </c>
      <c r="K70" s="44">
        <f t="shared" si="3"/>
        <v>0</v>
      </c>
      <c r="L70" s="44">
        <f t="shared" si="4"/>
        <v>0</v>
      </c>
      <c r="M70" s="44">
        <f t="shared" si="5"/>
        <v>0</v>
      </c>
      <c r="N70" s="44">
        <f t="shared" si="6"/>
        <v>0</v>
      </c>
      <c r="O70" s="44">
        <f t="shared" si="7"/>
        <v>0</v>
      </c>
      <c r="P70" s="44" t="str">
        <f t="shared" si="8"/>
        <v/>
      </c>
      <c r="Q70" s="44">
        <f t="shared" si="9"/>
        <v>0</v>
      </c>
      <c r="R70" s="44">
        <f t="shared" si="10"/>
        <v>0</v>
      </c>
      <c r="S70" s="44">
        <f t="shared" si="11"/>
        <v>0</v>
      </c>
      <c r="T70" s="44">
        <f t="shared" si="12"/>
        <v>0</v>
      </c>
      <c r="U70" s="44">
        <f t="shared" si="13"/>
        <v>0</v>
      </c>
      <c r="V70" s="44">
        <f t="shared" si="14"/>
        <v>0</v>
      </c>
      <c r="W70" s="44">
        <f t="shared" si="15"/>
        <v>0</v>
      </c>
      <c r="X70" s="44" t="str">
        <f t="shared" si="16"/>
        <v/>
      </c>
      <c r="Y70" s="44" t="str">
        <f t="shared" si="17"/>
        <v/>
      </c>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row>
    <row r="71" spans="1:75" ht="22.5" hidden="1" customHeight="1" x14ac:dyDescent="0.2">
      <c r="A71" s="101"/>
      <c r="B71" s="101"/>
      <c r="C71" s="101"/>
      <c r="D71" s="101"/>
      <c r="E71" s="101"/>
      <c r="F71" s="44"/>
      <c r="G71" s="44"/>
      <c r="H71" s="44" t="str">
        <f t="shared" si="0"/>
        <v/>
      </c>
      <c r="I71" s="44">
        <f t="shared" si="1"/>
        <v>0</v>
      </c>
      <c r="J71" s="44">
        <f t="shared" si="2"/>
        <v>0</v>
      </c>
      <c r="K71" s="44">
        <f t="shared" si="3"/>
        <v>0</v>
      </c>
      <c r="L71" s="44">
        <f t="shared" si="4"/>
        <v>0</v>
      </c>
      <c r="M71" s="44">
        <f t="shared" si="5"/>
        <v>0</v>
      </c>
      <c r="N71" s="44">
        <f t="shared" si="6"/>
        <v>0</v>
      </c>
      <c r="O71" s="44">
        <f t="shared" si="7"/>
        <v>0</v>
      </c>
      <c r="P71" s="44" t="str">
        <f t="shared" si="8"/>
        <v/>
      </c>
      <c r="Q71" s="44">
        <f t="shared" si="9"/>
        <v>0</v>
      </c>
      <c r="R71" s="44">
        <f t="shared" si="10"/>
        <v>0</v>
      </c>
      <c r="S71" s="44">
        <f t="shared" si="11"/>
        <v>0</v>
      </c>
      <c r="T71" s="44">
        <f t="shared" si="12"/>
        <v>0</v>
      </c>
      <c r="U71" s="44">
        <f t="shared" si="13"/>
        <v>0</v>
      </c>
      <c r="V71" s="44">
        <f t="shared" si="14"/>
        <v>0</v>
      </c>
      <c r="W71" s="44">
        <f t="shared" si="15"/>
        <v>0</v>
      </c>
      <c r="X71" s="44" t="str">
        <f t="shared" si="16"/>
        <v/>
      </c>
      <c r="Y71" s="44" t="str">
        <f t="shared" si="17"/>
        <v/>
      </c>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row>
    <row r="72" spans="1:75" ht="22.5" hidden="1" customHeight="1" x14ac:dyDescent="0.2">
      <c r="A72" s="101"/>
      <c r="B72" s="101"/>
      <c r="C72" s="101"/>
      <c r="D72" s="101"/>
      <c r="E72" s="101"/>
      <c r="F72" s="44"/>
      <c r="G72" s="44"/>
      <c r="H72" s="44" t="str">
        <f t="shared" si="0"/>
        <v/>
      </c>
      <c r="I72" s="44">
        <f t="shared" si="1"/>
        <v>0</v>
      </c>
      <c r="J72" s="44">
        <f t="shared" si="2"/>
        <v>0</v>
      </c>
      <c r="K72" s="44">
        <f t="shared" si="3"/>
        <v>0</v>
      </c>
      <c r="L72" s="44">
        <f t="shared" si="4"/>
        <v>0</v>
      </c>
      <c r="M72" s="44">
        <f t="shared" si="5"/>
        <v>0</v>
      </c>
      <c r="N72" s="44">
        <f t="shared" si="6"/>
        <v>0</v>
      </c>
      <c r="O72" s="44">
        <f t="shared" si="7"/>
        <v>0</v>
      </c>
      <c r="P72" s="44" t="str">
        <f t="shared" si="8"/>
        <v/>
      </c>
      <c r="Q72" s="44">
        <f t="shared" si="9"/>
        <v>0</v>
      </c>
      <c r="R72" s="44">
        <f t="shared" si="10"/>
        <v>0</v>
      </c>
      <c r="S72" s="44">
        <f t="shared" si="11"/>
        <v>0</v>
      </c>
      <c r="T72" s="44">
        <f t="shared" si="12"/>
        <v>0</v>
      </c>
      <c r="U72" s="44">
        <f t="shared" si="13"/>
        <v>0</v>
      </c>
      <c r="V72" s="44">
        <f t="shared" si="14"/>
        <v>0</v>
      </c>
      <c r="W72" s="44">
        <f t="shared" si="15"/>
        <v>0</v>
      </c>
      <c r="X72" s="44" t="str">
        <f t="shared" si="16"/>
        <v/>
      </c>
      <c r="Y72" s="44" t="str">
        <f t="shared" si="17"/>
        <v/>
      </c>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row>
    <row r="73" spans="1:75" ht="22.5" hidden="1" customHeight="1" x14ac:dyDescent="0.2">
      <c r="A73" s="101"/>
      <c r="B73" s="101"/>
      <c r="C73" s="101"/>
      <c r="D73" s="101"/>
      <c r="E73" s="101"/>
      <c r="F73" s="44"/>
      <c r="G73" s="44"/>
      <c r="H73" s="44" t="str">
        <f t="shared" si="0"/>
        <v/>
      </c>
      <c r="I73" s="44">
        <f t="shared" si="1"/>
        <v>0</v>
      </c>
      <c r="J73" s="44">
        <f t="shared" si="2"/>
        <v>0</v>
      </c>
      <c r="K73" s="44">
        <f t="shared" si="3"/>
        <v>0</v>
      </c>
      <c r="L73" s="44">
        <f t="shared" si="4"/>
        <v>0</v>
      </c>
      <c r="M73" s="44">
        <f t="shared" si="5"/>
        <v>0</v>
      </c>
      <c r="N73" s="44">
        <f t="shared" si="6"/>
        <v>0</v>
      </c>
      <c r="O73" s="44">
        <f t="shared" si="7"/>
        <v>0</v>
      </c>
      <c r="P73" s="44" t="str">
        <f t="shared" si="8"/>
        <v/>
      </c>
      <c r="Q73" s="44">
        <f t="shared" si="9"/>
        <v>0</v>
      </c>
      <c r="R73" s="44">
        <f t="shared" si="10"/>
        <v>0</v>
      </c>
      <c r="S73" s="44">
        <f t="shared" si="11"/>
        <v>0</v>
      </c>
      <c r="T73" s="44">
        <f t="shared" si="12"/>
        <v>0</v>
      </c>
      <c r="U73" s="44">
        <f t="shared" si="13"/>
        <v>0</v>
      </c>
      <c r="V73" s="44">
        <f t="shared" si="14"/>
        <v>0</v>
      </c>
      <c r="W73" s="44">
        <f t="shared" si="15"/>
        <v>0</v>
      </c>
      <c r="X73" s="44" t="str">
        <f t="shared" si="16"/>
        <v/>
      </c>
      <c r="Y73" s="44" t="str">
        <f t="shared" si="17"/>
        <v/>
      </c>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row>
    <row r="74" spans="1:75" ht="22.5" hidden="1" customHeight="1" x14ac:dyDescent="0.2">
      <c r="A74" s="101"/>
      <c r="B74" s="101"/>
      <c r="C74" s="101"/>
      <c r="D74" s="101"/>
      <c r="E74" s="101"/>
      <c r="F74" s="44"/>
      <c r="G74" s="44"/>
      <c r="H74" s="44" t="str">
        <f t="shared" si="0"/>
        <v/>
      </c>
      <c r="I74" s="44">
        <f t="shared" si="1"/>
        <v>0</v>
      </c>
      <c r="J74" s="44">
        <f t="shared" si="2"/>
        <v>0</v>
      </c>
      <c r="K74" s="44">
        <f t="shared" si="3"/>
        <v>0</v>
      </c>
      <c r="L74" s="44">
        <f t="shared" si="4"/>
        <v>0</v>
      </c>
      <c r="M74" s="44">
        <f t="shared" si="5"/>
        <v>0</v>
      </c>
      <c r="N74" s="44">
        <f t="shared" si="6"/>
        <v>0</v>
      </c>
      <c r="O74" s="44">
        <f t="shared" si="7"/>
        <v>0</v>
      </c>
      <c r="P74" s="44" t="str">
        <f t="shared" si="8"/>
        <v/>
      </c>
      <c r="Q74" s="44">
        <f t="shared" si="9"/>
        <v>0</v>
      </c>
      <c r="R74" s="44">
        <f t="shared" si="10"/>
        <v>0</v>
      </c>
      <c r="S74" s="44">
        <f t="shared" si="11"/>
        <v>0</v>
      </c>
      <c r="T74" s="44">
        <f t="shared" si="12"/>
        <v>0</v>
      </c>
      <c r="U74" s="44">
        <f t="shared" si="13"/>
        <v>0</v>
      </c>
      <c r="V74" s="44">
        <f t="shared" si="14"/>
        <v>0</v>
      </c>
      <c r="W74" s="44">
        <f t="shared" si="15"/>
        <v>0</v>
      </c>
      <c r="X74" s="44" t="str">
        <f t="shared" si="16"/>
        <v/>
      </c>
      <c r="Y74" s="44" t="str">
        <f t="shared" si="17"/>
        <v/>
      </c>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row>
    <row r="75" spans="1:75" ht="22.5" hidden="1" customHeight="1" x14ac:dyDescent="0.2">
      <c r="A75" s="101"/>
      <c r="B75" s="101"/>
      <c r="C75" s="101"/>
      <c r="D75" s="101"/>
      <c r="E75" s="101"/>
      <c r="F75" s="44"/>
      <c r="G75" s="44"/>
      <c r="H75" s="44" t="str">
        <f t="shared" si="0"/>
        <v/>
      </c>
      <c r="I75" s="44">
        <f t="shared" si="1"/>
        <v>0</v>
      </c>
      <c r="J75" s="44">
        <f t="shared" si="2"/>
        <v>0</v>
      </c>
      <c r="K75" s="44">
        <f t="shared" si="3"/>
        <v>0</v>
      </c>
      <c r="L75" s="44">
        <f t="shared" si="4"/>
        <v>0</v>
      </c>
      <c r="M75" s="44">
        <f t="shared" si="5"/>
        <v>0</v>
      </c>
      <c r="N75" s="44">
        <f t="shared" si="6"/>
        <v>0</v>
      </c>
      <c r="O75" s="44">
        <f t="shared" si="7"/>
        <v>0</v>
      </c>
      <c r="P75" s="44" t="str">
        <f t="shared" si="8"/>
        <v/>
      </c>
      <c r="Q75" s="44">
        <f t="shared" si="9"/>
        <v>0</v>
      </c>
      <c r="R75" s="44">
        <f t="shared" si="10"/>
        <v>0</v>
      </c>
      <c r="S75" s="44">
        <f t="shared" si="11"/>
        <v>0</v>
      </c>
      <c r="T75" s="44">
        <f t="shared" si="12"/>
        <v>0</v>
      </c>
      <c r="U75" s="44">
        <f t="shared" si="13"/>
        <v>0</v>
      </c>
      <c r="V75" s="44">
        <f t="shared" si="14"/>
        <v>0</v>
      </c>
      <c r="W75" s="44">
        <f t="shared" si="15"/>
        <v>0</v>
      </c>
      <c r="X75" s="44" t="str">
        <f t="shared" si="16"/>
        <v/>
      </c>
      <c r="Y75" s="44" t="str">
        <f t="shared" si="17"/>
        <v/>
      </c>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row>
    <row r="76" spans="1:75" ht="22.5" hidden="1" customHeight="1" x14ac:dyDescent="0.2">
      <c r="A76" s="101"/>
      <c r="B76" s="101"/>
      <c r="C76" s="101"/>
      <c r="D76" s="101"/>
      <c r="E76" s="101"/>
      <c r="F76" s="44"/>
      <c r="G76" s="44"/>
      <c r="H76" s="44" t="str">
        <f t="shared" si="0"/>
        <v/>
      </c>
      <c r="I76" s="44">
        <f t="shared" si="1"/>
        <v>0</v>
      </c>
      <c r="J76" s="44">
        <f t="shared" si="2"/>
        <v>0</v>
      </c>
      <c r="K76" s="44">
        <f t="shared" si="3"/>
        <v>0</v>
      </c>
      <c r="L76" s="44">
        <f t="shared" si="4"/>
        <v>0</v>
      </c>
      <c r="M76" s="44">
        <f t="shared" si="5"/>
        <v>0</v>
      </c>
      <c r="N76" s="44">
        <f t="shared" si="6"/>
        <v>0</v>
      </c>
      <c r="O76" s="44">
        <f t="shared" si="7"/>
        <v>0</v>
      </c>
      <c r="P76" s="44" t="str">
        <f t="shared" si="8"/>
        <v/>
      </c>
      <c r="Q76" s="44">
        <f t="shared" si="9"/>
        <v>0</v>
      </c>
      <c r="R76" s="44">
        <f t="shared" si="10"/>
        <v>0</v>
      </c>
      <c r="S76" s="44">
        <f t="shared" si="11"/>
        <v>0</v>
      </c>
      <c r="T76" s="44">
        <f t="shared" si="12"/>
        <v>0</v>
      </c>
      <c r="U76" s="44">
        <f t="shared" si="13"/>
        <v>0</v>
      </c>
      <c r="V76" s="44">
        <f t="shared" si="14"/>
        <v>0</v>
      </c>
      <c r="W76" s="44">
        <f t="shared" si="15"/>
        <v>0</v>
      </c>
      <c r="X76" s="44" t="str">
        <f t="shared" si="16"/>
        <v/>
      </c>
      <c r="Y76" s="44" t="str">
        <f t="shared" si="17"/>
        <v/>
      </c>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row>
    <row r="77" spans="1:75" ht="22.5" hidden="1" customHeight="1" x14ac:dyDescent="0.2">
      <c r="A77" s="101"/>
      <c r="B77" s="101"/>
      <c r="C77" s="101"/>
      <c r="D77" s="101"/>
      <c r="E77" s="101"/>
      <c r="F77" s="44"/>
      <c r="G77" s="44"/>
      <c r="H77" s="44" t="str">
        <f t="shared" si="0"/>
        <v/>
      </c>
      <c r="I77" s="44">
        <f t="shared" si="1"/>
        <v>0</v>
      </c>
      <c r="J77" s="44">
        <f t="shared" si="2"/>
        <v>0</v>
      </c>
      <c r="K77" s="44">
        <f t="shared" si="3"/>
        <v>0</v>
      </c>
      <c r="L77" s="44">
        <f t="shared" si="4"/>
        <v>0</v>
      </c>
      <c r="M77" s="44">
        <f t="shared" si="5"/>
        <v>0</v>
      </c>
      <c r="N77" s="44">
        <f t="shared" si="6"/>
        <v>0</v>
      </c>
      <c r="O77" s="44">
        <f t="shared" si="7"/>
        <v>0</v>
      </c>
      <c r="P77" s="44" t="str">
        <f t="shared" si="8"/>
        <v/>
      </c>
      <c r="Q77" s="44">
        <f t="shared" si="9"/>
        <v>0</v>
      </c>
      <c r="R77" s="44">
        <f t="shared" si="10"/>
        <v>0</v>
      </c>
      <c r="S77" s="44">
        <f t="shared" si="11"/>
        <v>0</v>
      </c>
      <c r="T77" s="44">
        <f t="shared" si="12"/>
        <v>0</v>
      </c>
      <c r="U77" s="44">
        <f t="shared" si="13"/>
        <v>0</v>
      </c>
      <c r="V77" s="44">
        <f t="shared" si="14"/>
        <v>0</v>
      </c>
      <c r="W77" s="44">
        <f t="shared" si="15"/>
        <v>0</v>
      </c>
      <c r="X77" s="44" t="str">
        <f t="shared" si="16"/>
        <v/>
      </c>
      <c r="Y77" s="44" t="str">
        <f t="shared" si="17"/>
        <v/>
      </c>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row>
    <row r="78" spans="1:75" ht="22.5" hidden="1" customHeight="1" x14ac:dyDescent="0.2">
      <c r="A78" s="101"/>
      <c r="B78" s="101"/>
      <c r="C78" s="101"/>
      <c r="D78" s="101"/>
      <c r="E78" s="101"/>
      <c r="F78" s="44"/>
      <c r="G78" s="44"/>
      <c r="H78" s="44" t="str">
        <f t="shared" si="0"/>
        <v/>
      </c>
      <c r="I78" s="44">
        <f t="shared" si="1"/>
        <v>0</v>
      </c>
      <c r="J78" s="44">
        <f t="shared" si="2"/>
        <v>0</v>
      </c>
      <c r="K78" s="44">
        <f t="shared" si="3"/>
        <v>0</v>
      </c>
      <c r="L78" s="44">
        <f t="shared" si="4"/>
        <v>0</v>
      </c>
      <c r="M78" s="44">
        <f t="shared" si="5"/>
        <v>0</v>
      </c>
      <c r="N78" s="44">
        <f t="shared" si="6"/>
        <v>0</v>
      </c>
      <c r="O78" s="44">
        <f t="shared" si="7"/>
        <v>0</v>
      </c>
      <c r="P78" s="44" t="str">
        <f t="shared" si="8"/>
        <v/>
      </c>
      <c r="Q78" s="44">
        <f t="shared" si="9"/>
        <v>0</v>
      </c>
      <c r="R78" s="44">
        <f t="shared" si="10"/>
        <v>0</v>
      </c>
      <c r="S78" s="44">
        <f t="shared" si="11"/>
        <v>0</v>
      </c>
      <c r="T78" s="44">
        <f t="shared" si="12"/>
        <v>0</v>
      </c>
      <c r="U78" s="44">
        <f t="shared" si="13"/>
        <v>0</v>
      </c>
      <c r="V78" s="44">
        <f t="shared" si="14"/>
        <v>0</v>
      </c>
      <c r="W78" s="44">
        <f t="shared" si="15"/>
        <v>0</v>
      </c>
      <c r="X78" s="44" t="str">
        <f t="shared" si="16"/>
        <v/>
      </c>
      <c r="Y78" s="44" t="str">
        <f t="shared" si="17"/>
        <v/>
      </c>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row>
    <row r="79" spans="1:75" ht="22.5" hidden="1" customHeight="1" x14ac:dyDescent="0.2">
      <c r="A79" s="101"/>
      <c r="B79" s="101"/>
      <c r="C79" s="101"/>
      <c r="D79" s="101"/>
      <c r="E79" s="101"/>
      <c r="F79" s="44"/>
      <c r="G79" s="44"/>
      <c r="H79" s="44" t="str">
        <f t="shared" si="0"/>
        <v/>
      </c>
      <c r="I79" s="44">
        <f t="shared" si="1"/>
        <v>0</v>
      </c>
      <c r="J79" s="44">
        <f t="shared" si="2"/>
        <v>0</v>
      </c>
      <c r="K79" s="44">
        <f t="shared" si="3"/>
        <v>0</v>
      </c>
      <c r="L79" s="44">
        <f t="shared" si="4"/>
        <v>0</v>
      </c>
      <c r="M79" s="44">
        <f t="shared" si="5"/>
        <v>0</v>
      </c>
      <c r="N79" s="44">
        <f t="shared" si="6"/>
        <v>0</v>
      </c>
      <c r="O79" s="44">
        <f t="shared" si="7"/>
        <v>0</v>
      </c>
      <c r="P79" s="44" t="str">
        <f t="shared" si="8"/>
        <v/>
      </c>
      <c r="Q79" s="44">
        <f t="shared" si="9"/>
        <v>0</v>
      </c>
      <c r="R79" s="44">
        <f t="shared" si="10"/>
        <v>0</v>
      </c>
      <c r="S79" s="44">
        <f t="shared" si="11"/>
        <v>0</v>
      </c>
      <c r="T79" s="44">
        <f t="shared" si="12"/>
        <v>0</v>
      </c>
      <c r="U79" s="44">
        <f t="shared" si="13"/>
        <v>0</v>
      </c>
      <c r="V79" s="44">
        <f t="shared" si="14"/>
        <v>0</v>
      </c>
      <c r="W79" s="44">
        <f t="shared" si="15"/>
        <v>0</v>
      </c>
      <c r="X79" s="44" t="str">
        <f t="shared" si="16"/>
        <v/>
      </c>
      <c r="Y79" s="44" t="str">
        <f t="shared" si="17"/>
        <v/>
      </c>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row>
    <row r="80" spans="1:75" ht="22.5" hidden="1" customHeight="1" x14ac:dyDescent="0.2">
      <c r="A80" s="101"/>
      <c r="B80" s="101"/>
      <c r="C80" s="101"/>
      <c r="D80" s="101"/>
      <c r="E80" s="101"/>
      <c r="F80" s="44"/>
      <c r="G80" s="44"/>
      <c r="H80" s="44" t="str">
        <f t="shared" si="0"/>
        <v/>
      </c>
      <c r="I80" s="44">
        <f t="shared" si="1"/>
        <v>0</v>
      </c>
      <c r="J80" s="44">
        <f t="shared" si="2"/>
        <v>0</v>
      </c>
      <c r="K80" s="44">
        <f t="shared" si="3"/>
        <v>0</v>
      </c>
      <c r="L80" s="44">
        <f t="shared" si="4"/>
        <v>0</v>
      </c>
      <c r="M80" s="44">
        <f t="shared" si="5"/>
        <v>0</v>
      </c>
      <c r="N80" s="44">
        <f t="shared" si="6"/>
        <v>0</v>
      </c>
      <c r="O80" s="44">
        <f t="shared" si="7"/>
        <v>0</v>
      </c>
      <c r="P80" s="44" t="str">
        <f t="shared" si="8"/>
        <v/>
      </c>
      <c r="Q80" s="44">
        <f t="shared" si="9"/>
        <v>0</v>
      </c>
      <c r="R80" s="44">
        <f t="shared" si="10"/>
        <v>0</v>
      </c>
      <c r="S80" s="44">
        <f t="shared" si="11"/>
        <v>0</v>
      </c>
      <c r="T80" s="44">
        <f t="shared" si="12"/>
        <v>0</v>
      </c>
      <c r="U80" s="44">
        <f t="shared" si="13"/>
        <v>0</v>
      </c>
      <c r="V80" s="44">
        <f t="shared" si="14"/>
        <v>0</v>
      </c>
      <c r="W80" s="44">
        <f t="shared" si="15"/>
        <v>0</v>
      </c>
      <c r="X80" s="44" t="str">
        <f t="shared" si="16"/>
        <v/>
      </c>
      <c r="Y80" s="44" t="str">
        <f t="shared" si="17"/>
        <v/>
      </c>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row>
    <row r="81" spans="1:75" ht="22.5" hidden="1" customHeight="1" x14ac:dyDescent="0.2">
      <c r="A81" s="101"/>
      <c r="B81" s="101"/>
      <c r="C81" s="101"/>
      <c r="D81" s="101"/>
      <c r="E81" s="101"/>
      <c r="F81" s="44"/>
      <c r="G81" s="44"/>
      <c r="H81" s="44" t="str">
        <f t="shared" si="0"/>
        <v/>
      </c>
      <c r="I81" s="44">
        <f t="shared" si="1"/>
        <v>0</v>
      </c>
      <c r="J81" s="44">
        <f t="shared" si="2"/>
        <v>0</v>
      </c>
      <c r="K81" s="44">
        <f t="shared" si="3"/>
        <v>0</v>
      </c>
      <c r="L81" s="44">
        <f t="shared" si="4"/>
        <v>0</v>
      </c>
      <c r="M81" s="44">
        <f t="shared" si="5"/>
        <v>0</v>
      </c>
      <c r="N81" s="44">
        <f t="shared" si="6"/>
        <v>0</v>
      </c>
      <c r="O81" s="44">
        <f t="shared" si="7"/>
        <v>0</v>
      </c>
      <c r="P81" s="44" t="str">
        <f t="shared" si="8"/>
        <v/>
      </c>
      <c r="Q81" s="44">
        <f t="shared" si="9"/>
        <v>0</v>
      </c>
      <c r="R81" s="44">
        <f t="shared" si="10"/>
        <v>0</v>
      </c>
      <c r="S81" s="44">
        <f t="shared" si="11"/>
        <v>0</v>
      </c>
      <c r="T81" s="44">
        <f t="shared" si="12"/>
        <v>0</v>
      </c>
      <c r="U81" s="44">
        <f t="shared" si="13"/>
        <v>0</v>
      </c>
      <c r="V81" s="44">
        <f t="shared" si="14"/>
        <v>0</v>
      </c>
      <c r="W81" s="44">
        <f t="shared" si="15"/>
        <v>0</v>
      </c>
      <c r="X81" s="44" t="str">
        <f t="shared" si="16"/>
        <v/>
      </c>
      <c r="Y81" s="44" t="str">
        <f t="shared" si="17"/>
        <v/>
      </c>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row>
    <row r="82" spans="1:75" ht="22.5" hidden="1" customHeight="1" x14ac:dyDescent="0.2">
      <c r="A82" s="101"/>
      <c r="B82" s="101"/>
      <c r="C82" s="101"/>
      <c r="D82" s="101"/>
      <c r="E82" s="101"/>
      <c r="F82" s="44"/>
      <c r="G82" s="44"/>
      <c r="H82" s="44" t="str">
        <f t="shared" si="0"/>
        <v/>
      </c>
      <c r="I82" s="44">
        <f t="shared" si="1"/>
        <v>0</v>
      </c>
      <c r="J82" s="44">
        <f t="shared" si="2"/>
        <v>0</v>
      </c>
      <c r="K82" s="44">
        <f t="shared" si="3"/>
        <v>0</v>
      </c>
      <c r="L82" s="44">
        <f t="shared" si="4"/>
        <v>0</v>
      </c>
      <c r="M82" s="44">
        <f t="shared" si="5"/>
        <v>0</v>
      </c>
      <c r="N82" s="44">
        <f t="shared" si="6"/>
        <v>0</v>
      </c>
      <c r="O82" s="44">
        <f t="shared" si="7"/>
        <v>0</v>
      </c>
      <c r="P82" s="44" t="str">
        <f t="shared" si="8"/>
        <v/>
      </c>
      <c r="Q82" s="44">
        <f t="shared" si="9"/>
        <v>0</v>
      </c>
      <c r="R82" s="44">
        <f t="shared" si="10"/>
        <v>0</v>
      </c>
      <c r="S82" s="44">
        <f t="shared" si="11"/>
        <v>0</v>
      </c>
      <c r="T82" s="44">
        <f t="shared" si="12"/>
        <v>0</v>
      </c>
      <c r="U82" s="44">
        <f t="shared" si="13"/>
        <v>0</v>
      </c>
      <c r="V82" s="44">
        <f t="shared" si="14"/>
        <v>0</v>
      </c>
      <c r="W82" s="44">
        <f t="shared" si="15"/>
        <v>0</v>
      </c>
      <c r="X82" s="44" t="str">
        <f t="shared" si="16"/>
        <v/>
      </c>
      <c r="Y82" s="44" t="str">
        <f t="shared" si="17"/>
        <v/>
      </c>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row>
    <row r="83" spans="1:75" ht="22.5" hidden="1" customHeight="1" x14ac:dyDescent="0.2">
      <c r="A83" s="101"/>
      <c r="B83" s="101"/>
      <c r="C83" s="101"/>
      <c r="D83" s="101"/>
      <c r="E83" s="101"/>
      <c r="F83" s="44"/>
      <c r="G83" s="44"/>
      <c r="H83" s="44" t="str">
        <f t="shared" si="0"/>
        <v/>
      </c>
      <c r="I83" s="44">
        <f t="shared" si="1"/>
        <v>0</v>
      </c>
      <c r="J83" s="44">
        <f t="shared" si="2"/>
        <v>0</v>
      </c>
      <c r="K83" s="44">
        <f t="shared" si="3"/>
        <v>0</v>
      </c>
      <c r="L83" s="44">
        <f t="shared" si="4"/>
        <v>0</v>
      </c>
      <c r="M83" s="44">
        <f t="shared" si="5"/>
        <v>0</v>
      </c>
      <c r="N83" s="44">
        <f t="shared" si="6"/>
        <v>0</v>
      </c>
      <c r="O83" s="44">
        <f t="shared" si="7"/>
        <v>0</v>
      </c>
      <c r="P83" s="44" t="str">
        <f t="shared" si="8"/>
        <v/>
      </c>
      <c r="Q83" s="44">
        <f t="shared" si="9"/>
        <v>0</v>
      </c>
      <c r="R83" s="44">
        <f t="shared" si="10"/>
        <v>0</v>
      </c>
      <c r="S83" s="44">
        <f t="shared" si="11"/>
        <v>0</v>
      </c>
      <c r="T83" s="44">
        <f t="shared" si="12"/>
        <v>0</v>
      </c>
      <c r="U83" s="44">
        <f t="shared" si="13"/>
        <v>0</v>
      </c>
      <c r="V83" s="44">
        <f t="shared" si="14"/>
        <v>0</v>
      </c>
      <c r="W83" s="44">
        <f t="shared" si="15"/>
        <v>0</v>
      </c>
      <c r="X83" s="44" t="str">
        <f t="shared" si="16"/>
        <v/>
      </c>
      <c r="Y83" s="44" t="str">
        <f t="shared" si="17"/>
        <v/>
      </c>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row>
    <row r="84" spans="1:75" ht="22.5" hidden="1" customHeight="1" x14ac:dyDescent="0.2">
      <c r="A84" s="101"/>
      <c r="B84" s="101"/>
      <c r="C84" s="101"/>
      <c r="D84" s="101"/>
      <c r="E84" s="101"/>
      <c r="F84" s="44"/>
      <c r="G84" s="44"/>
      <c r="H84" s="44" t="str">
        <f t="shared" si="0"/>
        <v/>
      </c>
      <c r="I84" s="44">
        <f t="shared" si="1"/>
        <v>0</v>
      </c>
      <c r="J84" s="44">
        <f t="shared" si="2"/>
        <v>0</v>
      </c>
      <c r="K84" s="44">
        <f t="shared" si="3"/>
        <v>0</v>
      </c>
      <c r="L84" s="44">
        <f t="shared" si="4"/>
        <v>0</v>
      </c>
      <c r="M84" s="44">
        <f t="shared" si="5"/>
        <v>0</v>
      </c>
      <c r="N84" s="44">
        <f t="shared" si="6"/>
        <v>0</v>
      </c>
      <c r="O84" s="44">
        <f t="shared" si="7"/>
        <v>0</v>
      </c>
      <c r="P84" s="44" t="str">
        <f t="shared" si="8"/>
        <v/>
      </c>
      <c r="Q84" s="44">
        <f t="shared" si="9"/>
        <v>0</v>
      </c>
      <c r="R84" s="44">
        <f t="shared" si="10"/>
        <v>0</v>
      </c>
      <c r="S84" s="44">
        <f t="shared" si="11"/>
        <v>0</v>
      </c>
      <c r="T84" s="44">
        <f t="shared" si="12"/>
        <v>0</v>
      </c>
      <c r="U84" s="44">
        <f t="shared" si="13"/>
        <v>0</v>
      </c>
      <c r="V84" s="44">
        <f t="shared" si="14"/>
        <v>0</v>
      </c>
      <c r="W84" s="44">
        <f t="shared" si="15"/>
        <v>0</v>
      </c>
      <c r="X84" s="44" t="str">
        <f t="shared" si="16"/>
        <v/>
      </c>
      <c r="Y84" s="44" t="str">
        <f t="shared" si="17"/>
        <v/>
      </c>
      <c r="Z84" s="44"/>
      <c r="AA84" s="44"/>
      <c r="AB84" s="44"/>
      <c r="AC84" s="44"/>
      <c r="AD84" s="44"/>
      <c r="AE84" s="44"/>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row>
    <row r="85" spans="1:75" ht="12.75" customHeight="1" x14ac:dyDescent="0.2">
      <c r="A85" s="102"/>
      <c r="B85" s="102"/>
      <c r="C85" s="102"/>
      <c r="D85" s="102"/>
      <c r="E85" s="102"/>
      <c r="F85" s="89"/>
      <c r="G85" s="89"/>
      <c r="H85" s="44"/>
      <c r="I85" s="44"/>
      <c r="J85" s="44"/>
      <c r="K85" s="44"/>
      <c r="L85" s="44"/>
      <c r="M85" s="44"/>
      <c r="N85" s="44"/>
      <c r="O85" s="44"/>
      <c r="P85" s="44"/>
      <c r="Q85" s="44"/>
      <c r="R85" s="44"/>
      <c r="S85" s="44"/>
      <c r="T85" s="44"/>
      <c r="U85" s="44"/>
      <c r="V85" s="44"/>
      <c r="W85" s="44"/>
      <c r="X85" s="44"/>
      <c r="Y85" s="89"/>
      <c r="Z85" s="89"/>
      <c r="AA85" s="89"/>
      <c r="AB85" s="89"/>
      <c r="AC85" s="89"/>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row>
    <row r="86" spans="1:75" ht="18" customHeight="1" x14ac:dyDescent="0.2">
      <c r="A86" s="103" t="s">
        <v>678</v>
      </c>
      <c r="B86" s="104"/>
      <c r="C86" s="104"/>
      <c r="D86" s="104"/>
      <c r="E86" s="104"/>
      <c r="F86" s="105"/>
      <c r="G86" s="105"/>
      <c r="H86" s="105"/>
      <c r="I86" s="105"/>
      <c r="J86" s="105"/>
      <c r="K86" s="105"/>
      <c r="L86" s="105"/>
      <c r="M86" s="105"/>
      <c r="N86" s="105"/>
      <c r="O86" s="105"/>
      <c r="P86" s="105"/>
      <c r="Q86" s="105"/>
      <c r="R86" s="105"/>
      <c r="S86" s="105"/>
      <c r="T86" s="105"/>
      <c r="U86" s="105"/>
      <c r="V86" s="105"/>
      <c r="W86" s="105"/>
      <c r="X86" s="105"/>
      <c r="Y86" s="105"/>
      <c r="Z86" s="89"/>
      <c r="AA86" s="89"/>
      <c r="AB86" s="25"/>
      <c r="AC86" s="25"/>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row>
    <row r="87" spans="1:75" ht="18" customHeight="1" x14ac:dyDescent="0.2">
      <c r="A87" s="102"/>
      <c r="B87" s="102"/>
      <c r="C87" s="102"/>
      <c r="D87" s="102"/>
      <c r="E87" s="102"/>
      <c r="F87" s="89"/>
      <c r="G87" s="89"/>
      <c r="H87" s="89"/>
      <c r="I87" s="89"/>
      <c r="J87" s="89"/>
      <c r="K87" s="89"/>
      <c r="L87" s="89"/>
      <c r="M87" s="89"/>
      <c r="N87" s="89"/>
      <c r="O87" s="89"/>
      <c r="P87" s="89"/>
      <c r="Q87" s="89"/>
      <c r="R87" s="89"/>
      <c r="S87" s="89"/>
      <c r="T87" s="89"/>
      <c r="U87" s="89"/>
      <c r="V87" s="89"/>
      <c r="W87" s="89"/>
      <c r="X87" s="89"/>
      <c r="Y87" s="89"/>
      <c r="Z87" s="89"/>
      <c r="AA87" s="89"/>
      <c r="AB87" s="89"/>
      <c r="AC87" s="89"/>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row>
    <row r="88" spans="1:75" ht="12.75" customHeight="1" x14ac:dyDescent="0.2">
      <c r="A88" s="102"/>
      <c r="B88" s="102"/>
      <c r="C88" s="102"/>
      <c r="D88" s="102"/>
      <c r="E88" s="102"/>
      <c r="F88" s="89"/>
      <c r="G88" s="89"/>
      <c r="H88" s="89"/>
      <c r="I88" s="89"/>
      <c r="J88" s="89"/>
      <c r="K88" s="89"/>
      <c r="L88" s="89"/>
      <c r="M88" s="89"/>
      <c r="N88" s="89"/>
      <c r="O88" s="89"/>
      <c r="P88" s="89"/>
      <c r="Q88" s="89"/>
      <c r="R88" s="89"/>
      <c r="S88" s="89"/>
      <c r="T88" s="89"/>
      <c r="U88" s="89"/>
      <c r="V88" s="89"/>
      <c r="W88" s="89"/>
      <c r="X88" s="89"/>
      <c r="Y88" s="89"/>
      <c r="Z88" s="89"/>
      <c r="AA88" s="89"/>
      <c r="AB88" s="89"/>
      <c r="AC88" s="89"/>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row>
    <row r="89" spans="1:75" ht="12.75" customHeight="1" x14ac:dyDescent="0.2">
      <c r="A89" s="102"/>
      <c r="B89" s="102"/>
      <c r="C89" s="102"/>
      <c r="D89" s="102"/>
      <c r="E89" s="102"/>
      <c r="F89" s="89"/>
      <c r="G89" s="89"/>
      <c r="H89" s="89"/>
      <c r="I89" s="89"/>
      <c r="J89" s="89"/>
      <c r="K89" s="89"/>
      <c r="L89" s="89"/>
      <c r="M89" s="89"/>
      <c r="N89" s="89"/>
      <c r="O89" s="89"/>
      <c r="P89" s="89"/>
      <c r="Q89" s="89"/>
      <c r="R89" s="89"/>
      <c r="S89" s="89"/>
      <c r="T89" s="89"/>
      <c r="U89" s="89"/>
      <c r="V89" s="89"/>
      <c r="W89" s="89"/>
      <c r="X89" s="89"/>
      <c r="Y89" s="89"/>
      <c r="Z89" s="89"/>
      <c r="AA89" s="89"/>
      <c r="AB89" s="89"/>
      <c r="AC89" s="89"/>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89"/>
      <c r="AZ89" s="89"/>
      <c r="BA89" s="89"/>
      <c r="BB89" s="89"/>
      <c r="BC89" s="89"/>
      <c r="BD89" s="89"/>
      <c r="BE89" s="89"/>
      <c r="BF89" s="89"/>
      <c r="BG89" s="89"/>
      <c r="BH89" s="89"/>
      <c r="BI89" s="89"/>
      <c r="BJ89" s="89"/>
      <c r="BK89" s="89"/>
      <c r="BL89" s="89"/>
      <c r="BM89" s="89"/>
      <c r="BN89" s="89"/>
      <c r="BO89" s="89"/>
      <c r="BP89" s="89"/>
      <c r="BQ89" s="89"/>
      <c r="BR89" s="89"/>
      <c r="BS89" s="89"/>
      <c r="BT89" s="89"/>
      <c r="BU89" s="89"/>
      <c r="BV89" s="89"/>
      <c r="BW89" s="89"/>
    </row>
    <row r="90" spans="1:75" ht="12.75" customHeight="1" x14ac:dyDescent="0.2">
      <c r="A90" s="102"/>
      <c r="B90" s="102"/>
      <c r="C90" s="102"/>
      <c r="D90" s="102"/>
      <c r="E90" s="102"/>
      <c r="F90" s="89"/>
      <c r="G90" s="89"/>
      <c r="H90" s="89"/>
      <c r="I90" s="89"/>
      <c r="J90" s="89"/>
      <c r="K90" s="89"/>
      <c r="L90" s="89"/>
      <c r="M90" s="89"/>
      <c r="N90" s="89"/>
      <c r="O90" s="89"/>
      <c r="P90" s="89"/>
      <c r="Q90" s="89"/>
      <c r="R90" s="89"/>
      <c r="S90" s="89"/>
      <c r="T90" s="89"/>
      <c r="U90" s="89"/>
      <c r="V90" s="89"/>
      <c r="W90" s="89"/>
      <c r="X90" s="89"/>
      <c r="Y90" s="89"/>
      <c r="Z90" s="89"/>
      <c r="AA90" s="89"/>
      <c r="AB90" s="89"/>
      <c r="AC90" s="89"/>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89"/>
      <c r="AZ90" s="89"/>
      <c r="BA90" s="89"/>
      <c r="BB90" s="89"/>
      <c r="BC90" s="89"/>
      <c r="BD90" s="89"/>
      <c r="BE90" s="89"/>
      <c r="BF90" s="89"/>
      <c r="BG90" s="89"/>
      <c r="BH90" s="89"/>
      <c r="BI90" s="89"/>
      <c r="BJ90" s="89"/>
      <c r="BK90" s="89"/>
      <c r="BL90" s="89"/>
      <c r="BM90" s="89"/>
      <c r="BN90" s="89"/>
      <c r="BO90" s="89"/>
      <c r="BP90" s="89"/>
      <c r="BQ90" s="89"/>
      <c r="BR90" s="89"/>
      <c r="BS90" s="89"/>
      <c r="BT90" s="89"/>
      <c r="BU90" s="89"/>
      <c r="BV90" s="89"/>
      <c r="BW90" s="89"/>
    </row>
    <row r="91" spans="1:75" ht="12.75" customHeight="1" x14ac:dyDescent="0.2">
      <c r="A91" s="102"/>
      <c r="B91" s="102"/>
      <c r="C91" s="102"/>
      <c r="D91" s="102"/>
      <c r="E91" s="102"/>
      <c r="F91" s="89"/>
      <c r="G91" s="89"/>
      <c r="H91" s="89"/>
      <c r="I91" s="89"/>
      <c r="J91" s="89"/>
      <c r="K91" s="89"/>
      <c r="L91" s="89"/>
      <c r="M91" s="89"/>
      <c r="N91" s="89"/>
      <c r="O91" s="89"/>
      <c r="P91" s="89"/>
      <c r="Q91" s="89"/>
      <c r="R91" s="89"/>
      <c r="S91" s="89"/>
      <c r="T91" s="89"/>
      <c r="U91" s="89"/>
      <c r="V91" s="89"/>
      <c r="W91" s="89"/>
      <c r="X91" s="89"/>
      <c r="Y91" s="89"/>
      <c r="Z91" s="89"/>
      <c r="AA91" s="89"/>
      <c r="AB91" s="89"/>
      <c r="AC91" s="89"/>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89"/>
      <c r="AZ91" s="89"/>
      <c r="BA91" s="89"/>
      <c r="BB91" s="89"/>
      <c r="BC91" s="89"/>
      <c r="BD91" s="89"/>
      <c r="BE91" s="89"/>
      <c r="BF91" s="89"/>
      <c r="BG91" s="89"/>
      <c r="BH91" s="89"/>
      <c r="BI91" s="89"/>
      <c r="BJ91" s="89"/>
      <c r="BK91" s="89"/>
      <c r="BL91" s="89"/>
      <c r="BM91" s="89"/>
      <c r="BN91" s="89"/>
      <c r="BO91" s="89"/>
      <c r="BP91" s="89"/>
      <c r="BQ91" s="89"/>
      <c r="BR91" s="89"/>
      <c r="BS91" s="89"/>
      <c r="BT91" s="89"/>
      <c r="BU91" s="89"/>
      <c r="BV91" s="89"/>
      <c r="BW91" s="89"/>
    </row>
    <row r="92" spans="1:75" ht="12.75" customHeight="1" x14ac:dyDescent="0.2">
      <c r="A92" s="102"/>
      <c r="B92" s="102"/>
      <c r="C92" s="102"/>
      <c r="D92" s="102"/>
      <c r="E92" s="102"/>
      <c r="F92" s="89"/>
      <c r="G92" s="89"/>
      <c r="H92" s="89"/>
      <c r="I92" s="89"/>
      <c r="J92" s="89"/>
      <c r="K92" s="89"/>
      <c r="L92" s="89"/>
      <c r="M92" s="89"/>
      <c r="N92" s="89"/>
      <c r="O92" s="89"/>
      <c r="P92" s="89"/>
      <c r="Q92" s="89"/>
      <c r="R92" s="89"/>
      <c r="S92" s="89"/>
      <c r="T92" s="89"/>
      <c r="U92" s="89"/>
      <c r="V92" s="89"/>
      <c r="W92" s="89"/>
      <c r="X92" s="89"/>
      <c r="Y92" s="89"/>
      <c r="Z92" s="89"/>
      <c r="AA92" s="89"/>
      <c r="AB92" s="89"/>
      <c r="AC92" s="89"/>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89"/>
      <c r="AZ92" s="89"/>
      <c r="BA92" s="89"/>
      <c r="BB92" s="89"/>
      <c r="BC92" s="89"/>
      <c r="BD92" s="89"/>
      <c r="BE92" s="89"/>
      <c r="BF92" s="89"/>
      <c r="BG92" s="89"/>
      <c r="BH92" s="89"/>
      <c r="BI92" s="89"/>
      <c r="BJ92" s="89"/>
      <c r="BK92" s="89"/>
      <c r="BL92" s="89"/>
      <c r="BM92" s="89"/>
      <c r="BN92" s="89"/>
      <c r="BO92" s="89"/>
      <c r="BP92" s="89"/>
      <c r="BQ92" s="89"/>
      <c r="BR92" s="89"/>
      <c r="BS92" s="89"/>
      <c r="BT92" s="89"/>
      <c r="BU92" s="89"/>
      <c r="BV92" s="89"/>
      <c r="BW92" s="89"/>
    </row>
    <row r="93" spans="1:75" ht="12.75" customHeight="1" x14ac:dyDescent="0.2">
      <c r="A93" s="102"/>
      <c r="B93" s="102"/>
      <c r="C93" s="102"/>
      <c r="D93" s="102"/>
      <c r="E93" s="102"/>
      <c r="F93" s="89"/>
      <c r="G93" s="89"/>
      <c r="H93" s="89"/>
      <c r="I93" s="89"/>
      <c r="J93" s="89"/>
      <c r="K93" s="89"/>
      <c r="L93" s="89"/>
      <c r="M93" s="89"/>
      <c r="N93" s="89"/>
      <c r="O93" s="89"/>
      <c r="P93" s="89"/>
      <c r="Q93" s="89"/>
      <c r="R93" s="89"/>
      <c r="S93" s="89"/>
      <c r="T93" s="89"/>
      <c r="U93" s="89"/>
      <c r="V93" s="89"/>
      <c r="W93" s="89"/>
      <c r="X93" s="89"/>
      <c r="Y93" s="89"/>
      <c r="Z93" s="89"/>
      <c r="AA93" s="89"/>
      <c r="AB93" s="89"/>
      <c r="AC93" s="89"/>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89"/>
      <c r="AZ93" s="89"/>
      <c r="BA93" s="89"/>
      <c r="BB93" s="89"/>
      <c r="BC93" s="89"/>
      <c r="BD93" s="89"/>
      <c r="BE93" s="89"/>
      <c r="BF93" s="89"/>
      <c r="BG93" s="89"/>
      <c r="BH93" s="89"/>
      <c r="BI93" s="89"/>
      <c r="BJ93" s="89"/>
      <c r="BK93" s="89"/>
      <c r="BL93" s="89"/>
      <c r="BM93" s="89"/>
      <c r="BN93" s="89"/>
      <c r="BO93" s="89"/>
      <c r="BP93" s="89"/>
      <c r="BQ93" s="89"/>
      <c r="BR93" s="89"/>
      <c r="BS93" s="89"/>
      <c r="BT93" s="89"/>
      <c r="BU93" s="89"/>
      <c r="BV93" s="89"/>
      <c r="BW93" s="89"/>
    </row>
    <row r="94" spans="1:75" ht="12.75" customHeight="1" x14ac:dyDescent="0.2">
      <c r="A94" s="102"/>
      <c r="B94" s="102"/>
      <c r="C94" s="102"/>
      <c r="D94" s="102"/>
      <c r="E94" s="102"/>
      <c r="F94" s="89"/>
      <c r="G94" s="89"/>
      <c r="H94" s="89"/>
      <c r="I94" s="89"/>
      <c r="J94" s="89"/>
      <c r="K94" s="89"/>
      <c r="L94" s="89"/>
      <c r="M94" s="89"/>
      <c r="N94" s="89"/>
      <c r="O94" s="89"/>
      <c r="P94" s="89"/>
      <c r="Q94" s="89"/>
      <c r="R94" s="89"/>
      <c r="S94" s="89"/>
      <c r="T94" s="89"/>
      <c r="U94" s="89"/>
      <c r="V94" s="89"/>
      <c r="W94" s="89"/>
      <c r="X94" s="89"/>
      <c r="Y94" s="89"/>
      <c r="Z94" s="89"/>
      <c r="AA94" s="89"/>
      <c r="AB94" s="89"/>
      <c r="AC94" s="89"/>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row>
    <row r="95" spans="1:75" ht="12.75" customHeight="1" x14ac:dyDescent="0.2">
      <c r="A95" s="102"/>
      <c r="B95" s="102"/>
      <c r="C95" s="102"/>
      <c r="D95" s="102"/>
      <c r="E95" s="102"/>
      <c r="F95" s="89"/>
      <c r="G95" s="89"/>
      <c r="H95" s="89"/>
      <c r="I95" s="89"/>
      <c r="J95" s="89"/>
      <c r="K95" s="89"/>
      <c r="L95" s="89"/>
      <c r="M95" s="89"/>
      <c r="N95" s="89"/>
      <c r="O95" s="89"/>
      <c r="P95" s="89"/>
      <c r="Q95" s="89"/>
      <c r="R95" s="89"/>
      <c r="S95" s="89"/>
      <c r="T95" s="89"/>
      <c r="U95" s="89"/>
      <c r="V95" s="89"/>
      <c r="W95" s="89"/>
      <c r="X95" s="89"/>
      <c r="Y95" s="89"/>
      <c r="Z95" s="89"/>
      <c r="AA95" s="89"/>
      <c r="AB95" s="89"/>
      <c r="AC95" s="89"/>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row>
    <row r="96" spans="1:75" ht="12.75" customHeight="1" x14ac:dyDescent="0.2">
      <c r="A96" s="102"/>
      <c r="B96" s="102"/>
      <c r="C96" s="102"/>
      <c r="D96" s="102"/>
      <c r="E96" s="102"/>
      <c r="F96" s="89"/>
      <c r="G96" s="89"/>
      <c r="H96" s="89"/>
      <c r="I96" s="89"/>
      <c r="J96" s="89"/>
      <c r="K96" s="89"/>
      <c r="L96" s="89"/>
      <c r="M96" s="89"/>
      <c r="N96" s="89"/>
      <c r="O96" s="89"/>
      <c r="P96" s="89"/>
      <c r="Q96" s="89"/>
      <c r="R96" s="89"/>
      <c r="S96" s="89"/>
      <c r="T96" s="89"/>
      <c r="U96" s="89"/>
      <c r="V96" s="89"/>
      <c r="W96" s="89"/>
      <c r="X96" s="89"/>
      <c r="Y96" s="89"/>
      <c r="Z96" s="89"/>
      <c r="AA96" s="89"/>
      <c r="AB96" s="89"/>
      <c r="AC96" s="89"/>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row>
    <row r="97" spans="1:75" ht="12.75" customHeight="1" x14ac:dyDescent="0.2">
      <c r="A97" s="102"/>
      <c r="B97" s="102"/>
      <c r="C97" s="102"/>
      <c r="D97" s="102"/>
      <c r="E97" s="102"/>
      <c r="F97" s="89"/>
      <c r="G97" s="89"/>
      <c r="H97" s="89"/>
      <c r="I97" s="89"/>
      <c r="J97" s="89"/>
      <c r="K97" s="89"/>
      <c r="L97" s="89"/>
      <c r="M97" s="89"/>
      <c r="N97" s="89"/>
      <c r="O97" s="89"/>
      <c r="P97" s="89"/>
      <c r="Q97" s="89"/>
      <c r="R97" s="89"/>
      <c r="S97" s="89"/>
      <c r="T97" s="89"/>
      <c r="U97" s="89"/>
      <c r="V97" s="89"/>
      <c r="W97" s="89"/>
      <c r="X97" s="89"/>
      <c r="Y97" s="89"/>
      <c r="Z97" s="89"/>
      <c r="AA97" s="89"/>
      <c r="AB97" s="89"/>
      <c r="AC97" s="89"/>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row>
    <row r="98" spans="1:75" ht="12.75" customHeight="1" x14ac:dyDescent="0.2">
      <c r="A98" s="102"/>
      <c r="B98" s="102"/>
      <c r="C98" s="102"/>
      <c r="D98" s="102"/>
      <c r="E98" s="102"/>
      <c r="F98" s="89"/>
      <c r="G98" s="89"/>
      <c r="H98" s="89"/>
      <c r="I98" s="89"/>
      <c r="J98" s="89"/>
      <c r="K98" s="89"/>
      <c r="L98" s="89"/>
      <c r="M98" s="89"/>
      <c r="N98" s="89"/>
      <c r="O98" s="89"/>
      <c r="P98" s="89"/>
      <c r="Q98" s="89"/>
      <c r="R98" s="89"/>
      <c r="S98" s="89"/>
      <c r="T98" s="89"/>
      <c r="U98" s="89"/>
      <c r="V98" s="89"/>
      <c r="W98" s="89"/>
      <c r="X98" s="89"/>
      <c r="Y98" s="89"/>
      <c r="Z98" s="89"/>
      <c r="AA98" s="89"/>
      <c r="AB98" s="89"/>
      <c r="AC98" s="89"/>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c r="BW98" s="89"/>
    </row>
    <row r="99" spans="1:75" ht="12.75" customHeight="1" x14ac:dyDescent="0.2">
      <c r="A99" s="102"/>
      <c r="B99" s="102"/>
      <c r="C99" s="102"/>
      <c r="D99" s="102"/>
      <c r="E99" s="102"/>
      <c r="F99" s="89"/>
      <c r="G99" s="89"/>
      <c r="H99" s="89"/>
      <c r="I99" s="89"/>
      <c r="J99" s="89"/>
      <c r="K99" s="89"/>
      <c r="L99" s="89"/>
      <c r="M99" s="89"/>
      <c r="N99" s="89"/>
      <c r="O99" s="89"/>
      <c r="P99" s="89"/>
      <c r="Q99" s="89"/>
      <c r="R99" s="89"/>
      <c r="S99" s="89"/>
      <c r="T99" s="89"/>
      <c r="U99" s="89"/>
      <c r="V99" s="89"/>
      <c r="W99" s="89"/>
      <c r="X99" s="89"/>
      <c r="Y99" s="89"/>
      <c r="Z99" s="89"/>
      <c r="AA99" s="89"/>
      <c r="AB99" s="89"/>
      <c r="AC99" s="89"/>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c r="BW99" s="89"/>
    </row>
    <row r="100" spans="1:75" ht="12.75" customHeight="1" x14ac:dyDescent="0.2">
      <c r="A100" s="102"/>
      <c r="B100" s="102"/>
      <c r="C100" s="102"/>
      <c r="D100" s="102"/>
      <c r="E100" s="102"/>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row>
    <row r="101" spans="1:75" ht="12.75" customHeight="1" x14ac:dyDescent="0.2">
      <c r="A101" s="102"/>
      <c r="B101" s="102"/>
      <c r="C101" s="102"/>
      <c r="D101" s="102"/>
      <c r="E101" s="102"/>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row>
    <row r="102" spans="1:75" ht="12.75" customHeight="1" x14ac:dyDescent="0.2">
      <c r="A102" s="102"/>
      <c r="B102" s="102"/>
      <c r="C102" s="102"/>
      <c r="D102" s="102"/>
      <c r="E102" s="102"/>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row>
    <row r="103" spans="1:75" ht="12.75" customHeight="1" x14ac:dyDescent="0.2">
      <c r="A103" s="102"/>
      <c r="B103" s="102"/>
      <c r="C103" s="102"/>
      <c r="D103" s="102"/>
      <c r="E103" s="102"/>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row>
    <row r="104" spans="1:75" ht="12.75" customHeight="1" x14ac:dyDescent="0.2">
      <c r="A104" s="12"/>
      <c r="B104" s="12"/>
      <c r="C104" s="111"/>
      <c r="D104" s="111"/>
      <c r="E104" s="111"/>
      <c r="F104" s="89"/>
      <c r="G104" s="89"/>
      <c r="H104" s="89"/>
      <c r="I104" s="89"/>
      <c r="J104" s="89"/>
      <c r="K104" s="89"/>
      <c r="L104" s="89"/>
      <c r="M104" s="89"/>
      <c r="N104" s="89"/>
      <c r="O104" s="89"/>
      <c r="P104" s="89"/>
      <c r="Q104" s="89"/>
      <c r="R104" s="89"/>
      <c r="S104" s="89"/>
      <c r="T104" s="89"/>
      <c r="U104" s="89"/>
      <c r="V104" s="89"/>
      <c r="W104" s="89"/>
      <c r="X104" s="89"/>
      <c r="Y104" s="89"/>
      <c r="Z104" s="25"/>
      <c r="AA104" s="25"/>
      <c r="AB104" s="25"/>
      <c r="AC104" s="25"/>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c r="BW104" s="89"/>
    </row>
    <row r="105" spans="1:75" ht="12.75" customHeight="1" x14ac:dyDescent="0.2">
      <c r="A105" s="12"/>
      <c r="B105" s="12"/>
      <c r="C105" s="111"/>
      <c r="D105" s="111"/>
      <c r="E105" s="111"/>
      <c r="F105" s="89"/>
      <c r="G105" s="89"/>
      <c r="H105" s="89"/>
      <c r="I105" s="89"/>
      <c r="J105" s="89"/>
      <c r="K105" s="89"/>
      <c r="L105" s="89"/>
      <c r="M105" s="89"/>
      <c r="N105" s="89"/>
      <c r="O105" s="89"/>
      <c r="P105" s="89"/>
      <c r="Q105" s="89"/>
      <c r="R105" s="89"/>
      <c r="S105" s="89"/>
      <c r="T105" s="89"/>
      <c r="U105" s="89"/>
      <c r="V105" s="89"/>
      <c r="W105" s="89"/>
      <c r="X105" s="89"/>
      <c r="Y105" s="89"/>
      <c r="Z105" s="25"/>
      <c r="AA105" s="25"/>
      <c r="AB105" s="25"/>
      <c r="AC105" s="25"/>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c r="BW105" s="89"/>
    </row>
    <row r="106" spans="1:75" ht="12.75" customHeight="1" x14ac:dyDescent="0.2">
      <c r="A106" s="12"/>
      <c r="B106" s="12"/>
      <c r="C106" s="111"/>
      <c r="D106" s="111"/>
      <c r="E106" s="111"/>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89"/>
      <c r="AZ106" s="89"/>
      <c r="BA106" s="89"/>
      <c r="BB106" s="89"/>
      <c r="BC106" s="89"/>
      <c r="BD106" s="89"/>
      <c r="BE106" s="89"/>
      <c r="BF106" s="89"/>
      <c r="BG106" s="89"/>
      <c r="BH106" s="89"/>
      <c r="BI106" s="89"/>
      <c r="BJ106" s="89"/>
      <c r="BK106" s="89"/>
      <c r="BL106" s="89"/>
      <c r="BM106" s="89"/>
      <c r="BN106" s="89"/>
      <c r="BO106" s="89"/>
      <c r="BP106" s="89"/>
      <c r="BQ106" s="89"/>
      <c r="BR106" s="89"/>
      <c r="BS106" s="89"/>
      <c r="BT106" s="89"/>
      <c r="BU106" s="89"/>
      <c r="BV106" s="89"/>
      <c r="BW106" s="89"/>
    </row>
    <row r="107" spans="1:75" ht="12.75" customHeight="1" x14ac:dyDescent="0.2">
      <c r="A107" s="12"/>
      <c r="B107" s="12"/>
      <c r="C107" s="111"/>
      <c r="D107" s="111"/>
      <c r="E107" s="111"/>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row>
    <row r="108" spans="1:75" ht="12.75" customHeight="1" x14ac:dyDescent="0.2">
      <c r="A108" s="12"/>
      <c r="B108" s="12"/>
      <c r="C108" s="111"/>
      <c r="D108" s="111"/>
      <c r="E108" s="111"/>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row>
    <row r="109" spans="1:75" ht="12.75" customHeight="1" x14ac:dyDescent="0.2">
      <c r="A109" s="12"/>
      <c r="B109" s="12"/>
      <c r="C109" s="111"/>
      <c r="D109" s="111"/>
      <c r="E109" s="111"/>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row>
    <row r="110" spans="1:75" ht="12.75" customHeight="1" x14ac:dyDescent="0.2">
      <c r="A110" s="12"/>
      <c r="B110" s="12"/>
      <c r="C110" s="111"/>
      <c r="D110" s="111"/>
      <c r="E110" s="111"/>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row>
    <row r="111" spans="1:75" ht="12.75" customHeight="1" x14ac:dyDescent="0.2">
      <c r="A111" s="12"/>
      <c r="B111" s="12"/>
      <c r="C111" s="111"/>
      <c r="D111" s="111"/>
      <c r="E111" s="111"/>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row>
    <row r="112" spans="1:75" ht="12.75" customHeight="1" x14ac:dyDescent="0.2">
      <c r="A112" s="12"/>
      <c r="B112" s="12"/>
      <c r="C112" s="111"/>
      <c r="D112" s="111"/>
      <c r="E112" s="111"/>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c r="BW112" s="89"/>
    </row>
    <row r="113" spans="1:75" ht="12.75" customHeight="1" x14ac:dyDescent="0.2">
      <c r="A113" s="12"/>
      <c r="B113" s="12"/>
      <c r="C113" s="111"/>
      <c r="D113" s="111"/>
      <c r="E113" s="111"/>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row>
    <row r="114" spans="1:75" ht="12.75" customHeight="1" x14ac:dyDescent="0.2">
      <c r="A114" s="12"/>
      <c r="B114" s="12"/>
      <c r="C114" s="111"/>
      <c r="D114" s="111"/>
      <c r="E114" s="111"/>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89"/>
      <c r="AZ114" s="89"/>
      <c r="BA114" s="89"/>
      <c r="BB114" s="89"/>
      <c r="BC114" s="89"/>
      <c r="BD114" s="89"/>
      <c r="BE114" s="89"/>
      <c r="BF114" s="89"/>
      <c r="BG114" s="89"/>
      <c r="BH114" s="89"/>
      <c r="BI114" s="89"/>
      <c r="BJ114" s="89"/>
      <c r="BK114" s="89"/>
      <c r="BL114" s="89"/>
      <c r="BM114" s="89"/>
      <c r="BN114" s="89"/>
      <c r="BO114" s="89"/>
      <c r="BP114" s="89"/>
      <c r="BQ114" s="89"/>
      <c r="BR114" s="89"/>
      <c r="BS114" s="89"/>
      <c r="BT114" s="89"/>
      <c r="BU114" s="89"/>
      <c r="BV114" s="89"/>
      <c r="BW114" s="89"/>
    </row>
    <row r="115" spans="1:75" ht="12.75" customHeight="1" x14ac:dyDescent="0.2">
      <c r="A115" s="102"/>
      <c r="B115" s="102"/>
      <c r="C115" s="102"/>
      <c r="D115" s="102"/>
      <c r="E115" s="102"/>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89"/>
      <c r="AZ115" s="89"/>
      <c r="BA115" s="89"/>
      <c r="BB115" s="89"/>
      <c r="BC115" s="89"/>
      <c r="BD115" s="89"/>
      <c r="BE115" s="89"/>
      <c r="BF115" s="89"/>
      <c r="BG115" s="89"/>
      <c r="BH115" s="89"/>
      <c r="BI115" s="89"/>
      <c r="BJ115" s="89"/>
      <c r="BK115" s="89"/>
      <c r="BL115" s="89"/>
      <c r="BM115" s="89"/>
      <c r="BN115" s="89"/>
      <c r="BO115" s="89"/>
      <c r="BP115" s="89"/>
      <c r="BQ115" s="89"/>
      <c r="BR115" s="89"/>
      <c r="BS115" s="89"/>
      <c r="BT115" s="89"/>
      <c r="BU115" s="89"/>
      <c r="BV115" s="89"/>
      <c r="BW115" s="89"/>
    </row>
    <row r="116" spans="1:75" ht="12.75" customHeight="1" x14ac:dyDescent="0.2">
      <c r="A116" s="102"/>
      <c r="B116" s="102"/>
      <c r="C116" s="102"/>
      <c r="D116" s="102"/>
      <c r="E116" s="102"/>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89"/>
      <c r="AZ116" s="89"/>
      <c r="BA116" s="89"/>
      <c r="BB116" s="89"/>
      <c r="BC116" s="89"/>
      <c r="BD116" s="89"/>
      <c r="BE116" s="89"/>
      <c r="BF116" s="89"/>
      <c r="BG116" s="89"/>
      <c r="BH116" s="89"/>
      <c r="BI116" s="89"/>
      <c r="BJ116" s="89"/>
      <c r="BK116" s="89"/>
      <c r="BL116" s="89"/>
      <c r="BM116" s="89"/>
      <c r="BN116" s="89"/>
      <c r="BO116" s="89"/>
      <c r="BP116" s="89"/>
      <c r="BQ116" s="89"/>
      <c r="BR116" s="89"/>
      <c r="BS116" s="89"/>
      <c r="BT116" s="89"/>
      <c r="BU116" s="89"/>
      <c r="BV116" s="89"/>
      <c r="BW116" s="89"/>
    </row>
    <row r="117" spans="1:75" ht="12.75" customHeight="1" x14ac:dyDescent="0.2">
      <c r="A117" s="102"/>
      <c r="B117" s="102"/>
      <c r="C117" s="102"/>
      <c r="D117" s="102"/>
      <c r="E117" s="102"/>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c r="BW117" s="89"/>
    </row>
    <row r="118" spans="1:75" ht="12.75" customHeight="1" x14ac:dyDescent="0.2">
      <c r="A118" s="102"/>
      <c r="B118" s="102"/>
      <c r="C118" s="102"/>
      <c r="D118" s="102"/>
      <c r="E118" s="102"/>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89"/>
      <c r="AZ118" s="89"/>
      <c r="BA118" s="89"/>
      <c r="BB118" s="89"/>
      <c r="BC118" s="89"/>
      <c r="BD118" s="89"/>
      <c r="BE118" s="89"/>
      <c r="BF118" s="89"/>
      <c r="BG118" s="89"/>
      <c r="BH118" s="89"/>
      <c r="BI118" s="89"/>
      <c r="BJ118" s="89"/>
      <c r="BK118" s="89"/>
      <c r="BL118" s="89"/>
      <c r="BM118" s="89"/>
      <c r="BN118" s="89"/>
      <c r="BO118" s="89"/>
      <c r="BP118" s="89"/>
      <c r="BQ118" s="89"/>
      <c r="BR118" s="89"/>
      <c r="BS118" s="89"/>
      <c r="BT118" s="89"/>
      <c r="BU118" s="89"/>
      <c r="BV118" s="89"/>
      <c r="BW118" s="89"/>
    </row>
    <row r="119" spans="1:75" ht="12.75" customHeight="1" x14ac:dyDescent="0.2">
      <c r="A119" s="102"/>
      <c r="B119" s="102"/>
      <c r="C119" s="102"/>
      <c r="D119" s="102"/>
      <c r="E119" s="102"/>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89"/>
      <c r="AZ119" s="89"/>
      <c r="BA119" s="89"/>
      <c r="BB119" s="89"/>
      <c r="BC119" s="89"/>
      <c r="BD119" s="89"/>
      <c r="BE119" s="89"/>
      <c r="BF119" s="89"/>
      <c r="BG119" s="89"/>
      <c r="BH119" s="89"/>
      <c r="BI119" s="89"/>
      <c r="BJ119" s="89"/>
      <c r="BK119" s="89"/>
      <c r="BL119" s="89"/>
      <c r="BM119" s="89"/>
      <c r="BN119" s="89"/>
      <c r="BO119" s="89"/>
      <c r="BP119" s="89"/>
      <c r="BQ119" s="89"/>
      <c r="BR119" s="89"/>
      <c r="BS119" s="89"/>
      <c r="BT119" s="89"/>
      <c r="BU119" s="89"/>
      <c r="BV119" s="89"/>
      <c r="BW119" s="89"/>
    </row>
    <row r="120" spans="1:75" ht="12.75" customHeight="1" x14ac:dyDescent="0.2">
      <c r="A120" s="102"/>
      <c r="B120" s="102"/>
      <c r="C120" s="102"/>
      <c r="D120" s="102"/>
      <c r="E120" s="102"/>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89"/>
      <c r="AZ120" s="89"/>
      <c r="BA120" s="89"/>
      <c r="BB120" s="89"/>
      <c r="BC120" s="89"/>
      <c r="BD120" s="89"/>
      <c r="BE120" s="89"/>
      <c r="BF120" s="89"/>
      <c r="BG120" s="89"/>
      <c r="BH120" s="89"/>
      <c r="BI120" s="89"/>
      <c r="BJ120" s="89"/>
      <c r="BK120" s="89"/>
      <c r="BL120" s="89"/>
      <c r="BM120" s="89"/>
      <c r="BN120" s="89"/>
      <c r="BO120" s="89"/>
      <c r="BP120" s="89"/>
      <c r="BQ120" s="89"/>
      <c r="BR120" s="89"/>
      <c r="BS120" s="89"/>
      <c r="BT120" s="89"/>
      <c r="BU120" s="89"/>
      <c r="BV120" s="89"/>
      <c r="BW120" s="89"/>
    </row>
    <row r="121" spans="1:75" ht="12.75" customHeight="1" x14ac:dyDescent="0.2">
      <c r="A121" s="102"/>
      <c r="B121" s="102"/>
      <c r="C121" s="102"/>
      <c r="D121" s="102"/>
      <c r="E121" s="102"/>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89"/>
      <c r="AZ121" s="89"/>
      <c r="BA121" s="89"/>
      <c r="BB121" s="89"/>
      <c r="BC121" s="89"/>
      <c r="BD121" s="89"/>
      <c r="BE121" s="89"/>
      <c r="BF121" s="89"/>
      <c r="BG121" s="89"/>
      <c r="BH121" s="89"/>
      <c r="BI121" s="89"/>
      <c r="BJ121" s="89"/>
      <c r="BK121" s="89"/>
      <c r="BL121" s="89"/>
      <c r="BM121" s="89"/>
      <c r="BN121" s="89"/>
      <c r="BO121" s="89"/>
      <c r="BP121" s="89"/>
      <c r="BQ121" s="89"/>
      <c r="BR121" s="89"/>
      <c r="BS121" s="89"/>
      <c r="BT121" s="89"/>
      <c r="BU121" s="89"/>
      <c r="BV121" s="89"/>
      <c r="BW121" s="89"/>
    </row>
    <row r="122" spans="1:75" ht="12.75" customHeight="1" x14ac:dyDescent="0.2">
      <c r="A122" s="102"/>
      <c r="B122" s="102"/>
      <c r="C122" s="102"/>
      <c r="D122" s="102"/>
      <c r="E122" s="102"/>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89"/>
      <c r="AZ122" s="89"/>
      <c r="BA122" s="89"/>
      <c r="BB122" s="89"/>
      <c r="BC122" s="89"/>
      <c r="BD122" s="89"/>
      <c r="BE122" s="89"/>
      <c r="BF122" s="89"/>
      <c r="BG122" s="89"/>
      <c r="BH122" s="89"/>
      <c r="BI122" s="89"/>
      <c r="BJ122" s="89"/>
      <c r="BK122" s="89"/>
      <c r="BL122" s="89"/>
      <c r="BM122" s="89"/>
      <c r="BN122" s="89"/>
      <c r="BO122" s="89"/>
      <c r="BP122" s="89"/>
      <c r="BQ122" s="89"/>
      <c r="BR122" s="89"/>
      <c r="BS122" s="89"/>
      <c r="BT122" s="89"/>
      <c r="BU122" s="89"/>
      <c r="BV122" s="89"/>
      <c r="BW122" s="89"/>
    </row>
    <row r="123" spans="1:75" ht="12.75" customHeight="1" x14ac:dyDescent="0.2">
      <c r="A123" s="102"/>
      <c r="B123" s="102"/>
      <c r="C123" s="102"/>
      <c r="D123" s="102"/>
      <c r="E123" s="102"/>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89"/>
      <c r="AZ123" s="89"/>
      <c r="BA123" s="89"/>
      <c r="BB123" s="89"/>
      <c r="BC123" s="89"/>
      <c r="BD123" s="89"/>
      <c r="BE123" s="89"/>
      <c r="BF123" s="89"/>
      <c r="BG123" s="89"/>
      <c r="BH123" s="89"/>
      <c r="BI123" s="89"/>
      <c r="BJ123" s="89"/>
      <c r="BK123" s="89"/>
      <c r="BL123" s="89"/>
      <c r="BM123" s="89"/>
      <c r="BN123" s="89"/>
      <c r="BO123" s="89"/>
      <c r="BP123" s="89"/>
      <c r="BQ123" s="89"/>
      <c r="BR123" s="89"/>
      <c r="BS123" s="89"/>
      <c r="BT123" s="89"/>
      <c r="BU123" s="89"/>
      <c r="BV123" s="89"/>
      <c r="BW123" s="89"/>
    </row>
    <row r="124" spans="1:75" ht="12.75" customHeight="1" x14ac:dyDescent="0.2">
      <c r="A124" s="102"/>
      <c r="B124" s="102"/>
      <c r="C124" s="102"/>
      <c r="D124" s="102"/>
      <c r="E124" s="102"/>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89"/>
      <c r="AZ124" s="89"/>
      <c r="BA124" s="89"/>
      <c r="BB124" s="89"/>
      <c r="BC124" s="89"/>
      <c r="BD124" s="89"/>
      <c r="BE124" s="89"/>
      <c r="BF124" s="89"/>
      <c r="BG124" s="89"/>
      <c r="BH124" s="89"/>
      <c r="BI124" s="89"/>
      <c r="BJ124" s="89"/>
      <c r="BK124" s="89"/>
      <c r="BL124" s="89"/>
      <c r="BM124" s="89"/>
      <c r="BN124" s="89"/>
      <c r="BO124" s="89"/>
      <c r="BP124" s="89"/>
      <c r="BQ124" s="89"/>
      <c r="BR124" s="89"/>
      <c r="BS124" s="89"/>
      <c r="BT124" s="89"/>
      <c r="BU124" s="89"/>
      <c r="BV124" s="89"/>
      <c r="BW124" s="89"/>
    </row>
    <row r="125" spans="1:75" ht="12.75" customHeight="1" x14ac:dyDescent="0.2">
      <c r="A125" s="102"/>
      <c r="B125" s="102"/>
      <c r="C125" s="102"/>
      <c r="D125" s="102"/>
      <c r="E125" s="102"/>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89"/>
      <c r="AZ125" s="89"/>
      <c r="BA125" s="89"/>
      <c r="BB125" s="89"/>
      <c r="BC125" s="89"/>
      <c r="BD125" s="89"/>
      <c r="BE125" s="89"/>
      <c r="BF125" s="89"/>
      <c r="BG125" s="89"/>
      <c r="BH125" s="89"/>
      <c r="BI125" s="89"/>
      <c r="BJ125" s="89"/>
      <c r="BK125" s="89"/>
      <c r="BL125" s="89"/>
      <c r="BM125" s="89"/>
      <c r="BN125" s="89"/>
      <c r="BO125" s="89"/>
      <c r="BP125" s="89"/>
      <c r="BQ125" s="89"/>
      <c r="BR125" s="89"/>
      <c r="BS125" s="89"/>
      <c r="BT125" s="89"/>
      <c r="BU125" s="89"/>
      <c r="BV125" s="89"/>
      <c r="BW125" s="89"/>
    </row>
    <row r="126" spans="1:75" ht="12.75" customHeight="1" x14ac:dyDescent="0.2">
      <c r="A126" s="102"/>
      <c r="B126" s="102"/>
      <c r="C126" s="102"/>
      <c r="D126" s="102"/>
      <c r="E126" s="102"/>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89"/>
      <c r="AZ126" s="89"/>
      <c r="BA126" s="89"/>
      <c r="BB126" s="89"/>
      <c r="BC126" s="89"/>
      <c r="BD126" s="89"/>
      <c r="BE126" s="89"/>
      <c r="BF126" s="89"/>
      <c r="BG126" s="89"/>
      <c r="BH126" s="89"/>
      <c r="BI126" s="89"/>
      <c r="BJ126" s="89"/>
      <c r="BK126" s="89"/>
      <c r="BL126" s="89"/>
      <c r="BM126" s="89"/>
      <c r="BN126" s="89"/>
      <c r="BO126" s="89"/>
      <c r="BP126" s="89"/>
      <c r="BQ126" s="89"/>
      <c r="BR126" s="89"/>
      <c r="BS126" s="89"/>
      <c r="BT126" s="89"/>
      <c r="BU126" s="89"/>
      <c r="BV126" s="89"/>
      <c r="BW126" s="89"/>
    </row>
    <row r="127" spans="1:75" ht="12.75" customHeight="1" x14ac:dyDescent="0.2">
      <c r="A127" s="102"/>
      <c r="B127" s="102"/>
      <c r="C127" s="102"/>
      <c r="D127" s="102"/>
      <c r="E127" s="102"/>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row>
    <row r="128" spans="1:75" ht="12.75" customHeight="1" x14ac:dyDescent="0.2">
      <c r="A128" s="102"/>
      <c r="B128" s="102"/>
      <c r="C128" s="102"/>
      <c r="D128" s="102"/>
      <c r="E128" s="102"/>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89"/>
      <c r="AZ128" s="89"/>
      <c r="BA128" s="89"/>
      <c r="BB128" s="89"/>
      <c r="BC128" s="89"/>
      <c r="BD128" s="89"/>
      <c r="BE128" s="89"/>
      <c r="BF128" s="89"/>
      <c r="BG128" s="89"/>
      <c r="BH128" s="89"/>
      <c r="BI128" s="89"/>
      <c r="BJ128" s="89"/>
      <c r="BK128" s="89"/>
      <c r="BL128" s="89"/>
      <c r="BM128" s="89"/>
      <c r="BN128" s="89"/>
      <c r="BO128" s="89"/>
      <c r="BP128" s="89"/>
      <c r="BQ128" s="89"/>
      <c r="BR128" s="89"/>
      <c r="BS128" s="89"/>
      <c r="BT128" s="89"/>
      <c r="BU128" s="89"/>
      <c r="BV128" s="89"/>
      <c r="BW128" s="89"/>
    </row>
    <row r="129" spans="1:75" ht="12.75" customHeight="1" x14ac:dyDescent="0.2">
      <c r="A129" s="102"/>
      <c r="B129" s="102"/>
      <c r="C129" s="102"/>
      <c r="D129" s="102"/>
      <c r="E129" s="102"/>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row>
    <row r="130" spans="1:75" ht="12.75" customHeight="1" x14ac:dyDescent="0.2">
      <c r="A130" s="102"/>
      <c r="B130" s="102"/>
      <c r="C130" s="102"/>
      <c r="D130" s="102"/>
      <c r="E130" s="102"/>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89"/>
      <c r="AZ130" s="89"/>
      <c r="BA130" s="89"/>
      <c r="BB130" s="89"/>
      <c r="BC130" s="89"/>
      <c r="BD130" s="89"/>
      <c r="BE130" s="89"/>
      <c r="BF130" s="89"/>
      <c r="BG130" s="89"/>
      <c r="BH130" s="89"/>
      <c r="BI130" s="89"/>
      <c r="BJ130" s="89"/>
      <c r="BK130" s="89"/>
      <c r="BL130" s="89"/>
      <c r="BM130" s="89"/>
      <c r="BN130" s="89"/>
      <c r="BO130" s="89"/>
      <c r="BP130" s="89"/>
      <c r="BQ130" s="89"/>
      <c r="BR130" s="89"/>
      <c r="BS130" s="89"/>
      <c r="BT130" s="89"/>
      <c r="BU130" s="89"/>
      <c r="BV130" s="89"/>
      <c r="BW130" s="89"/>
    </row>
    <row r="131" spans="1:75" ht="12.75" customHeight="1" x14ac:dyDescent="0.2">
      <c r="A131" s="102"/>
      <c r="B131" s="102"/>
      <c r="C131" s="102"/>
      <c r="D131" s="102"/>
      <c r="E131" s="102"/>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c r="BW131" s="89"/>
    </row>
    <row r="132" spans="1:75" ht="12.75" customHeight="1" x14ac:dyDescent="0.2">
      <c r="A132" s="102"/>
      <c r="B132" s="102"/>
      <c r="C132" s="102"/>
      <c r="D132" s="102"/>
      <c r="E132" s="102"/>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89"/>
      <c r="AZ132" s="89"/>
      <c r="BA132" s="89"/>
      <c r="BB132" s="89"/>
      <c r="BC132" s="89"/>
      <c r="BD132" s="89"/>
      <c r="BE132" s="89"/>
      <c r="BF132" s="89"/>
      <c r="BG132" s="89"/>
      <c r="BH132" s="89"/>
      <c r="BI132" s="89"/>
      <c r="BJ132" s="89"/>
      <c r="BK132" s="89"/>
      <c r="BL132" s="89"/>
      <c r="BM132" s="89"/>
      <c r="BN132" s="89"/>
      <c r="BO132" s="89"/>
      <c r="BP132" s="89"/>
      <c r="BQ132" s="89"/>
      <c r="BR132" s="89"/>
      <c r="BS132" s="89"/>
      <c r="BT132" s="89"/>
      <c r="BU132" s="89"/>
      <c r="BV132" s="89"/>
      <c r="BW132" s="89"/>
    </row>
    <row r="133" spans="1:75" ht="12.75" customHeight="1" x14ac:dyDescent="0.2">
      <c r="A133" s="102"/>
      <c r="B133" s="102"/>
      <c r="C133" s="102"/>
      <c r="D133" s="102"/>
      <c r="E133" s="102"/>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89"/>
      <c r="AZ133" s="89"/>
      <c r="BA133" s="89"/>
      <c r="BB133" s="89"/>
      <c r="BC133" s="89"/>
      <c r="BD133" s="89"/>
      <c r="BE133" s="89"/>
      <c r="BF133" s="89"/>
      <c r="BG133" s="89"/>
      <c r="BH133" s="89"/>
      <c r="BI133" s="89"/>
      <c r="BJ133" s="89"/>
      <c r="BK133" s="89"/>
      <c r="BL133" s="89"/>
      <c r="BM133" s="89"/>
      <c r="BN133" s="89"/>
      <c r="BO133" s="89"/>
      <c r="BP133" s="89"/>
      <c r="BQ133" s="89"/>
      <c r="BR133" s="89"/>
      <c r="BS133" s="89"/>
      <c r="BT133" s="89"/>
      <c r="BU133" s="89"/>
      <c r="BV133" s="89"/>
      <c r="BW133" s="89"/>
    </row>
    <row r="134" spans="1:75" ht="12.75" customHeight="1" x14ac:dyDescent="0.2">
      <c r="A134" s="102"/>
      <c r="B134" s="102"/>
      <c r="C134" s="102"/>
      <c r="D134" s="102"/>
      <c r="E134" s="102"/>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89"/>
      <c r="AZ134" s="89"/>
      <c r="BA134" s="89"/>
      <c r="BB134" s="89"/>
      <c r="BC134" s="89"/>
      <c r="BD134" s="89"/>
      <c r="BE134" s="89"/>
      <c r="BF134" s="89"/>
      <c r="BG134" s="89"/>
      <c r="BH134" s="89"/>
      <c r="BI134" s="89"/>
      <c r="BJ134" s="89"/>
      <c r="BK134" s="89"/>
      <c r="BL134" s="89"/>
      <c r="BM134" s="89"/>
      <c r="BN134" s="89"/>
      <c r="BO134" s="89"/>
      <c r="BP134" s="89"/>
      <c r="BQ134" s="89"/>
      <c r="BR134" s="89"/>
      <c r="BS134" s="89"/>
      <c r="BT134" s="89"/>
      <c r="BU134" s="89"/>
      <c r="BV134" s="89"/>
      <c r="BW134" s="89"/>
    </row>
    <row r="135" spans="1:75" ht="12.75" customHeight="1" x14ac:dyDescent="0.2">
      <c r="A135" s="102"/>
      <c r="B135" s="102"/>
      <c r="C135" s="102"/>
      <c r="D135" s="102"/>
      <c r="E135" s="102"/>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89"/>
      <c r="AZ135" s="89"/>
      <c r="BA135" s="89"/>
      <c r="BB135" s="89"/>
      <c r="BC135" s="89"/>
      <c r="BD135" s="89"/>
      <c r="BE135" s="89"/>
      <c r="BF135" s="89"/>
      <c r="BG135" s="89"/>
      <c r="BH135" s="89"/>
      <c r="BI135" s="89"/>
      <c r="BJ135" s="89"/>
      <c r="BK135" s="89"/>
      <c r="BL135" s="89"/>
      <c r="BM135" s="89"/>
      <c r="BN135" s="89"/>
      <c r="BO135" s="89"/>
      <c r="BP135" s="89"/>
      <c r="BQ135" s="89"/>
      <c r="BR135" s="89"/>
      <c r="BS135" s="89"/>
      <c r="BT135" s="89"/>
      <c r="BU135" s="89"/>
      <c r="BV135" s="89"/>
      <c r="BW135" s="89"/>
    </row>
    <row r="136" spans="1:75" ht="12.75" customHeight="1" x14ac:dyDescent="0.2">
      <c r="A136" s="102"/>
      <c r="B136" s="102"/>
      <c r="C136" s="102"/>
      <c r="D136" s="102"/>
      <c r="E136" s="102"/>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c r="BW136" s="89"/>
    </row>
    <row r="137" spans="1:75" ht="12.75" customHeight="1" x14ac:dyDescent="0.2">
      <c r="A137" s="102"/>
      <c r="B137" s="102"/>
      <c r="C137" s="102"/>
      <c r="D137" s="102"/>
      <c r="E137" s="102"/>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89"/>
      <c r="AZ137" s="89"/>
      <c r="BA137" s="89"/>
      <c r="BB137" s="89"/>
      <c r="BC137" s="89"/>
      <c r="BD137" s="89"/>
      <c r="BE137" s="89"/>
      <c r="BF137" s="89"/>
      <c r="BG137" s="89"/>
      <c r="BH137" s="89"/>
      <c r="BI137" s="89"/>
      <c r="BJ137" s="89"/>
      <c r="BK137" s="89"/>
      <c r="BL137" s="89"/>
      <c r="BM137" s="89"/>
      <c r="BN137" s="89"/>
      <c r="BO137" s="89"/>
      <c r="BP137" s="89"/>
      <c r="BQ137" s="89"/>
      <c r="BR137" s="89"/>
      <c r="BS137" s="89"/>
      <c r="BT137" s="89"/>
      <c r="BU137" s="89"/>
      <c r="BV137" s="89"/>
      <c r="BW137" s="89"/>
    </row>
    <row r="138" spans="1:75" ht="12.75" customHeight="1" x14ac:dyDescent="0.2">
      <c r="A138" s="102"/>
      <c r="B138" s="102"/>
      <c r="C138" s="102"/>
      <c r="D138" s="102"/>
      <c r="E138" s="102"/>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89"/>
      <c r="AZ138" s="89"/>
      <c r="BA138" s="89"/>
      <c r="BB138" s="89"/>
      <c r="BC138" s="89"/>
      <c r="BD138" s="89"/>
      <c r="BE138" s="89"/>
      <c r="BF138" s="89"/>
      <c r="BG138" s="89"/>
      <c r="BH138" s="89"/>
      <c r="BI138" s="89"/>
      <c r="BJ138" s="89"/>
      <c r="BK138" s="89"/>
      <c r="BL138" s="89"/>
      <c r="BM138" s="89"/>
      <c r="BN138" s="89"/>
      <c r="BO138" s="89"/>
      <c r="BP138" s="89"/>
      <c r="BQ138" s="89"/>
      <c r="BR138" s="89"/>
      <c r="BS138" s="89"/>
      <c r="BT138" s="89"/>
      <c r="BU138" s="89"/>
      <c r="BV138" s="89"/>
      <c r="BW138" s="89"/>
    </row>
    <row r="139" spans="1:75" ht="12.75" customHeight="1" x14ac:dyDescent="0.2">
      <c r="A139" s="102"/>
      <c r="B139" s="102"/>
      <c r="C139" s="102"/>
      <c r="D139" s="102"/>
      <c r="E139" s="102"/>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89"/>
      <c r="AZ139" s="89"/>
      <c r="BA139" s="89"/>
      <c r="BB139" s="89"/>
      <c r="BC139" s="89"/>
      <c r="BD139" s="89"/>
      <c r="BE139" s="89"/>
      <c r="BF139" s="89"/>
      <c r="BG139" s="89"/>
      <c r="BH139" s="89"/>
      <c r="BI139" s="89"/>
      <c r="BJ139" s="89"/>
      <c r="BK139" s="89"/>
      <c r="BL139" s="89"/>
      <c r="BM139" s="89"/>
      <c r="BN139" s="89"/>
      <c r="BO139" s="89"/>
      <c r="BP139" s="89"/>
      <c r="BQ139" s="89"/>
      <c r="BR139" s="89"/>
      <c r="BS139" s="89"/>
      <c r="BT139" s="89"/>
      <c r="BU139" s="89"/>
      <c r="BV139" s="89"/>
      <c r="BW139" s="89"/>
    </row>
    <row r="140" spans="1:75" ht="12.75" customHeight="1" x14ac:dyDescent="0.2">
      <c r="A140" s="102"/>
      <c r="B140" s="102"/>
      <c r="C140" s="102"/>
      <c r="D140" s="102"/>
      <c r="E140" s="102"/>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row>
    <row r="141" spans="1:75" ht="12.75" customHeight="1" x14ac:dyDescent="0.2">
      <c r="A141" s="102"/>
      <c r="B141" s="102"/>
      <c r="C141" s="102"/>
      <c r="D141" s="102"/>
      <c r="E141" s="102"/>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89"/>
      <c r="AZ141" s="89"/>
      <c r="BA141" s="89"/>
      <c r="BB141" s="89"/>
      <c r="BC141" s="89"/>
      <c r="BD141" s="89"/>
      <c r="BE141" s="89"/>
      <c r="BF141" s="89"/>
      <c r="BG141" s="89"/>
      <c r="BH141" s="89"/>
      <c r="BI141" s="89"/>
      <c r="BJ141" s="89"/>
      <c r="BK141" s="89"/>
      <c r="BL141" s="89"/>
      <c r="BM141" s="89"/>
      <c r="BN141" s="89"/>
      <c r="BO141" s="89"/>
      <c r="BP141" s="89"/>
      <c r="BQ141" s="89"/>
      <c r="BR141" s="89"/>
      <c r="BS141" s="89"/>
      <c r="BT141" s="89"/>
      <c r="BU141" s="89"/>
      <c r="BV141" s="89"/>
      <c r="BW141" s="89"/>
    </row>
    <row r="142" spans="1:75" ht="12.75" customHeight="1" x14ac:dyDescent="0.2">
      <c r="A142" s="102"/>
      <c r="B142" s="102"/>
      <c r="C142" s="102"/>
      <c r="D142" s="102"/>
      <c r="E142" s="102"/>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row>
    <row r="143" spans="1:75" ht="12.75" customHeight="1" x14ac:dyDescent="0.2">
      <c r="A143" s="102"/>
      <c r="B143" s="102"/>
      <c r="C143" s="102"/>
      <c r="D143" s="102"/>
      <c r="E143" s="102"/>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89"/>
      <c r="AZ143" s="89"/>
      <c r="BA143" s="89"/>
      <c r="BB143" s="89"/>
      <c r="BC143" s="89"/>
      <c r="BD143" s="89"/>
      <c r="BE143" s="89"/>
      <c r="BF143" s="89"/>
      <c r="BG143" s="89"/>
      <c r="BH143" s="89"/>
      <c r="BI143" s="89"/>
      <c r="BJ143" s="89"/>
      <c r="BK143" s="89"/>
      <c r="BL143" s="89"/>
      <c r="BM143" s="89"/>
      <c r="BN143" s="89"/>
      <c r="BO143" s="89"/>
      <c r="BP143" s="89"/>
      <c r="BQ143" s="89"/>
      <c r="BR143" s="89"/>
      <c r="BS143" s="89"/>
      <c r="BT143" s="89"/>
      <c r="BU143" s="89"/>
      <c r="BV143" s="89"/>
      <c r="BW143" s="89"/>
    </row>
    <row r="144" spans="1:75" ht="12.75" customHeight="1" x14ac:dyDescent="0.2">
      <c r="A144" s="102"/>
      <c r="B144" s="102"/>
      <c r="C144" s="102"/>
      <c r="D144" s="102"/>
      <c r="E144" s="102"/>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89"/>
      <c r="AZ144" s="89"/>
      <c r="BA144" s="89"/>
      <c r="BB144" s="89"/>
      <c r="BC144" s="89"/>
      <c r="BD144" s="89"/>
      <c r="BE144" s="89"/>
      <c r="BF144" s="89"/>
      <c r="BG144" s="89"/>
      <c r="BH144" s="89"/>
      <c r="BI144" s="89"/>
      <c r="BJ144" s="89"/>
      <c r="BK144" s="89"/>
      <c r="BL144" s="89"/>
      <c r="BM144" s="89"/>
      <c r="BN144" s="89"/>
      <c r="BO144" s="89"/>
      <c r="BP144" s="89"/>
      <c r="BQ144" s="89"/>
      <c r="BR144" s="89"/>
      <c r="BS144" s="89"/>
      <c r="BT144" s="89"/>
      <c r="BU144" s="89"/>
      <c r="BV144" s="89"/>
      <c r="BW144" s="89"/>
    </row>
    <row r="145" spans="1:75" ht="12.75" customHeight="1" x14ac:dyDescent="0.2">
      <c r="A145" s="102"/>
      <c r="B145" s="102"/>
      <c r="C145" s="102"/>
      <c r="D145" s="102"/>
      <c r="E145" s="102"/>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89"/>
      <c r="AZ145" s="89"/>
      <c r="BA145" s="89"/>
      <c r="BB145" s="89"/>
      <c r="BC145" s="89"/>
      <c r="BD145" s="89"/>
      <c r="BE145" s="89"/>
      <c r="BF145" s="89"/>
      <c r="BG145" s="89"/>
      <c r="BH145" s="89"/>
      <c r="BI145" s="89"/>
      <c r="BJ145" s="89"/>
      <c r="BK145" s="89"/>
      <c r="BL145" s="89"/>
      <c r="BM145" s="89"/>
      <c r="BN145" s="89"/>
      <c r="BO145" s="89"/>
      <c r="BP145" s="89"/>
      <c r="BQ145" s="89"/>
      <c r="BR145" s="89"/>
      <c r="BS145" s="89"/>
      <c r="BT145" s="89"/>
      <c r="BU145" s="89"/>
      <c r="BV145" s="89"/>
      <c r="BW145" s="89"/>
    </row>
    <row r="146" spans="1:75" ht="12.75" customHeight="1" x14ac:dyDescent="0.2">
      <c r="A146" s="102"/>
      <c r="B146" s="102"/>
      <c r="C146" s="102"/>
      <c r="D146" s="102"/>
      <c r="E146" s="102"/>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89"/>
      <c r="AZ146" s="89"/>
      <c r="BA146" s="89"/>
      <c r="BB146" s="89"/>
      <c r="BC146" s="89"/>
      <c r="BD146" s="89"/>
      <c r="BE146" s="89"/>
      <c r="BF146" s="89"/>
      <c r="BG146" s="89"/>
      <c r="BH146" s="89"/>
      <c r="BI146" s="89"/>
      <c r="BJ146" s="89"/>
      <c r="BK146" s="89"/>
      <c r="BL146" s="89"/>
      <c r="BM146" s="89"/>
      <c r="BN146" s="89"/>
      <c r="BO146" s="89"/>
      <c r="BP146" s="89"/>
      <c r="BQ146" s="89"/>
      <c r="BR146" s="89"/>
      <c r="BS146" s="89"/>
      <c r="BT146" s="89"/>
      <c r="BU146" s="89"/>
      <c r="BV146" s="89"/>
      <c r="BW146" s="89"/>
    </row>
    <row r="147" spans="1:75" ht="12.75" customHeight="1" x14ac:dyDescent="0.2">
      <c r="A147" s="102"/>
      <c r="B147" s="102"/>
      <c r="C147" s="102"/>
      <c r="D147" s="102"/>
      <c r="E147" s="102"/>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89"/>
      <c r="AZ147" s="89"/>
      <c r="BA147" s="89"/>
      <c r="BB147" s="89"/>
      <c r="BC147" s="89"/>
      <c r="BD147" s="89"/>
      <c r="BE147" s="89"/>
      <c r="BF147" s="89"/>
      <c r="BG147" s="89"/>
      <c r="BH147" s="89"/>
      <c r="BI147" s="89"/>
      <c r="BJ147" s="89"/>
      <c r="BK147" s="89"/>
      <c r="BL147" s="89"/>
      <c r="BM147" s="89"/>
      <c r="BN147" s="89"/>
      <c r="BO147" s="89"/>
      <c r="BP147" s="89"/>
      <c r="BQ147" s="89"/>
      <c r="BR147" s="89"/>
      <c r="BS147" s="89"/>
      <c r="BT147" s="89"/>
      <c r="BU147" s="89"/>
      <c r="BV147" s="89"/>
      <c r="BW147" s="89"/>
    </row>
    <row r="148" spans="1:75" ht="12.75" customHeight="1" x14ac:dyDescent="0.2">
      <c r="A148" s="102"/>
      <c r="B148" s="102"/>
      <c r="C148" s="102"/>
      <c r="D148" s="102"/>
      <c r="E148" s="102"/>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89"/>
      <c r="AZ148" s="89"/>
      <c r="BA148" s="89"/>
      <c r="BB148" s="89"/>
      <c r="BC148" s="89"/>
      <c r="BD148" s="89"/>
      <c r="BE148" s="89"/>
      <c r="BF148" s="89"/>
      <c r="BG148" s="89"/>
      <c r="BH148" s="89"/>
      <c r="BI148" s="89"/>
      <c r="BJ148" s="89"/>
      <c r="BK148" s="89"/>
      <c r="BL148" s="89"/>
      <c r="BM148" s="89"/>
      <c r="BN148" s="89"/>
      <c r="BO148" s="89"/>
      <c r="BP148" s="89"/>
      <c r="BQ148" s="89"/>
      <c r="BR148" s="89"/>
      <c r="BS148" s="89"/>
      <c r="BT148" s="89"/>
      <c r="BU148" s="89"/>
      <c r="BV148" s="89"/>
      <c r="BW148" s="89"/>
    </row>
    <row r="149" spans="1:75" ht="12.75" customHeight="1" x14ac:dyDescent="0.2">
      <c r="A149" s="102"/>
      <c r="B149" s="102"/>
      <c r="C149" s="102"/>
      <c r="D149" s="102"/>
      <c r="E149" s="102"/>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c r="BW149" s="89"/>
    </row>
    <row r="150" spans="1:75" ht="12.75" customHeight="1" x14ac:dyDescent="0.2">
      <c r="A150" s="102"/>
      <c r="B150" s="102"/>
      <c r="C150" s="102"/>
      <c r="D150" s="102"/>
      <c r="E150" s="102"/>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row>
    <row r="151" spans="1:75" ht="12.75" customHeight="1" x14ac:dyDescent="0.2">
      <c r="A151" s="102"/>
      <c r="B151" s="102"/>
      <c r="C151" s="102"/>
      <c r="D151" s="102"/>
      <c r="E151" s="102"/>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c r="BW151" s="89"/>
    </row>
    <row r="152" spans="1:75" ht="12.75" customHeight="1" x14ac:dyDescent="0.2">
      <c r="A152" s="102"/>
      <c r="B152" s="102"/>
      <c r="C152" s="102"/>
      <c r="D152" s="102"/>
      <c r="E152" s="102"/>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89"/>
      <c r="AZ152" s="89"/>
      <c r="BA152" s="89"/>
      <c r="BB152" s="89"/>
      <c r="BC152" s="89"/>
      <c r="BD152" s="89"/>
      <c r="BE152" s="89"/>
      <c r="BF152" s="89"/>
      <c r="BG152" s="89"/>
      <c r="BH152" s="89"/>
      <c r="BI152" s="89"/>
      <c r="BJ152" s="89"/>
      <c r="BK152" s="89"/>
      <c r="BL152" s="89"/>
      <c r="BM152" s="89"/>
      <c r="BN152" s="89"/>
      <c r="BO152" s="89"/>
      <c r="BP152" s="89"/>
      <c r="BQ152" s="89"/>
      <c r="BR152" s="89"/>
      <c r="BS152" s="89"/>
      <c r="BT152" s="89"/>
      <c r="BU152" s="89"/>
      <c r="BV152" s="89"/>
      <c r="BW152" s="89"/>
    </row>
    <row r="153" spans="1:75" ht="12.75" customHeight="1" x14ac:dyDescent="0.2">
      <c r="A153" s="102"/>
      <c r="B153" s="102"/>
      <c r="C153" s="102"/>
      <c r="D153" s="102"/>
      <c r="E153" s="102"/>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c r="BW153" s="89"/>
    </row>
    <row r="154" spans="1:75" ht="12.75" customHeight="1" x14ac:dyDescent="0.2">
      <c r="A154" s="102"/>
      <c r="B154" s="102"/>
      <c r="C154" s="102"/>
      <c r="D154" s="102"/>
      <c r="E154" s="102"/>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c r="BW154" s="89"/>
    </row>
    <row r="155" spans="1:75" ht="12.75" customHeight="1" x14ac:dyDescent="0.2">
      <c r="A155" s="102"/>
      <c r="B155" s="102"/>
      <c r="C155" s="102"/>
      <c r="D155" s="102"/>
      <c r="E155" s="102"/>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89"/>
      <c r="AZ155" s="89"/>
      <c r="BA155" s="89"/>
      <c r="BB155" s="89"/>
      <c r="BC155" s="89"/>
      <c r="BD155" s="89"/>
      <c r="BE155" s="89"/>
      <c r="BF155" s="89"/>
      <c r="BG155" s="89"/>
      <c r="BH155" s="89"/>
      <c r="BI155" s="89"/>
      <c r="BJ155" s="89"/>
      <c r="BK155" s="89"/>
      <c r="BL155" s="89"/>
      <c r="BM155" s="89"/>
      <c r="BN155" s="89"/>
      <c r="BO155" s="89"/>
      <c r="BP155" s="89"/>
      <c r="BQ155" s="89"/>
      <c r="BR155" s="89"/>
      <c r="BS155" s="89"/>
      <c r="BT155" s="89"/>
      <c r="BU155" s="89"/>
      <c r="BV155" s="89"/>
      <c r="BW155" s="89"/>
    </row>
    <row r="156" spans="1:75" ht="12.75" customHeight="1" x14ac:dyDescent="0.2">
      <c r="A156" s="102"/>
      <c r="B156" s="102"/>
      <c r="C156" s="102"/>
      <c r="D156" s="102"/>
      <c r="E156" s="102"/>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89"/>
      <c r="AZ156" s="89"/>
      <c r="BA156" s="89"/>
      <c r="BB156" s="89"/>
      <c r="BC156" s="89"/>
      <c r="BD156" s="89"/>
      <c r="BE156" s="89"/>
      <c r="BF156" s="89"/>
      <c r="BG156" s="89"/>
      <c r="BH156" s="89"/>
      <c r="BI156" s="89"/>
      <c r="BJ156" s="89"/>
      <c r="BK156" s="89"/>
      <c r="BL156" s="89"/>
      <c r="BM156" s="89"/>
      <c r="BN156" s="89"/>
      <c r="BO156" s="89"/>
      <c r="BP156" s="89"/>
      <c r="BQ156" s="89"/>
      <c r="BR156" s="89"/>
      <c r="BS156" s="89"/>
      <c r="BT156" s="89"/>
      <c r="BU156" s="89"/>
      <c r="BV156" s="89"/>
      <c r="BW156" s="89"/>
    </row>
    <row r="157" spans="1:75" ht="12.75" customHeight="1" x14ac:dyDescent="0.2">
      <c r="A157" s="102"/>
      <c r="B157" s="102"/>
      <c r="C157" s="102"/>
      <c r="D157" s="102"/>
      <c r="E157" s="102"/>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89"/>
      <c r="AZ157" s="89"/>
      <c r="BA157" s="89"/>
      <c r="BB157" s="89"/>
      <c r="BC157" s="89"/>
      <c r="BD157" s="89"/>
      <c r="BE157" s="89"/>
      <c r="BF157" s="89"/>
      <c r="BG157" s="89"/>
      <c r="BH157" s="89"/>
      <c r="BI157" s="89"/>
      <c r="BJ157" s="89"/>
      <c r="BK157" s="89"/>
      <c r="BL157" s="89"/>
      <c r="BM157" s="89"/>
      <c r="BN157" s="89"/>
      <c r="BO157" s="89"/>
      <c r="BP157" s="89"/>
      <c r="BQ157" s="89"/>
      <c r="BR157" s="89"/>
      <c r="BS157" s="89"/>
      <c r="BT157" s="89"/>
      <c r="BU157" s="89"/>
      <c r="BV157" s="89"/>
      <c r="BW157" s="89"/>
    </row>
    <row r="158" spans="1:75" ht="12.75" customHeight="1" x14ac:dyDescent="0.2">
      <c r="A158" s="102"/>
      <c r="B158" s="102"/>
      <c r="C158" s="102"/>
      <c r="D158" s="102"/>
      <c r="E158" s="102"/>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89"/>
      <c r="AZ158" s="89"/>
      <c r="BA158" s="89"/>
      <c r="BB158" s="89"/>
      <c r="BC158" s="89"/>
      <c r="BD158" s="89"/>
      <c r="BE158" s="89"/>
      <c r="BF158" s="89"/>
      <c r="BG158" s="89"/>
      <c r="BH158" s="89"/>
      <c r="BI158" s="89"/>
      <c r="BJ158" s="89"/>
      <c r="BK158" s="89"/>
      <c r="BL158" s="89"/>
      <c r="BM158" s="89"/>
      <c r="BN158" s="89"/>
      <c r="BO158" s="89"/>
      <c r="BP158" s="89"/>
      <c r="BQ158" s="89"/>
      <c r="BR158" s="89"/>
      <c r="BS158" s="89"/>
      <c r="BT158" s="89"/>
      <c r="BU158" s="89"/>
      <c r="BV158" s="89"/>
      <c r="BW158" s="89"/>
    </row>
    <row r="159" spans="1:75" ht="12.75" customHeight="1" x14ac:dyDescent="0.2">
      <c r="A159" s="102"/>
      <c r="B159" s="102"/>
      <c r="C159" s="102"/>
      <c r="D159" s="102"/>
      <c r="E159" s="102"/>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89"/>
      <c r="AZ159" s="89"/>
      <c r="BA159" s="89"/>
      <c r="BB159" s="89"/>
      <c r="BC159" s="89"/>
      <c r="BD159" s="89"/>
      <c r="BE159" s="89"/>
      <c r="BF159" s="89"/>
      <c r="BG159" s="89"/>
      <c r="BH159" s="89"/>
      <c r="BI159" s="89"/>
      <c r="BJ159" s="89"/>
      <c r="BK159" s="89"/>
      <c r="BL159" s="89"/>
      <c r="BM159" s="89"/>
      <c r="BN159" s="89"/>
      <c r="BO159" s="89"/>
      <c r="BP159" s="89"/>
      <c r="BQ159" s="89"/>
      <c r="BR159" s="89"/>
      <c r="BS159" s="89"/>
      <c r="BT159" s="89"/>
      <c r="BU159" s="89"/>
      <c r="BV159" s="89"/>
      <c r="BW159" s="89"/>
    </row>
    <row r="160" spans="1:75" ht="12.75" customHeight="1" x14ac:dyDescent="0.2">
      <c r="A160" s="102"/>
      <c r="B160" s="102"/>
      <c r="C160" s="102"/>
      <c r="D160" s="102"/>
      <c r="E160" s="102"/>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89"/>
      <c r="AZ160" s="89"/>
      <c r="BA160" s="89"/>
      <c r="BB160" s="89"/>
      <c r="BC160" s="89"/>
      <c r="BD160" s="89"/>
      <c r="BE160" s="89"/>
      <c r="BF160" s="89"/>
      <c r="BG160" s="89"/>
      <c r="BH160" s="89"/>
      <c r="BI160" s="89"/>
      <c r="BJ160" s="89"/>
      <c r="BK160" s="89"/>
      <c r="BL160" s="89"/>
      <c r="BM160" s="89"/>
      <c r="BN160" s="89"/>
      <c r="BO160" s="89"/>
      <c r="BP160" s="89"/>
      <c r="BQ160" s="89"/>
      <c r="BR160" s="89"/>
      <c r="BS160" s="89"/>
      <c r="BT160" s="89"/>
      <c r="BU160" s="89"/>
      <c r="BV160" s="89"/>
      <c r="BW160" s="89"/>
    </row>
    <row r="161" spans="1:75" ht="12.75" customHeight="1" x14ac:dyDescent="0.2">
      <c r="A161" s="102"/>
      <c r="B161" s="102"/>
      <c r="C161" s="102"/>
      <c r="D161" s="102"/>
      <c r="E161" s="102"/>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89"/>
      <c r="AZ161" s="89"/>
      <c r="BA161" s="89"/>
      <c r="BB161" s="89"/>
      <c r="BC161" s="89"/>
      <c r="BD161" s="89"/>
      <c r="BE161" s="89"/>
      <c r="BF161" s="89"/>
      <c r="BG161" s="89"/>
      <c r="BH161" s="89"/>
      <c r="BI161" s="89"/>
      <c r="BJ161" s="89"/>
      <c r="BK161" s="89"/>
      <c r="BL161" s="89"/>
      <c r="BM161" s="89"/>
      <c r="BN161" s="89"/>
      <c r="BO161" s="89"/>
      <c r="BP161" s="89"/>
      <c r="BQ161" s="89"/>
      <c r="BR161" s="89"/>
      <c r="BS161" s="89"/>
      <c r="BT161" s="89"/>
      <c r="BU161" s="89"/>
      <c r="BV161" s="89"/>
      <c r="BW161" s="89"/>
    </row>
    <row r="162" spans="1:75" ht="12.75" customHeight="1" x14ac:dyDescent="0.2">
      <c r="A162" s="102"/>
      <c r="B162" s="102"/>
      <c r="C162" s="102"/>
      <c r="D162" s="102"/>
      <c r="E162" s="102"/>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c r="BW162" s="89"/>
    </row>
    <row r="163" spans="1:75" ht="12.75" customHeight="1" x14ac:dyDescent="0.2">
      <c r="A163" s="102"/>
      <c r="B163" s="102"/>
      <c r="C163" s="102"/>
      <c r="D163" s="102"/>
      <c r="E163" s="102"/>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89"/>
      <c r="AZ163" s="89"/>
      <c r="BA163" s="89"/>
      <c r="BB163" s="89"/>
      <c r="BC163" s="89"/>
      <c r="BD163" s="89"/>
      <c r="BE163" s="89"/>
      <c r="BF163" s="89"/>
      <c r="BG163" s="89"/>
      <c r="BH163" s="89"/>
      <c r="BI163" s="89"/>
      <c r="BJ163" s="89"/>
      <c r="BK163" s="89"/>
      <c r="BL163" s="89"/>
      <c r="BM163" s="89"/>
      <c r="BN163" s="89"/>
      <c r="BO163" s="89"/>
      <c r="BP163" s="89"/>
      <c r="BQ163" s="89"/>
      <c r="BR163" s="89"/>
      <c r="BS163" s="89"/>
      <c r="BT163" s="89"/>
      <c r="BU163" s="89"/>
      <c r="BV163" s="89"/>
      <c r="BW163" s="89"/>
    </row>
    <row r="164" spans="1:75" ht="12.75" customHeight="1" x14ac:dyDescent="0.2">
      <c r="A164" s="102"/>
      <c r="B164" s="102"/>
      <c r="C164" s="102"/>
      <c r="D164" s="102"/>
      <c r="E164" s="102"/>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c r="BW164" s="89"/>
    </row>
    <row r="165" spans="1:75" ht="12.75" customHeight="1" x14ac:dyDescent="0.2">
      <c r="A165" s="102"/>
      <c r="B165" s="102"/>
      <c r="C165" s="102"/>
      <c r="D165" s="102"/>
      <c r="E165" s="102"/>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89"/>
      <c r="AZ165" s="89"/>
      <c r="BA165" s="89"/>
      <c r="BB165" s="89"/>
      <c r="BC165" s="89"/>
      <c r="BD165" s="89"/>
      <c r="BE165" s="89"/>
      <c r="BF165" s="89"/>
      <c r="BG165" s="89"/>
      <c r="BH165" s="89"/>
      <c r="BI165" s="89"/>
      <c r="BJ165" s="89"/>
      <c r="BK165" s="89"/>
      <c r="BL165" s="89"/>
      <c r="BM165" s="89"/>
      <c r="BN165" s="89"/>
      <c r="BO165" s="89"/>
      <c r="BP165" s="89"/>
      <c r="BQ165" s="89"/>
      <c r="BR165" s="89"/>
      <c r="BS165" s="89"/>
      <c r="BT165" s="89"/>
      <c r="BU165" s="89"/>
      <c r="BV165" s="89"/>
      <c r="BW165" s="89"/>
    </row>
    <row r="166" spans="1:75" ht="12.75" customHeight="1" x14ac:dyDescent="0.2">
      <c r="A166" s="102"/>
      <c r="B166" s="102"/>
      <c r="C166" s="102"/>
      <c r="D166" s="102"/>
      <c r="E166" s="102"/>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89"/>
      <c r="AZ166" s="89"/>
      <c r="BA166" s="89"/>
      <c r="BB166" s="89"/>
      <c r="BC166" s="89"/>
      <c r="BD166" s="89"/>
      <c r="BE166" s="89"/>
      <c r="BF166" s="89"/>
      <c r="BG166" s="89"/>
      <c r="BH166" s="89"/>
      <c r="BI166" s="89"/>
      <c r="BJ166" s="89"/>
      <c r="BK166" s="89"/>
      <c r="BL166" s="89"/>
      <c r="BM166" s="89"/>
      <c r="BN166" s="89"/>
      <c r="BO166" s="89"/>
      <c r="BP166" s="89"/>
      <c r="BQ166" s="89"/>
      <c r="BR166" s="89"/>
      <c r="BS166" s="89"/>
      <c r="BT166" s="89"/>
      <c r="BU166" s="89"/>
      <c r="BV166" s="89"/>
      <c r="BW166" s="89"/>
    </row>
    <row r="167" spans="1:75" ht="12.75" customHeight="1" x14ac:dyDescent="0.2">
      <c r="A167" s="102"/>
      <c r="B167" s="102"/>
      <c r="C167" s="102"/>
      <c r="D167" s="102"/>
      <c r="E167" s="102"/>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89"/>
      <c r="AZ167" s="89"/>
      <c r="BA167" s="89"/>
      <c r="BB167" s="89"/>
      <c r="BC167" s="89"/>
      <c r="BD167" s="89"/>
      <c r="BE167" s="89"/>
      <c r="BF167" s="89"/>
      <c r="BG167" s="89"/>
      <c r="BH167" s="89"/>
      <c r="BI167" s="89"/>
      <c r="BJ167" s="89"/>
      <c r="BK167" s="89"/>
      <c r="BL167" s="89"/>
      <c r="BM167" s="89"/>
      <c r="BN167" s="89"/>
      <c r="BO167" s="89"/>
      <c r="BP167" s="89"/>
      <c r="BQ167" s="89"/>
      <c r="BR167" s="89"/>
      <c r="BS167" s="89"/>
      <c r="BT167" s="89"/>
      <c r="BU167" s="89"/>
      <c r="BV167" s="89"/>
      <c r="BW167" s="89"/>
    </row>
    <row r="168" spans="1:75" ht="12.75" customHeight="1" x14ac:dyDescent="0.2">
      <c r="A168" s="102"/>
      <c r="B168" s="102"/>
      <c r="C168" s="102"/>
      <c r="D168" s="102"/>
      <c r="E168" s="102"/>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89"/>
      <c r="AZ168" s="89"/>
      <c r="BA168" s="89"/>
      <c r="BB168" s="89"/>
      <c r="BC168" s="89"/>
      <c r="BD168" s="89"/>
      <c r="BE168" s="89"/>
      <c r="BF168" s="89"/>
      <c r="BG168" s="89"/>
      <c r="BH168" s="89"/>
      <c r="BI168" s="89"/>
      <c r="BJ168" s="89"/>
      <c r="BK168" s="89"/>
      <c r="BL168" s="89"/>
      <c r="BM168" s="89"/>
      <c r="BN168" s="89"/>
      <c r="BO168" s="89"/>
      <c r="BP168" s="89"/>
      <c r="BQ168" s="89"/>
      <c r="BR168" s="89"/>
      <c r="BS168" s="89"/>
      <c r="BT168" s="89"/>
      <c r="BU168" s="89"/>
      <c r="BV168" s="89"/>
      <c r="BW168" s="89"/>
    </row>
    <row r="169" spans="1:75" ht="12.75" customHeight="1" x14ac:dyDescent="0.2">
      <c r="A169" s="102"/>
      <c r="B169" s="102"/>
      <c r="C169" s="102"/>
      <c r="D169" s="102"/>
      <c r="E169" s="102"/>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89"/>
      <c r="BV169" s="89"/>
      <c r="BW169" s="89"/>
    </row>
    <row r="170" spans="1:75" ht="12.75" customHeight="1" x14ac:dyDescent="0.2">
      <c r="A170" s="102"/>
      <c r="B170" s="102"/>
      <c r="C170" s="102"/>
      <c r="D170" s="102"/>
      <c r="E170" s="102"/>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89"/>
      <c r="AZ170" s="89"/>
      <c r="BA170" s="89"/>
      <c r="BB170" s="89"/>
      <c r="BC170" s="89"/>
      <c r="BD170" s="89"/>
      <c r="BE170" s="89"/>
      <c r="BF170" s="89"/>
      <c r="BG170" s="89"/>
      <c r="BH170" s="89"/>
      <c r="BI170" s="89"/>
      <c r="BJ170" s="89"/>
      <c r="BK170" s="89"/>
      <c r="BL170" s="89"/>
      <c r="BM170" s="89"/>
      <c r="BN170" s="89"/>
      <c r="BO170" s="89"/>
      <c r="BP170" s="89"/>
      <c r="BQ170" s="89"/>
      <c r="BR170" s="89"/>
      <c r="BS170" s="89"/>
      <c r="BT170" s="89"/>
      <c r="BU170" s="89"/>
      <c r="BV170" s="89"/>
      <c r="BW170" s="89"/>
    </row>
    <row r="171" spans="1:75" ht="12.75" customHeight="1" x14ac:dyDescent="0.2">
      <c r="A171" s="102"/>
      <c r="B171" s="102"/>
      <c r="C171" s="102"/>
      <c r="D171" s="102"/>
      <c r="E171" s="102"/>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89"/>
      <c r="AZ171" s="89"/>
      <c r="BA171" s="89"/>
      <c r="BB171" s="89"/>
      <c r="BC171" s="89"/>
      <c r="BD171" s="89"/>
      <c r="BE171" s="89"/>
      <c r="BF171" s="89"/>
      <c r="BG171" s="89"/>
      <c r="BH171" s="89"/>
      <c r="BI171" s="89"/>
      <c r="BJ171" s="89"/>
      <c r="BK171" s="89"/>
      <c r="BL171" s="89"/>
      <c r="BM171" s="89"/>
      <c r="BN171" s="89"/>
      <c r="BO171" s="89"/>
      <c r="BP171" s="89"/>
      <c r="BQ171" s="89"/>
      <c r="BR171" s="89"/>
      <c r="BS171" s="89"/>
      <c r="BT171" s="89"/>
      <c r="BU171" s="89"/>
      <c r="BV171" s="89"/>
      <c r="BW171" s="89"/>
    </row>
    <row r="172" spans="1:75" ht="12.75" customHeight="1" x14ac:dyDescent="0.2">
      <c r="A172" s="102"/>
      <c r="B172" s="102"/>
      <c r="C172" s="102"/>
      <c r="D172" s="102"/>
      <c r="E172" s="102"/>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89"/>
      <c r="AZ172" s="89"/>
      <c r="BA172" s="89"/>
      <c r="BB172" s="89"/>
      <c r="BC172" s="89"/>
      <c r="BD172" s="89"/>
      <c r="BE172" s="89"/>
      <c r="BF172" s="89"/>
      <c r="BG172" s="89"/>
      <c r="BH172" s="89"/>
      <c r="BI172" s="89"/>
      <c r="BJ172" s="89"/>
      <c r="BK172" s="89"/>
      <c r="BL172" s="89"/>
      <c r="BM172" s="89"/>
      <c r="BN172" s="89"/>
      <c r="BO172" s="89"/>
      <c r="BP172" s="89"/>
      <c r="BQ172" s="89"/>
      <c r="BR172" s="89"/>
      <c r="BS172" s="89"/>
      <c r="BT172" s="89"/>
      <c r="BU172" s="89"/>
      <c r="BV172" s="89"/>
      <c r="BW172" s="89"/>
    </row>
    <row r="173" spans="1:75" ht="12.75" customHeight="1" x14ac:dyDescent="0.2">
      <c r="A173" s="102"/>
      <c r="B173" s="102"/>
      <c r="C173" s="102"/>
      <c r="D173" s="102"/>
      <c r="E173" s="102"/>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89"/>
      <c r="AZ173" s="89"/>
      <c r="BA173" s="89"/>
      <c r="BB173" s="89"/>
      <c r="BC173" s="89"/>
      <c r="BD173" s="89"/>
      <c r="BE173" s="89"/>
      <c r="BF173" s="89"/>
      <c r="BG173" s="89"/>
      <c r="BH173" s="89"/>
      <c r="BI173" s="89"/>
      <c r="BJ173" s="89"/>
      <c r="BK173" s="89"/>
      <c r="BL173" s="89"/>
      <c r="BM173" s="89"/>
      <c r="BN173" s="89"/>
      <c r="BO173" s="89"/>
      <c r="BP173" s="89"/>
      <c r="BQ173" s="89"/>
      <c r="BR173" s="89"/>
      <c r="BS173" s="89"/>
      <c r="BT173" s="89"/>
      <c r="BU173" s="89"/>
      <c r="BV173" s="89"/>
      <c r="BW173" s="89"/>
    </row>
    <row r="174" spans="1:75" ht="12.75" customHeight="1" x14ac:dyDescent="0.2">
      <c r="A174" s="102"/>
      <c r="B174" s="102"/>
      <c r="C174" s="102"/>
      <c r="D174" s="102"/>
      <c r="E174" s="102"/>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89"/>
      <c r="AZ174" s="89"/>
      <c r="BA174" s="89"/>
      <c r="BB174" s="89"/>
      <c r="BC174" s="89"/>
      <c r="BD174" s="89"/>
      <c r="BE174" s="89"/>
      <c r="BF174" s="89"/>
      <c r="BG174" s="89"/>
      <c r="BH174" s="89"/>
      <c r="BI174" s="89"/>
      <c r="BJ174" s="89"/>
      <c r="BK174" s="89"/>
      <c r="BL174" s="89"/>
      <c r="BM174" s="89"/>
      <c r="BN174" s="89"/>
      <c r="BO174" s="89"/>
      <c r="BP174" s="89"/>
      <c r="BQ174" s="89"/>
      <c r="BR174" s="89"/>
      <c r="BS174" s="89"/>
      <c r="BT174" s="89"/>
      <c r="BU174" s="89"/>
      <c r="BV174" s="89"/>
      <c r="BW174" s="89"/>
    </row>
    <row r="175" spans="1:75" ht="12.75" customHeight="1" x14ac:dyDescent="0.2">
      <c r="A175" s="102"/>
      <c r="B175" s="102"/>
      <c r="C175" s="102"/>
      <c r="D175" s="102"/>
      <c r="E175" s="102"/>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89"/>
      <c r="AZ175" s="89"/>
      <c r="BA175" s="89"/>
      <c r="BB175" s="89"/>
      <c r="BC175" s="89"/>
      <c r="BD175" s="89"/>
      <c r="BE175" s="89"/>
      <c r="BF175" s="89"/>
      <c r="BG175" s="89"/>
      <c r="BH175" s="89"/>
      <c r="BI175" s="89"/>
      <c r="BJ175" s="89"/>
      <c r="BK175" s="89"/>
      <c r="BL175" s="89"/>
      <c r="BM175" s="89"/>
      <c r="BN175" s="89"/>
      <c r="BO175" s="89"/>
      <c r="BP175" s="89"/>
      <c r="BQ175" s="89"/>
      <c r="BR175" s="89"/>
      <c r="BS175" s="89"/>
      <c r="BT175" s="89"/>
      <c r="BU175" s="89"/>
      <c r="BV175" s="89"/>
      <c r="BW175" s="89"/>
    </row>
    <row r="176" spans="1:75" ht="12.75" customHeight="1" x14ac:dyDescent="0.2">
      <c r="A176" s="102"/>
      <c r="B176" s="102"/>
      <c r="C176" s="102"/>
      <c r="D176" s="102"/>
      <c r="E176" s="102"/>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c r="BW176" s="89"/>
    </row>
    <row r="177" spans="1:75" ht="12.75" customHeight="1" x14ac:dyDescent="0.2">
      <c r="A177" s="102"/>
      <c r="B177" s="102"/>
      <c r="C177" s="102"/>
      <c r="D177" s="102"/>
      <c r="E177" s="102"/>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89"/>
      <c r="AZ177" s="89"/>
      <c r="BA177" s="89"/>
      <c r="BB177" s="89"/>
      <c r="BC177" s="89"/>
      <c r="BD177" s="89"/>
      <c r="BE177" s="89"/>
      <c r="BF177" s="89"/>
      <c r="BG177" s="89"/>
      <c r="BH177" s="89"/>
      <c r="BI177" s="89"/>
      <c r="BJ177" s="89"/>
      <c r="BK177" s="89"/>
      <c r="BL177" s="89"/>
      <c r="BM177" s="89"/>
      <c r="BN177" s="89"/>
      <c r="BO177" s="89"/>
      <c r="BP177" s="89"/>
      <c r="BQ177" s="89"/>
      <c r="BR177" s="89"/>
      <c r="BS177" s="89"/>
      <c r="BT177" s="89"/>
      <c r="BU177" s="89"/>
      <c r="BV177" s="89"/>
      <c r="BW177" s="89"/>
    </row>
    <row r="178" spans="1:75" ht="12.75" customHeight="1" x14ac:dyDescent="0.2">
      <c r="A178" s="102"/>
      <c r="B178" s="102"/>
      <c r="C178" s="102"/>
      <c r="D178" s="102"/>
      <c r="E178" s="102"/>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89"/>
      <c r="AZ178" s="89"/>
      <c r="BA178" s="89"/>
      <c r="BB178" s="89"/>
      <c r="BC178" s="89"/>
      <c r="BD178" s="89"/>
      <c r="BE178" s="89"/>
      <c r="BF178" s="89"/>
      <c r="BG178" s="89"/>
      <c r="BH178" s="89"/>
      <c r="BI178" s="89"/>
      <c r="BJ178" s="89"/>
      <c r="BK178" s="89"/>
      <c r="BL178" s="89"/>
      <c r="BM178" s="89"/>
      <c r="BN178" s="89"/>
      <c r="BO178" s="89"/>
      <c r="BP178" s="89"/>
      <c r="BQ178" s="89"/>
      <c r="BR178" s="89"/>
      <c r="BS178" s="89"/>
      <c r="BT178" s="89"/>
      <c r="BU178" s="89"/>
      <c r="BV178" s="89"/>
      <c r="BW178" s="89"/>
    </row>
    <row r="179" spans="1:75" ht="12.75" customHeight="1" x14ac:dyDescent="0.2">
      <c r="A179" s="102"/>
      <c r="B179" s="102"/>
      <c r="C179" s="102"/>
      <c r="D179" s="102"/>
      <c r="E179" s="102"/>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89"/>
      <c r="AZ179" s="89"/>
      <c r="BA179" s="89"/>
      <c r="BB179" s="89"/>
      <c r="BC179" s="89"/>
      <c r="BD179" s="89"/>
      <c r="BE179" s="89"/>
      <c r="BF179" s="89"/>
      <c r="BG179" s="89"/>
      <c r="BH179" s="89"/>
      <c r="BI179" s="89"/>
      <c r="BJ179" s="89"/>
      <c r="BK179" s="89"/>
      <c r="BL179" s="89"/>
      <c r="BM179" s="89"/>
      <c r="BN179" s="89"/>
      <c r="BO179" s="89"/>
      <c r="BP179" s="89"/>
      <c r="BQ179" s="89"/>
      <c r="BR179" s="89"/>
      <c r="BS179" s="89"/>
      <c r="BT179" s="89"/>
      <c r="BU179" s="89"/>
      <c r="BV179" s="89"/>
      <c r="BW179" s="89"/>
    </row>
    <row r="180" spans="1:75" ht="12.75" customHeight="1" x14ac:dyDescent="0.2">
      <c r="A180" s="102"/>
      <c r="B180" s="102"/>
      <c r="C180" s="102"/>
      <c r="D180" s="102"/>
      <c r="E180" s="102"/>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89"/>
      <c r="AZ180" s="89"/>
      <c r="BA180" s="89"/>
      <c r="BB180" s="89"/>
      <c r="BC180" s="89"/>
      <c r="BD180" s="89"/>
      <c r="BE180" s="89"/>
      <c r="BF180" s="89"/>
      <c r="BG180" s="89"/>
      <c r="BH180" s="89"/>
      <c r="BI180" s="89"/>
      <c r="BJ180" s="89"/>
      <c r="BK180" s="89"/>
      <c r="BL180" s="89"/>
      <c r="BM180" s="89"/>
      <c r="BN180" s="89"/>
      <c r="BO180" s="89"/>
      <c r="BP180" s="89"/>
      <c r="BQ180" s="89"/>
      <c r="BR180" s="89"/>
      <c r="BS180" s="89"/>
      <c r="BT180" s="89"/>
      <c r="BU180" s="89"/>
      <c r="BV180" s="89"/>
      <c r="BW180" s="89"/>
    </row>
    <row r="181" spans="1:75" ht="12.75" customHeight="1" x14ac:dyDescent="0.2">
      <c r="A181" s="102"/>
      <c r="B181" s="102"/>
      <c r="C181" s="102"/>
      <c r="D181" s="102"/>
      <c r="E181" s="102"/>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89"/>
      <c r="AZ181" s="89"/>
      <c r="BA181" s="89"/>
      <c r="BB181" s="89"/>
      <c r="BC181" s="89"/>
      <c r="BD181" s="89"/>
      <c r="BE181" s="89"/>
      <c r="BF181" s="89"/>
      <c r="BG181" s="89"/>
      <c r="BH181" s="89"/>
      <c r="BI181" s="89"/>
      <c r="BJ181" s="89"/>
      <c r="BK181" s="89"/>
      <c r="BL181" s="89"/>
      <c r="BM181" s="89"/>
      <c r="BN181" s="89"/>
      <c r="BO181" s="89"/>
      <c r="BP181" s="89"/>
      <c r="BQ181" s="89"/>
      <c r="BR181" s="89"/>
      <c r="BS181" s="89"/>
      <c r="BT181" s="89"/>
      <c r="BU181" s="89"/>
      <c r="BV181" s="89"/>
      <c r="BW181" s="89"/>
    </row>
    <row r="182" spans="1:75" ht="12.75" customHeight="1" x14ac:dyDescent="0.2">
      <c r="A182" s="102"/>
      <c r="B182" s="102"/>
      <c r="C182" s="102"/>
      <c r="D182" s="102"/>
      <c r="E182" s="102"/>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89"/>
      <c r="AZ182" s="89"/>
      <c r="BA182" s="89"/>
      <c r="BB182" s="89"/>
      <c r="BC182" s="89"/>
      <c r="BD182" s="89"/>
      <c r="BE182" s="89"/>
      <c r="BF182" s="89"/>
      <c r="BG182" s="89"/>
      <c r="BH182" s="89"/>
      <c r="BI182" s="89"/>
      <c r="BJ182" s="89"/>
      <c r="BK182" s="89"/>
      <c r="BL182" s="89"/>
      <c r="BM182" s="89"/>
      <c r="BN182" s="89"/>
      <c r="BO182" s="89"/>
      <c r="BP182" s="89"/>
      <c r="BQ182" s="89"/>
      <c r="BR182" s="89"/>
      <c r="BS182" s="89"/>
      <c r="BT182" s="89"/>
      <c r="BU182" s="89"/>
      <c r="BV182" s="89"/>
      <c r="BW182" s="89"/>
    </row>
    <row r="183" spans="1:75" ht="12.75" customHeight="1" x14ac:dyDescent="0.2">
      <c r="A183" s="102"/>
      <c r="B183" s="102"/>
      <c r="C183" s="102"/>
      <c r="D183" s="102"/>
      <c r="E183" s="102"/>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89"/>
      <c r="AZ183" s="89"/>
      <c r="BA183" s="89"/>
      <c r="BB183" s="89"/>
      <c r="BC183" s="89"/>
      <c r="BD183" s="89"/>
      <c r="BE183" s="89"/>
      <c r="BF183" s="89"/>
      <c r="BG183" s="89"/>
      <c r="BH183" s="89"/>
      <c r="BI183" s="89"/>
      <c r="BJ183" s="89"/>
      <c r="BK183" s="89"/>
      <c r="BL183" s="89"/>
      <c r="BM183" s="89"/>
      <c r="BN183" s="89"/>
      <c r="BO183" s="89"/>
      <c r="BP183" s="89"/>
      <c r="BQ183" s="89"/>
      <c r="BR183" s="89"/>
      <c r="BS183" s="89"/>
      <c r="BT183" s="89"/>
      <c r="BU183" s="89"/>
      <c r="BV183" s="89"/>
      <c r="BW183" s="89"/>
    </row>
    <row r="184" spans="1:75" ht="12.75" customHeight="1" x14ac:dyDescent="0.2">
      <c r="A184" s="102"/>
      <c r="B184" s="102"/>
      <c r="C184" s="102"/>
      <c r="D184" s="102"/>
      <c r="E184" s="102"/>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c r="BW184" s="89"/>
    </row>
    <row r="185" spans="1:75" ht="12.75" customHeight="1" x14ac:dyDescent="0.2">
      <c r="A185" s="102"/>
      <c r="B185" s="102"/>
      <c r="C185" s="102"/>
      <c r="D185" s="102"/>
      <c r="E185" s="102"/>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89"/>
      <c r="AZ185" s="89"/>
      <c r="BA185" s="89"/>
      <c r="BB185" s="89"/>
      <c r="BC185" s="89"/>
      <c r="BD185" s="89"/>
      <c r="BE185" s="89"/>
      <c r="BF185" s="89"/>
      <c r="BG185" s="89"/>
      <c r="BH185" s="89"/>
      <c r="BI185" s="89"/>
      <c r="BJ185" s="89"/>
      <c r="BK185" s="89"/>
      <c r="BL185" s="89"/>
      <c r="BM185" s="89"/>
      <c r="BN185" s="89"/>
      <c r="BO185" s="89"/>
      <c r="BP185" s="89"/>
      <c r="BQ185" s="89"/>
      <c r="BR185" s="89"/>
      <c r="BS185" s="89"/>
      <c r="BT185" s="89"/>
      <c r="BU185" s="89"/>
      <c r="BV185" s="89"/>
      <c r="BW185" s="89"/>
    </row>
    <row r="186" spans="1:75" ht="12.75" customHeight="1" x14ac:dyDescent="0.2">
      <c r="A186" s="102"/>
      <c r="B186" s="102"/>
      <c r="C186" s="102"/>
      <c r="D186" s="102"/>
      <c r="E186" s="102"/>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89"/>
      <c r="AZ186" s="89"/>
      <c r="BA186" s="89"/>
      <c r="BB186" s="89"/>
      <c r="BC186" s="89"/>
      <c r="BD186" s="89"/>
      <c r="BE186" s="89"/>
      <c r="BF186" s="89"/>
      <c r="BG186" s="89"/>
      <c r="BH186" s="89"/>
      <c r="BI186" s="89"/>
      <c r="BJ186" s="89"/>
      <c r="BK186" s="89"/>
      <c r="BL186" s="89"/>
      <c r="BM186" s="89"/>
      <c r="BN186" s="89"/>
      <c r="BO186" s="89"/>
      <c r="BP186" s="89"/>
      <c r="BQ186" s="89"/>
      <c r="BR186" s="89"/>
      <c r="BS186" s="89"/>
      <c r="BT186" s="89"/>
      <c r="BU186" s="89"/>
      <c r="BV186" s="89"/>
      <c r="BW186" s="89"/>
    </row>
    <row r="187" spans="1:75" ht="12.75" customHeight="1" x14ac:dyDescent="0.2">
      <c r="A187" s="102"/>
      <c r="B187" s="102"/>
      <c r="C187" s="102"/>
      <c r="D187" s="102"/>
      <c r="E187" s="102"/>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89"/>
      <c r="AZ187" s="89"/>
      <c r="BA187" s="89"/>
      <c r="BB187" s="89"/>
      <c r="BC187" s="89"/>
      <c r="BD187" s="89"/>
      <c r="BE187" s="89"/>
      <c r="BF187" s="89"/>
      <c r="BG187" s="89"/>
      <c r="BH187" s="89"/>
      <c r="BI187" s="89"/>
      <c r="BJ187" s="89"/>
      <c r="BK187" s="89"/>
      <c r="BL187" s="89"/>
      <c r="BM187" s="89"/>
      <c r="BN187" s="89"/>
      <c r="BO187" s="89"/>
      <c r="BP187" s="89"/>
      <c r="BQ187" s="89"/>
      <c r="BR187" s="89"/>
      <c r="BS187" s="89"/>
      <c r="BT187" s="89"/>
      <c r="BU187" s="89"/>
      <c r="BV187" s="89"/>
      <c r="BW187" s="89"/>
    </row>
    <row r="188" spans="1:75" ht="12.75" customHeight="1" x14ac:dyDescent="0.2">
      <c r="A188" s="102"/>
      <c r="B188" s="102"/>
      <c r="C188" s="102"/>
      <c r="D188" s="102"/>
      <c r="E188" s="102"/>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89"/>
      <c r="AZ188" s="89"/>
      <c r="BA188" s="89"/>
      <c r="BB188" s="89"/>
      <c r="BC188" s="89"/>
      <c r="BD188" s="89"/>
      <c r="BE188" s="89"/>
      <c r="BF188" s="89"/>
      <c r="BG188" s="89"/>
      <c r="BH188" s="89"/>
      <c r="BI188" s="89"/>
      <c r="BJ188" s="89"/>
      <c r="BK188" s="89"/>
      <c r="BL188" s="89"/>
      <c r="BM188" s="89"/>
      <c r="BN188" s="89"/>
      <c r="BO188" s="89"/>
      <c r="BP188" s="89"/>
      <c r="BQ188" s="89"/>
      <c r="BR188" s="89"/>
      <c r="BS188" s="89"/>
      <c r="BT188" s="89"/>
      <c r="BU188" s="89"/>
      <c r="BV188" s="89"/>
      <c r="BW188" s="89"/>
    </row>
    <row r="189" spans="1:75" ht="12.75" customHeight="1" x14ac:dyDescent="0.2">
      <c r="A189" s="102"/>
      <c r="B189" s="102"/>
      <c r="C189" s="102"/>
      <c r="D189" s="102"/>
      <c r="E189" s="102"/>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89"/>
      <c r="AZ189" s="89"/>
      <c r="BA189" s="89"/>
      <c r="BB189" s="89"/>
      <c r="BC189" s="89"/>
      <c r="BD189" s="89"/>
      <c r="BE189" s="89"/>
      <c r="BF189" s="89"/>
      <c r="BG189" s="89"/>
      <c r="BH189" s="89"/>
      <c r="BI189" s="89"/>
      <c r="BJ189" s="89"/>
      <c r="BK189" s="89"/>
      <c r="BL189" s="89"/>
      <c r="BM189" s="89"/>
      <c r="BN189" s="89"/>
      <c r="BO189" s="89"/>
      <c r="BP189" s="89"/>
      <c r="BQ189" s="89"/>
      <c r="BR189" s="89"/>
      <c r="BS189" s="89"/>
      <c r="BT189" s="89"/>
      <c r="BU189" s="89"/>
      <c r="BV189" s="89"/>
      <c r="BW189" s="89"/>
    </row>
    <row r="190" spans="1:75" ht="12.75" customHeight="1" x14ac:dyDescent="0.2">
      <c r="A190" s="102"/>
      <c r="B190" s="102"/>
      <c r="C190" s="102"/>
      <c r="D190" s="102"/>
      <c r="E190" s="102"/>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89"/>
      <c r="AZ190" s="89"/>
      <c r="BA190" s="89"/>
      <c r="BB190" s="89"/>
      <c r="BC190" s="89"/>
      <c r="BD190" s="89"/>
      <c r="BE190" s="89"/>
      <c r="BF190" s="89"/>
      <c r="BG190" s="89"/>
      <c r="BH190" s="89"/>
      <c r="BI190" s="89"/>
      <c r="BJ190" s="89"/>
      <c r="BK190" s="89"/>
      <c r="BL190" s="89"/>
      <c r="BM190" s="89"/>
      <c r="BN190" s="89"/>
      <c r="BO190" s="89"/>
      <c r="BP190" s="89"/>
      <c r="BQ190" s="89"/>
      <c r="BR190" s="89"/>
      <c r="BS190" s="89"/>
      <c r="BT190" s="89"/>
      <c r="BU190" s="89"/>
      <c r="BV190" s="89"/>
      <c r="BW190" s="89"/>
    </row>
    <row r="191" spans="1:75" ht="12.75" customHeight="1" x14ac:dyDescent="0.2">
      <c r="A191" s="102"/>
      <c r="B191" s="102"/>
      <c r="C191" s="102"/>
      <c r="D191" s="102"/>
      <c r="E191" s="102"/>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c r="BW191" s="89"/>
    </row>
    <row r="192" spans="1:75" ht="12.75" customHeight="1" x14ac:dyDescent="0.2">
      <c r="A192" s="102"/>
      <c r="B192" s="102"/>
      <c r="C192" s="102"/>
      <c r="D192" s="102"/>
      <c r="E192" s="102"/>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89"/>
      <c r="AZ192" s="89"/>
      <c r="BA192" s="89"/>
      <c r="BB192" s="89"/>
      <c r="BC192" s="89"/>
      <c r="BD192" s="89"/>
      <c r="BE192" s="89"/>
      <c r="BF192" s="89"/>
      <c r="BG192" s="89"/>
      <c r="BH192" s="89"/>
      <c r="BI192" s="89"/>
      <c r="BJ192" s="89"/>
      <c r="BK192" s="89"/>
      <c r="BL192" s="89"/>
      <c r="BM192" s="89"/>
      <c r="BN192" s="89"/>
      <c r="BO192" s="89"/>
      <c r="BP192" s="89"/>
      <c r="BQ192" s="89"/>
      <c r="BR192" s="89"/>
      <c r="BS192" s="89"/>
      <c r="BT192" s="89"/>
      <c r="BU192" s="89"/>
      <c r="BV192" s="89"/>
      <c r="BW192" s="89"/>
    </row>
    <row r="193" spans="1:75" ht="12.75" customHeight="1" x14ac:dyDescent="0.2">
      <c r="A193" s="102"/>
      <c r="B193" s="102"/>
      <c r="C193" s="102"/>
      <c r="D193" s="102"/>
      <c r="E193" s="102"/>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89"/>
      <c r="BV193" s="89"/>
      <c r="BW193" s="89"/>
    </row>
    <row r="194" spans="1:75" ht="12.75" customHeight="1" x14ac:dyDescent="0.2">
      <c r="A194" s="102"/>
      <c r="B194" s="102"/>
      <c r="C194" s="102"/>
      <c r="D194" s="102"/>
      <c r="E194" s="102"/>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row>
    <row r="195" spans="1:75" ht="12.75" customHeight="1" x14ac:dyDescent="0.2">
      <c r="A195" s="102"/>
      <c r="B195" s="102"/>
      <c r="C195" s="102"/>
      <c r="D195" s="102"/>
      <c r="E195" s="102"/>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89"/>
      <c r="AZ195" s="89"/>
      <c r="BA195" s="89"/>
      <c r="BB195" s="89"/>
      <c r="BC195" s="89"/>
      <c r="BD195" s="89"/>
      <c r="BE195" s="89"/>
      <c r="BF195" s="89"/>
      <c r="BG195" s="89"/>
      <c r="BH195" s="89"/>
      <c r="BI195" s="89"/>
      <c r="BJ195" s="89"/>
      <c r="BK195" s="89"/>
      <c r="BL195" s="89"/>
      <c r="BM195" s="89"/>
      <c r="BN195" s="89"/>
      <c r="BO195" s="89"/>
      <c r="BP195" s="89"/>
      <c r="BQ195" s="89"/>
      <c r="BR195" s="89"/>
      <c r="BS195" s="89"/>
      <c r="BT195" s="89"/>
      <c r="BU195" s="89"/>
      <c r="BV195" s="89"/>
      <c r="BW195" s="89"/>
    </row>
    <row r="196" spans="1:75" ht="12.75" customHeight="1" x14ac:dyDescent="0.2">
      <c r="A196" s="102"/>
      <c r="B196" s="102"/>
      <c r="C196" s="102"/>
      <c r="D196" s="102"/>
      <c r="E196" s="102"/>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89"/>
      <c r="AZ196" s="89"/>
      <c r="BA196" s="89"/>
      <c r="BB196" s="89"/>
      <c r="BC196" s="89"/>
      <c r="BD196" s="89"/>
      <c r="BE196" s="89"/>
      <c r="BF196" s="89"/>
      <c r="BG196" s="89"/>
      <c r="BH196" s="89"/>
      <c r="BI196" s="89"/>
      <c r="BJ196" s="89"/>
      <c r="BK196" s="89"/>
      <c r="BL196" s="89"/>
      <c r="BM196" s="89"/>
      <c r="BN196" s="89"/>
      <c r="BO196" s="89"/>
      <c r="BP196" s="89"/>
      <c r="BQ196" s="89"/>
      <c r="BR196" s="89"/>
      <c r="BS196" s="89"/>
      <c r="BT196" s="89"/>
      <c r="BU196" s="89"/>
      <c r="BV196" s="89"/>
      <c r="BW196" s="89"/>
    </row>
    <row r="197" spans="1:75" ht="12.75" customHeight="1" x14ac:dyDescent="0.2">
      <c r="A197" s="102"/>
      <c r="B197" s="102"/>
      <c r="C197" s="102"/>
      <c r="D197" s="102"/>
      <c r="E197" s="102"/>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89"/>
      <c r="AZ197" s="89"/>
      <c r="BA197" s="89"/>
      <c r="BB197" s="89"/>
      <c r="BC197" s="89"/>
      <c r="BD197" s="89"/>
      <c r="BE197" s="89"/>
      <c r="BF197" s="89"/>
      <c r="BG197" s="89"/>
      <c r="BH197" s="89"/>
      <c r="BI197" s="89"/>
      <c r="BJ197" s="89"/>
      <c r="BK197" s="89"/>
      <c r="BL197" s="89"/>
      <c r="BM197" s="89"/>
      <c r="BN197" s="89"/>
      <c r="BO197" s="89"/>
      <c r="BP197" s="89"/>
      <c r="BQ197" s="89"/>
      <c r="BR197" s="89"/>
      <c r="BS197" s="89"/>
      <c r="BT197" s="89"/>
      <c r="BU197" s="89"/>
      <c r="BV197" s="89"/>
      <c r="BW197" s="89"/>
    </row>
    <row r="198" spans="1:75" ht="12.75" customHeight="1" x14ac:dyDescent="0.2">
      <c r="A198" s="102"/>
      <c r="B198" s="102"/>
      <c r="C198" s="102"/>
      <c r="D198" s="102"/>
      <c r="E198" s="102"/>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89"/>
      <c r="AZ198" s="89"/>
      <c r="BA198" s="89"/>
      <c r="BB198" s="89"/>
      <c r="BC198" s="89"/>
      <c r="BD198" s="89"/>
      <c r="BE198" s="89"/>
      <c r="BF198" s="89"/>
      <c r="BG198" s="89"/>
      <c r="BH198" s="89"/>
      <c r="BI198" s="89"/>
      <c r="BJ198" s="89"/>
      <c r="BK198" s="89"/>
      <c r="BL198" s="89"/>
      <c r="BM198" s="89"/>
      <c r="BN198" s="89"/>
      <c r="BO198" s="89"/>
      <c r="BP198" s="89"/>
      <c r="BQ198" s="89"/>
      <c r="BR198" s="89"/>
      <c r="BS198" s="89"/>
      <c r="BT198" s="89"/>
      <c r="BU198" s="89"/>
      <c r="BV198" s="89"/>
      <c r="BW198" s="89"/>
    </row>
    <row r="199" spans="1:75" ht="12.75" customHeight="1" x14ac:dyDescent="0.2">
      <c r="A199" s="102"/>
      <c r="B199" s="102"/>
      <c r="C199" s="102"/>
      <c r="D199" s="102"/>
      <c r="E199" s="102"/>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89"/>
      <c r="AZ199" s="89"/>
      <c r="BA199" s="89"/>
      <c r="BB199" s="89"/>
      <c r="BC199" s="89"/>
      <c r="BD199" s="89"/>
      <c r="BE199" s="89"/>
      <c r="BF199" s="89"/>
      <c r="BG199" s="89"/>
      <c r="BH199" s="89"/>
      <c r="BI199" s="89"/>
      <c r="BJ199" s="89"/>
      <c r="BK199" s="89"/>
      <c r="BL199" s="89"/>
      <c r="BM199" s="89"/>
      <c r="BN199" s="89"/>
      <c r="BO199" s="89"/>
      <c r="BP199" s="89"/>
      <c r="BQ199" s="89"/>
      <c r="BR199" s="89"/>
      <c r="BS199" s="89"/>
      <c r="BT199" s="89"/>
      <c r="BU199" s="89"/>
      <c r="BV199" s="89"/>
      <c r="BW199" s="89"/>
    </row>
    <row r="200" spans="1:75" ht="12.75" customHeight="1" x14ac:dyDescent="0.2">
      <c r="A200" s="102"/>
      <c r="B200" s="102"/>
      <c r="C200" s="102"/>
      <c r="D200" s="102"/>
      <c r="E200" s="102"/>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89"/>
      <c r="AZ200" s="89"/>
      <c r="BA200" s="89"/>
      <c r="BB200" s="89"/>
      <c r="BC200" s="89"/>
      <c r="BD200" s="89"/>
      <c r="BE200" s="89"/>
      <c r="BF200" s="89"/>
      <c r="BG200" s="89"/>
      <c r="BH200" s="89"/>
      <c r="BI200" s="89"/>
      <c r="BJ200" s="89"/>
      <c r="BK200" s="89"/>
      <c r="BL200" s="89"/>
      <c r="BM200" s="89"/>
      <c r="BN200" s="89"/>
      <c r="BO200" s="89"/>
      <c r="BP200" s="89"/>
      <c r="BQ200" s="89"/>
      <c r="BR200" s="89"/>
      <c r="BS200" s="89"/>
      <c r="BT200" s="89"/>
      <c r="BU200" s="89"/>
      <c r="BV200" s="89"/>
      <c r="BW200" s="89"/>
    </row>
    <row r="201" spans="1:75" ht="12.75" customHeight="1" x14ac:dyDescent="0.2">
      <c r="A201" s="102"/>
      <c r="B201" s="102"/>
      <c r="C201" s="102"/>
      <c r="D201" s="102"/>
      <c r="E201" s="102"/>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89"/>
      <c r="AZ201" s="89"/>
      <c r="BA201" s="89"/>
      <c r="BB201" s="89"/>
      <c r="BC201" s="89"/>
      <c r="BD201" s="89"/>
      <c r="BE201" s="89"/>
      <c r="BF201" s="89"/>
      <c r="BG201" s="89"/>
      <c r="BH201" s="89"/>
      <c r="BI201" s="89"/>
      <c r="BJ201" s="89"/>
      <c r="BK201" s="89"/>
      <c r="BL201" s="89"/>
      <c r="BM201" s="89"/>
      <c r="BN201" s="89"/>
      <c r="BO201" s="89"/>
      <c r="BP201" s="89"/>
      <c r="BQ201" s="89"/>
      <c r="BR201" s="89"/>
      <c r="BS201" s="89"/>
      <c r="BT201" s="89"/>
      <c r="BU201" s="89"/>
      <c r="BV201" s="89"/>
      <c r="BW201" s="89"/>
    </row>
    <row r="202" spans="1:75" ht="12.75" customHeight="1" x14ac:dyDescent="0.2">
      <c r="A202" s="102"/>
      <c r="B202" s="102"/>
      <c r="C202" s="102"/>
      <c r="D202" s="102"/>
      <c r="E202" s="102"/>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89"/>
      <c r="AZ202" s="89"/>
      <c r="BA202" s="89"/>
      <c r="BB202" s="89"/>
      <c r="BC202" s="89"/>
      <c r="BD202" s="89"/>
      <c r="BE202" s="89"/>
      <c r="BF202" s="89"/>
      <c r="BG202" s="89"/>
      <c r="BH202" s="89"/>
      <c r="BI202" s="89"/>
      <c r="BJ202" s="89"/>
      <c r="BK202" s="89"/>
      <c r="BL202" s="89"/>
      <c r="BM202" s="89"/>
      <c r="BN202" s="89"/>
      <c r="BO202" s="89"/>
      <c r="BP202" s="89"/>
      <c r="BQ202" s="89"/>
      <c r="BR202" s="89"/>
      <c r="BS202" s="89"/>
      <c r="BT202" s="89"/>
      <c r="BU202" s="89"/>
      <c r="BV202" s="89"/>
      <c r="BW202" s="89"/>
    </row>
    <row r="203" spans="1:75" ht="12.75" customHeight="1" x14ac:dyDescent="0.2">
      <c r="A203" s="102"/>
      <c r="B203" s="102"/>
      <c r="C203" s="102"/>
      <c r="D203" s="102"/>
      <c r="E203" s="102"/>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89"/>
      <c r="AZ203" s="89"/>
      <c r="BA203" s="89"/>
      <c r="BB203" s="89"/>
      <c r="BC203" s="89"/>
      <c r="BD203" s="89"/>
      <c r="BE203" s="89"/>
      <c r="BF203" s="89"/>
      <c r="BG203" s="89"/>
      <c r="BH203" s="89"/>
      <c r="BI203" s="89"/>
      <c r="BJ203" s="89"/>
      <c r="BK203" s="89"/>
      <c r="BL203" s="89"/>
      <c r="BM203" s="89"/>
      <c r="BN203" s="89"/>
      <c r="BO203" s="89"/>
      <c r="BP203" s="89"/>
      <c r="BQ203" s="89"/>
      <c r="BR203" s="89"/>
      <c r="BS203" s="89"/>
      <c r="BT203" s="89"/>
      <c r="BU203" s="89"/>
      <c r="BV203" s="89"/>
      <c r="BW203" s="89"/>
    </row>
    <row r="204" spans="1:75" ht="12.75" customHeight="1" x14ac:dyDescent="0.2">
      <c r="A204" s="102"/>
      <c r="B204" s="102"/>
      <c r="C204" s="102"/>
      <c r="D204" s="102"/>
      <c r="E204" s="102"/>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89"/>
      <c r="AZ204" s="89"/>
      <c r="BA204" s="89"/>
      <c r="BB204" s="89"/>
      <c r="BC204" s="89"/>
      <c r="BD204" s="89"/>
      <c r="BE204" s="89"/>
      <c r="BF204" s="89"/>
      <c r="BG204" s="89"/>
      <c r="BH204" s="89"/>
      <c r="BI204" s="89"/>
      <c r="BJ204" s="89"/>
      <c r="BK204" s="89"/>
      <c r="BL204" s="89"/>
      <c r="BM204" s="89"/>
      <c r="BN204" s="89"/>
      <c r="BO204" s="89"/>
      <c r="BP204" s="89"/>
      <c r="BQ204" s="89"/>
      <c r="BR204" s="89"/>
      <c r="BS204" s="89"/>
      <c r="BT204" s="89"/>
      <c r="BU204" s="89"/>
      <c r="BV204" s="89"/>
      <c r="BW204" s="89"/>
    </row>
    <row r="205" spans="1:75" ht="12.75" customHeight="1" x14ac:dyDescent="0.2">
      <c r="A205" s="102"/>
      <c r="B205" s="102"/>
      <c r="C205" s="102"/>
      <c r="D205" s="102"/>
      <c r="E205" s="102"/>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89"/>
      <c r="AZ205" s="89"/>
      <c r="BA205" s="89"/>
      <c r="BB205" s="89"/>
      <c r="BC205" s="89"/>
      <c r="BD205" s="89"/>
      <c r="BE205" s="89"/>
      <c r="BF205" s="89"/>
      <c r="BG205" s="89"/>
      <c r="BH205" s="89"/>
      <c r="BI205" s="89"/>
      <c r="BJ205" s="89"/>
      <c r="BK205" s="89"/>
      <c r="BL205" s="89"/>
      <c r="BM205" s="89"/>
      <c r="BN205" s="89"/>
      <c r="BO205" s="89"/>
      <c r="BP205" s="89"/>
      <c r="BQ205" s="89"/>
      <c r="BR205" s="89"/>
      <c r="BS205" s="89"/>
      <c r="BT205" s="89"/>
      <c r="BU205" s="89"/>
      <c r="BV205" s="89"/>
      <c r="BW205" s="89"/>
    </row>
    <row r="206" spans="1:75" ht="12.75" customHeight="1" x14ac:dyDescent="0.2">
      <c r="A206" s="102"/>
      <c r="B206" s="102"/>
      <c r="C206" s="102"/>
      <c r="D206" s="102"/>
      <c r="E206" s="102"/>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89"/>
      <c r="AZ206" s="89"/>
      <c r="BA206" s="89"/>
      <c r="BB206" s="89"/>
      <c r="BC206" s="89"/>
      <c r="BD206" s="89"/>
      <c r="BE206" s="89"/>
      <c r="BF206" s="89"/>
      <c r="BG206" s="89"/>
      <c r="BH206" s="89"/>
      <c r="BI206" s="89"/>
      <c r="BJ206" s="89"/>
      <c r="BK206" s="89"/>
      <c r="BL206" s="89"/>
      <c r="BM206" s="89"/>
      <c r="BN206" s="89"/>
      <c r="BO206" s="89"/>
      <c r="BP206" s="89"/>
      <c r="BQ206" s="89"/>
      <c r="BR206" s="89"/>
      <c r="BS206" s="89"/>
      <c r="BT206" s="89"/>
      <c r="BU206" s="89"/>
      <c r="BV206" s="89"/>
      <c r="BW206" s="89"/>
    </row>
    <row r="207" spans="1:75" ht="12.75" customHeight="1" x14ac:dyDescent="0.2">
      <c r="A207" s="102"/>
      <c r="B207" s="102"/>
      <c r="C207" s="102"/>
      <c r="D207" s="102"/>
      <c r="E207" s="102"/>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89"/>
      <c r="AZ207" s="89"/>
      <c r="BA207" s="89"/>
      <c r="BB207" s="89"/>
      <c r="BC207" s="89"/>
      <c r="BD207" s="89"/>
      <c r="BE207" s="89"/>
      <c r="BF207" s="89"/>
      <c r="BG207" s="89"/>
      <c r="BH207" s="89"/>
      <c r="BI207" s="89"/>
      <c r="BJ207" s="89"/>
      <c r="BK207" s="89"/>
      <c r="BL207" s="89"/>
      <c r="BM207" s="89"/>
      <c r="BN207" s="89"/>
      <c r="BO207" s="89"/>
      <c r="BP207" s="89"/>
      <c r="BQ207" s="89"/>
      <c r="BR207" s="89"/>
      <c r="BS207" s="89"/>
      <c r="BT207" s="89"/>
      <c r="BU207" s="89"/>
      <c r="BV207" s="89"/>
      <c r="BW207" s="89"/>
    </row>
    <row r="208" spans="1:75" ht="12.75" customHeight="1" x14ac:dyDescent="0.2">
      <c r="A208" s="102"/>
      <c r="B208" s="102"/>
      <c r="C208" s="102"/>
      <c r="D208" s="102"/>
      <c r="E208" s="102"/>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89"/>
      <c r="AZ208" s="89"/>
      <c r="BA208" s="89"/>
      <c r="BB208" s="89"/>
      <c r="BC208" s="89"/>
      <c r="BD208" s="89"/>
      <c r="BE208" s="89"/>
      <c r="BF208" s="89"/>
      <c r="BG208" s="89"/>
      <c r="BH208" s="89"/>
      <c r="BI208" s="89"/>
      <c r="BJ208" s="89"/>
      <c r="BK208" s="89"/>
      <c r="BL208" s="89"/>
      <c r="BM208" s="89"/>
      <c r="BN208" s="89"/>
      <c r="BO208" s="89"/>
      <c r="BP208" s="89"/>
      <c r="BQ208" s="89"/>
      <c r="BR208" s="89"/>
      <c r="BS208" s="89"/>
      <c r="BT208" s="89"/>
      <c r="BU208" s="89"/>
      <c r="BV208" s="89"/>
      <c r="BW208" s="89"/>
    </row>
    <row r="209" spans="1:75" ht="12.75" customHeight="1" x14ac:dyDescent="0.2">
      <c r="A209" s="102"/>
      <c r="B209" s="102"/>
      <c r="C209" s="102"/>
      <c r="D209" s="102"/>
      <c r="E209" s="102"/>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c r="BW209" s="89"/>
    </row>
    <row r="210" spans="1:75" ht="12.75" customHeight="1" x14ac:dyDescent="0.2">
      <c r="A210" s="102"/>
      <c r="B210" s="102"/>
      <c r="C210" s="102"/>
      <c r="D210" s="102"/>
      <c r="E210" s="102"/>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89"/>
      <c r="AZ210" s="89"/>
      <c r="BA210" s="89"/>
      <c r="BB210" s="89"/>
      <c r="BC210" s="89"/>
      <c r="BD210" s="89"/>
      <c r="BE210" s="89"/>
      <c r="BF210" s="89"/>
      <c r="BG210" s="89"/>
      <c r="BH210" s="89"/>
      <c r="BI210" s="89"/>
      <c r="BJ210" s="89"/>
      <c r="BK210" s="89"/>
      <c r="BL210" s="89"/>
      <c r="BM210" s="89"/>
      <c r="BN210" s="89"/>
      <c r="BO210" s="89"/>
      <c r="BP210" s="89"/>
      <c r="BQ210" s="89"/>
      <c r="BR210" s="89"/>
      <c r="BS210" s="89"/>
      <c r="BT210" s="89"/>
      <c r="BU210" s="89"/>
      <c r="BV210" s="89"/>
      <c r="BW210" s="89"/>
    </row>
    <row r="211" spans="1:75" ht="12.75" customHeight="1" x14ac:dyDescent="0.2">
      <c r="A211" s="102"/>
      <c r="B211" s="102"/>
      <c r="C211" s="102"/>
      <c r="D211" s="102"/>
      <c r="E211" s="102"/>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89"/>
      <c r="AZ211" s="89"/>
      <c r="BA211" s="89"/>
      <c r="BB211" s="89"/>
      <c r="BC211" s="89"/>
      <c r="BD211" s="89"/>
      <c r="BE211" s="89"/>
      <c r="BF211" s="89"/>
      <c r="BG211" s="89"/>
      <c r="BH211" s="89"/>
      <c r="BI211" s="89"/>
      <c r="BJ211" s="89"/>
      <c r="BK211" s="89"/>
      <c r="BL211" s="89"/>
      <c r="BM211" s="89"/>
      <c r="BN211" s="89"/>
      <c r="BO211" s="89"/>
      <c r="BP211" s="89"/>
      <c r="BQ211" s="89"/>
      <c r="BR211" s="89"/>
      <c r="BS211" s="89"/>
      <c r="BT211" s="89"/>
      <c r="BU211" s="89"/>
      <c r="BV211" s="89"/>
      <c r="BW211" s="89"/>
    </row>
    <row r="212" spans="1:75" ht="12.75" customHeight="1" x14ac:dyDescent="0.2">
      <c r="A212" s="102"/>
      <c r="B212" s="102"/>
      <c r="C212" s="102"/>
      <c r="D212" s="102"/>
      <c r="E212" s="102"/>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89"/>
      <c r="AZ212" s="89"/>
      <c r="BA212" s="89"/>
      <c r="BB212" s="89"/>
      <c r="BC212" s="89"/>
      <c r="BD212" s="89"/>
      <c r="BE212" s="89"/>
      <c r="BF212" s="89"/>
      <c r="BG212" s="89"/>
      <c r="BH212" s="89"/>
      <c r="BI212" s="89"/>
      <c r="BJ212" s="89"/>
      <c r="BK212" s="89"/>
      <c r="BL212" s="89"/>
      <c r="BM212" s="89"/>
      <c r="BN212" s="89"/>
      <c r="BO212" s="89"/>
      <c r="BP212" s="89"/>
      <c r="BQ212" s="89"/>
      <c r="BR212" s="89"/>
      <c r="BS212" s="89"/>
      <c r="BT212" s="89"/>
      <c r="BU212" s="89"/>
      <c r="BV212" s="89"/>
      <c r="BW212" s="89"/>
    </row>
    <row r="213" spans="1:75" ht="12.75" customHeight="1" x14ac:dyDescent="0.2">
      <c r="A213" s="102"/>
      <c r="B213" s="102"/>
      <c r="C213" s="102"/>
      <c r="D213" s="102"/>
      <c r="E213" s="102"/>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89"/>
      <c r="AZ213" s="89"/>
      <c r="BA213" s="89"/>
      <c r="BB213" s="89"/>
      <c r="BC213" s="89"/>
      <c r="BD213" s="89"/>
      <c r="BE213" s="89"/>
      <c r="BF213" s="89"/>
      <c r="BG213" s="89"/>
      <c r="BH213" s="89"/>
      <c r="BI213" s="89"/>
      <c r="BJ213" s="89"/>
      <c r="BK213" s="89"/>
      <c r="BL213" s="89"/>
      <c r="BM213" s="89"/>
      <c r="BN213" s="89"/>
      <c r="BO213" s="89"/>
      <c r="BP213" s="89"/>
      <c r="BQ213" s="89"/>
      <c r="BR213" s="89"/>
      <c r="BS213" s="89"/>
      <c r="BT213" s="89"/>
      <c r="BU213" s="89"/>
      <c r="BV213" s="89"/>
      <c r="BW213" s="89"/>
    </row>
    <row r="214" spans="1:75" ht="12.75" customHeight="1" x14ac:dyDescent="0.2">
      <c r="A214" s="102"/>
      <c r="B214" s="102"/>
      <c r="C214" s="102"/>
      <c r="D214" s="102"/>
      <c r="E214" s="102"/>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89"/>
      <c r="AZ214" s="89"/>
      <c r="BA214" s="89"/>
      <c r="BB214" s="89"/>
      <c r="BC214" s="89"/>
      <c r="BD214" s="89"/>
      <c r="BE214" s="89"/>
      <c r="BF214" s="89"/>
      <c r="BG214" s="89"/>
      <c r="BH214" s="89"/>
      <c r="BI214" s="89"/>
      <c r="BJ214" s="89"/>
      <c r="BK214" s="89"/>
      <c r="BL214" s="89"/>
      <c r="BM214" s="89"/>
      <c r="BN214" s="89"/>
      <c r="BO214" s="89"/>
      <c r="BP214" s="89"/>
      <c r="BQ214" s="89"/>
      <c r="BR214" s="89"/>
      <c r="BS214" s="89"/>
      <c r="BT214" s="89"/>
      <c r="BU214" s="89"/>
      <c r="BV214" s="89"/>
      <c r="BW214" s="89"/>
    </row>
    <row r="215" spans="1:75" ht="12.75" customHeight="1" x14ac:dyDescent="0.2">
      <c r="A215" s="102"/>
      <c r="B215" s="102"/>
      <c r="C215" s="102"/>
      <c r="D215" s="102"/>
      <c r="E215" s="102"/>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89"/>
      <c r="AZ215" s="89"/>
      <c r="BA215" s="89"/>
      <c r="BB215" s="89"/>
      <c r="BC215" s="89"/>
      <c r="BD215" s="89"/>
      <c r="BE215" s="89"/>
      <c r="BF215" s="89"/>
      <c r="BG215" s="89"/>
      <c r="BH215" s="89"/>
      <c r="BI215" s="89"/>
      <c r="BJ215" s="89"/>
      <c r="BK215" s="89"/>
      <c r="BL215" s="89"/>
      <c r="BM215" s="89"/>
      <c r="BN215" s="89"/>
      <c r="BO215" s="89"/>
      <c r="BP215" s="89"/>
      <c r="BQ215" s="89"/>
      <c r="BR215" s="89"/>
      <c r="BS215" s="89"/>
      <c r="BT215" s="89"/>
      <c r="BU215" s="89"/>
      <c r="BV215" s="89"/>
      <c r="BW215" s="89"/>
    </row>
    <row r="216" spans="1:75" ht="12.75" customHeight="1" x14ac:dyDescent="0.2">
      <c r="A216" s="102"/>
      <c r="B216" s="102"/>
      <c r="C216" s="102"/>
      <c r="D216" s="102"/>
      <c r="E216" s="102"/>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89"/>
      <c r="AZ216" s="89"/>
      <c r="BA216" s="89"/>
      <c r="BB216" s="89"/>
      <c r="BC216" s="89"/>
      <c r="BD216" s="89"/>
      <c r="BE216" s="89"/>
      <c r="BF216" s="89"/>
      <c r="BG216" s="89"/>
      <c r="BH216" s="89"/>
      <c r="BI216" s="89"/>
      <c r="BJ216" s="89"/>
      <c r="BK216" s="89"/>
      <c r="BL216" s="89"/>
      <c r="BM216" s="89"/>
      <c r="BN216" s="89"/>
      <c r="BO216" s="89"/>
      <c r="BP216" s="89"/>
      <c r="BQ216" s="89"/>
      <c r="BR216" s="89"/>
      <c r="BS216" s="89"/>
      <c r="BT216" s="89"/>
      <c r="BU216" s="89"/>
      <c r="BV216" s="89"/>
      <c r="BW216" s="89"/>
    </row>
    <row r="217" spans="1:75" ht="12.75" customHeight="1" x14ac:dyDescent="0.2">
      <c r="A217" s="102"/>
      <c r="B217" s="102"/>
      <c r="C217" s="102"/>
      <c r="D217" s="102"/>
      <c r="E217" s="102"/>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89"/>
      <c r="AZ217" s="89"/>
      <c r="BA217" s="89"/>
      <c r="BB217" s="89"/>
      <c r="BC217" s="89"/>
      <c r="BD217" s="89"/>
      <c r="BE217" s="89"/>
      <c r="BF217" s="89"/>
      <c r="BG217" s="89"/>
      <c r="BH217" s="89"/>
      <c r="BI217" s="89"/>
      <c r="BJ217" s="89"/>
      <c r="BK217" s="89"/>
      <c r="BL217" s="89"/>
      <c r="BM217" s="89"/>
      <c r="BN217" s="89"/>
      <c r="BO217" s="89"/>
      <c r="BP217" s="89"/>
      <c r="BQ217" s="89"/>
      <c r="BR217" s="89"/>
      <c r="BS217" s="89"/>
      <c r="BT217" s="89"/>
      <c r="BU217" s="89"/>
      <c r="BV217" s="89"/>
      <c r="BW217" s="89"/>
    </row>
    <row r="218" spans="1:75" ht="12.75" customHeight="1" x14ac:dyDescent="0.2">
      <c r="A218" s="102"/>
      <c r="B218" s="102"/>
      <c r="C218" s="102"/>
      <c r="D218" s="102"/>
      <c r="E218" s="102"/>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89"/>
      <c r="AZ218" s="89"/>
      <c r="BA218" s="89"/>
      <c r="BB218" s="89"/>
      <c r="BC218" s="89"/>
      <c r="BD218" s="89"/>
      <c r="BE218" s="89"/>
      <c r="BF218" s="89"/>
      <c r="BG218" s="89"/>
      <c r="BH218" s="89"/>
      <c r="BI218" s="89"/>
      <c r="BJ218" s="89"/>
      <c r="BK218" s="89"/>
      <c r="BL218" s="89"/>
      <c r="BM218" s="89"/>
      <c r="BN218" s="89"/>
      <c r="BO218" s="89"/>
      <c r="BP218" s="89"/>
      <c r="BQ218" s="89"/>
      <c r="BR218" s="89"/>
      <c r="BS218" s="89"/>
      <c r="BT218" s="89"/>
      <c r="BU218" s="89"/>
      <c r="BV218" s="89"/>
      <c r="BW218" s="89"/>
    </row>
    <row r="219" spans="1:75" ht="12.75" customHeight="1" x14ac:dyDescent="0.2">
      <c r="A219" s="102"/>
      <c r="B219" s="102"/>
      <c r="C219" s="102"/>
      <c r="D219" s="102"/>
      <c r="E219" s="102"/>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89"/>
      <c r="AZ219" s="89"/>
      <c r="BA219" s="89"/>
      <c r="BB219" s="89"/>
      <c r="BC219" s="89"/>
      <c r="BD219" s="89"/>
      <c r="BE219" s="89"/>
      <c r="BF219" s="89"/>
      <c r="BG219" s="89"/>
      <c r="BH219" s="89"/>
      <c r="BI219" s="89"/>
      <c r="BJ219" s="89"/>
      <c r="BK219" s="89"/>
      <c r="BL219" s="89"/>
      <c r="BM219" s="89"/>
      <c r="BN219" s="89"/>
      <c r="BO219" s="89"/>
      <c r="BP219" s="89"/>
      <c r="BQ219" s="89"/>
      <c r="BR219" s="89"/>
      <c r="BS219" s="89"/>
      <c r="BT219" s="89"/>
      <c r="BU219" s="89"/>
      <c r="BV219" s="89"/>
      <c r="BW219" s="89"/>
    </row>
    <row r="220" spans="1:75" ht="12.75" customHeight="1" x14ac:dyDescent="0.2">
      <c r="A220" s="102"/>
      <c r="B220" s="102"/>
      <c r="C220" s="102"/>
      <c r="D220" s="102"/>
      <c r="E220" s="102"/>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89"/>
      <c r="AZ220" s="89"/>
      <c r="BA220" s="89"/>
      <c r="BB220" s="89"/>
      <c r="BC220" s="89"/>
      <c r="BD220" s="89"/>
      <c r="BE220" s="89"/>
      <c r="BF220" s="89"/>
      <c r="BG220" s="89"/>
      <c r="BH220" s="89"/>
      <c r="BI220" s="89"/>
      <c r="BJ220" s="89"/>
      <c r="BK220" s="89"/>
      <c r="BL220" s="89"/>
      <c r="BM220" s="89"/>
      <c r="BN220" s="89"/>
      <c r="BO220" s="89"/>
      <c r="BP220" s="89"/>
      <c r="BQ220" s="89"/>
      <c r="BR220" s="89"/>
      <c r="BS220" s="89"/>
      <c r="BT220" s="89"/>
      <c r="BU220" s="89"/>
      <c r="BV220" s="89"/>
      <c r="BW220" s="89"/>
    </row>
    <row r="221" spans="1:75" ht="12.75" customHeight="1" x14ac:dyDescent="0.2">
      <c r="A221" s="102"/>
      <c r="B221" s="102"/>
      <c r="C221" s="102"/>
      <c r="D221" s="102"/>
      <c r="E221" s="102"/>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89"/>
      <c r="AZ221" s="89"/>
      <c r="BA221" s="89"/>
      <c r="BB221" s="89"/>
      <c r="BC221" s="89"/>
      <c r="BD221" s="89"/>
      <c r="BE221" s="89"/>
      <c r="BF221" s="89"/>
      <c r="BG221" s="89"/>
      <c r="BH221" s="89"/>
      <c r="BI221" s="89"/>
      <c r="BJ221" s="89"/>
      <c r="BK221" s="89"/>
      <c r="BL221" s="89"/>
      <c r="BM221" s="89"/>
      <c r="BN221" s="89"/>
      <c r="BO221" s="89"/>
      <c r="BP221" s="89"/>
      <c r="BQ221" s="89"/>
      <c r="BR221" s="89"/>
      <c r="BS221" s="89"/>
      <c r="BT221" s="89"/>
      <c r="BU221" s="89"/>
      <c r="BV221" s="89"/>
      <c r="BW221" s="89"/>
    </row>
    <row r="222" spans="1:75" ht="12.75" customHeight="1" x14ac:dyDescent="0.2">
      <c r="A222" s="102"/>
      <c r="B222" s="102"/>
      <c r="C222" s="102"/>
      <c r="D222" s="102"/>
      <c r="E222" s="102"/>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89"/>
      <c r="AZ222" s="89"/>
      <c r="BA222" s="89"/>
      <c r="BB222" s="89"/>
      <c r="BC222" s="89"/>
      <c r="BD222" s="89"/>
      <c r="BE222" s="89"/>
      <c r="BF222" s="89"/>
      <c r="BG222" s="89"/>
      <c r="BH222" s="89"/>
      <c r="BI222" s="89"/>
      <c r="BJ222" s="89"/>
      <c r="BK222" s="89"/>
      <c r="BL222" s="89"/>
      <c r="BM222" s="89"/>
      <c r="BN222" s="89"/>
      <c r="BO222" s="89"/>
      <c r="BP222" s="89"/>
      <c r="BQ222" s="89"/>
      <c r="BR222" s="89"/>
      <c r="BS222" s="89"/>
      <c r="BT222" s="89"/>
      <c r="BU222" s="89"/>
      <c r="BV222" s="89"/>
      <c r="BW222" s="89"/>
    </row>
    <row r="223" spans="1:75" ht="12.75" customHeight="1" x14ac:dyDescent="0.2">
      <c r="A223" s="102"/>
      <c r="B223" s="102"/>
      <c r="C223" s="102"/>
      <c r="D223" s="102"/>
      <c r="E223" s="102"/>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89"/>
      <c r="AZ223" s="89"/>
      <c r="BA223" s="89"/>
      <c r="BB223" s="89"/>
      <c r="BC223" s="89"/>
      <c r="BD223" s="89"/>
      <c r="BE223" s="89"/>
      <c r="BF223" s="89"/>
      <c r="BG223" s="89"/>
      <c r="BH223" s="89"/>
      <c r="BI223" s="89"/>
      <c r="BJ223" s="89"/>
      <c r="BK223" s="89"/>
      <c r="BL223" s="89"/>
      <c r="BM223" s="89"/>
      <c r="BN223" s="89"/>
      <c r="BO223" s="89"/>
      <c r="BP223" s="89"/>
      <c r="BQ223" s="89"/>
      <c r="BR223" s="89"/>
      <c r="BS223" s="89"/>
      <c r="BT223" s="89"/>
      <c r="BU223" s="89"/>
      <c r="BV223" s="89"/>
      <c r="BW223" s="89"/>
    </row>
    <row r="224" spans="1:75" ht="12.75" customHeight="1" x14ac:dyDescent="0.2">
      <c r="A224" s="102"/>
      <c r="B224" s="102"/>
      <c r="C224" s="102"/>
      <c r="D224" s="102"/>
      <c r="E224" s="102"/>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89"/>
      <c r="AZ224" s="89"/>
      <c r="BA224" s="89"/>
      <c r="BB224" s="89"/>
      <c r="BC224" s="89"/>
      <c r="BD224" s="89"/>
      <c r="BE224" s="89"/>
      <c r="BF224" s="89"/>
      <c r="BG224" s="89"/>
      <c r="BH224" s="89"/>
      <c r="BI224" s="89"/>
      <c r="BJ224" s="89"/>
      <c r="BK224" s="89"/>
      <c r="BL224" s="89"/>
      <c r="BM224" s="89"/>
      <c r="BN224" s="89"/>
      <c r="BO224" s="89"/>
      <c r="BP224" s="89"/>
      <c r="BQ224" s="89"/>
      <c r="BR224" s="89"/>
      <c r="BS224" s="89"/>
      <c r="BT224" s="89"/>
      <c r="BU224" s="89"/>
      <c r="BV224" s="89"/>
      <c r="BW224" s="89"/>
    </row>
    <row r="225" spans="1:75" ht="12.75" customHeight="1" x14ac:dyDescent="0.2">
      <c r="A225" s="102"/>
      <c r="B225" s="102"/>
      <c r="C225" s="102"/>
      <c r="D225" s="102"/>
      <c r="E225" s="102"/>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89"/>
      <c r="AZ225" s="89"/>
      <c r="BA225" s="89"/>
      <c r="BB225" s="89"/>
      <c r="BC225" s="89"/>
      <c r="BD225" s="89"/>
      <c r="BE225" s="89"/>
      <c r="BF225" s="89"/>
      <c r="BG225" s="89"/>
      <c r="BH225" s="89"/>
      <c r="BI225" s="89"/>
      <c r="BJ225" s="89"/>
      <c r="BK225" s="89"/>
      <c r="BL225" s="89"/>
      <c r="BM225" s="89"/>
      <c r="BN225" s="89"/>
      <c r="BO225" s="89"/>
      <c r="BP225" s="89"/>
      <c r="BQ225" s="89"/>
      <c r="BR225" s="89"/>
      <c r="BS225" s="89"/>
      <c r="BT225" s="89"/>
      <c r="BU225" s="89"/>
      <c r="BV225" s="89"/>
      <c r="BW225" s="89"/>
    </row>
    <row r="226" spans="1:75" ht="12.75" customHeight="1" x14ac:dyDescent="0.2">
      <c r="A226" s="102"/>
      <c r="B226" s="102"/>
      <c r="C226" s="102"/>
      <c r="D226" s="102"/>
      <c r="E226" s="102"/>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89"/>
      <c r="AZ226" s="89"/>
      <c r="BA226" s="89"/>
      <c r="BB226" s="89"/>
      <c r="BC226" s="89"/>
      <c r="BD226" s="89"/>
      <c r="BE226" s="89"/>
      <c r="BF226" s="89"/>
      <c r="BG226" s="89"/>
      <c r="BH226" s="89"/>
      <c r="BI226" s="89"/>
      <c r="BJ226" s="89"/>
      <c r="BK226" s="89"/>
      <c r="BL226" s="89"/>
      <c r="BM226" s="89"/>
      <c r="BN226" s="89"/>
      <c r="BO226" s="89"/>
      <c r="BP226" s="89"/>
      <c r="BQ226" s="89"/>
      <c r="BR226" s="89"/>
      <c r="BS226" s="89"/>
      <c r="BT226" s="89"/>
      <c r="BU226" s="89"/>
      <c r="BV226" s="89"/>
      <c r="BW226" s="89"/>
    </row>
    <row r="227" spans="1:75" ht="12.75" customHeight="1" x14ac:dyDescent="0.2">
      <c r="A227" s="102"/>
      <c r="B227" s="102"/>
      <c r="C227" s="102"/>
      <c r="D227" s="102"/>
      <c r="E227" s="102"/>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89"/>
      <c r="AZ227" s="89"/>
      <c r="BA227" s="89"/>
      <c r="BB227" s="89"/>
      <c r="BC227" s="89"/>
      <c r="BD227" s="89"/>
      <c r="BE227" s="89"/>
      <c r="BF227" s="89"/>
      <c r="BG227" s="89"/>
      <c r="BH227" s="89"/>
      <c r="BI227" s="89"/>
      <c r="BJ227" s="89"/>
      <c r="BK227" s="89"/>
      <c r="BL227" s="89"/>
      <c r="BM227" s="89"/>
      <c r="BN227" s="89"/>
      <c r="BO227" s="89"/>
      <c r="BP227" s="89"/>
      <c r="BQ227" s="89"/>
      <c r="BR227" s="89"/>
      <c r="BS227" s="89"/>
      <c r="BT227" s="89"/>
      <c r="BU227" s="89"/>
      <c r="BV227" s="89"/>
      <c r="BW227" s="89"/>
    </row>
    <row r="228" spans="1:75" ht="12.75" customHeight="1" x14ac:dyDescent="0.2">
      <c r="A228" s="102"/>
      <c r="B228" s="102"/>
      <c r="C228" s="102"/>
      <c r="D228" s="102"/>
      <c r="E228" s="102"/>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89"/>
      <c r="AZ228" s="89"/>
      <c r="BA228" s="89"/>
      <c r="BB228" s="89"/>
      <c r="BC228" s="89"/>
      <c r="BD228" s="89"/>
      <c r="BE228" s="89"/>
      <c r="BF228" s="89"/>
      <c r="BG228" s="89"/>
      <c r="BH228" s="89"/>
      <c r="BI228" s="89"/>
      <c r="BJ228" s="89"/>
      <c r="BK228" s="89"/>
      <c r="BL228" s="89"/>
      <c r="BM228" s="89"/>
      <c r="BN228" s="89"/>
      <c r="BO228" s="89"/>
      <c r="BP228" s="89"/>
      <c r="BQ228" s="89"/>
      <c r="BR228" s="89"/>
      <c r="BS228" s="89"/>
      <c r="BT228" s="89"/>
      <c r="BU228" s="89"/>
      <c r="BV228" s="89"/>
      <c r="BW228" s="89"/>
    </row>
    <row r="229" spans="1:75" ht="12.75" customHeight="1" x14ac:dyDescent="0.2">
      <c r="A229" s="102"/>
      <c r="B229" s="102"/>
      <c r="C229" s="102"/>
      <c r="D229" s="102"/>
      <c r="E229" s="102"/>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89"/>
      <c r="AZ229" s="89"/>
      <c r="BA229" s="89"/>
      <c r="BB229" s="89"/>
      <c r="BC229" s="89"/>
      <c r="BD229" s="89"/>
      <c r="BE229" s="89"/>
      <c r="BF229" s="89"/>
      <c r="BG229" s="89"/>
      <c r="BH229" s="89"/>
      <c r="BI229" s="89"/>
      <c r="BJ229" s="89"/>
      <c r="BK229" s="89"/>
      <c r="BL229" s="89"/>
      <c r="BM229" s="89"/>
      <c r="BN229" s="89"/>
      <c r="BO229" s="89"/>
      <c r="BP229" s="89"/>
      <c r="BQ229" s="89"/>
      <c r="BR229" s="89"/>
      <c r="BS229" s="89"/>
      <c r="BT229" s="89"/>
      <c r="BU229" s="89"/>
      <c r="BV229" s="89"/>
      <c r="BW229" s="89"/>
    </row>
    <row r="230" spans="1:75" ht="12.75" customHeight="1" x14ac:dyDescent="0.2">
      <c r="A230" s="102"/>
      <c r="B230" s="102"/>
      <c r="C230" s="102"/>
      <c r="D230" s="102"/>
      <c r="E230" s="102"/>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89"/>
      <c r="AZ230" s="89"/>
      <c r="BA230" s="89"/>
      <c r="BB230" s="89"/>
      <c r="BC230" s="89"/>
      <c r="BD230" s="89"/>
      <c r="BE230" s="89"/>
      <c r="BF230" s="89"/>
      <c r="BG230" s="89"/>
      <c r="BH230" s="89"/>
      <c r="BI230" s="89"/>
      <c r="BJ230" s="89"/>
      <c r="BK230" s="89"/>
      <c r="BL230" s="89"/>
      <c r="BM230" s="89"/>
      <c r="BN230" s="89"/>
      <c r="BO230" s="89"/>
      <c r="BP230" s="89"/>
      <c r="BQ230" s="89"/>
      <c r="BR230" s="89"/>
      <c r="BS230" s="89"/>
      <c r="BT230" s="89"/>
      <c r="BU230" s="89"/>
      <c r="BV230" s="89"/>
      <c r="BW230" s="89"/>
    </row>
    <row r="231" spans="1:75" ht="12.75" customHeight="1" x14ac:dyDescent="0.2">
      <c r="A231" s="102"/>
      <c r="B231" s="102"/>
      <c r="C231" s="102"/>
      <c r="D231" s="102"/>
      <c r="E231" s="102"/>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89"/>
      <c r="AZ231" s="89"/>
      <c r="BA231" s="89"/>
      <c r="BB231" s="89"/>
      <c r="BC231" s="89"/>
      <c r="BD231" s="89"/>
      <c r="BE231" s="89"/>
      <c r="BF231" s="89"/>
      <c r="BG231" s="89"/>
      <c r="BH231" s="89"/>
      <c r="BI231" s="89"/>
      <c r="BJ231" s="89"/>
      <c r="BK231" s="89"/>
      <c r="BL231" s="89"/>
      <c r="BM231" s="89"/>
      <c r="BN231" s="89"/>
      <c r="BO231" s="89"/>
      <c r="BP231" s="89"/>
      <c r="BQ231" s="89"/>
      <c r="BR231" s="89"/>
      <c r="BS231" s="89"/>
      <c r="BT231" s="89"/>
      <c r="BU231" s="89"/>
      <c r="BV231" s="89"/>
      <c r="BW231" s="89"/>
    </row>
    <row r="232" spans="1:75" ht="12.75" customHeight="1" x14ac:dyDescent="0.2">
      <c r="A232" s="102"/>
      <c r="B232" s="102"/>
      <c r="C232" s="102"/>
      <c r="D232" s="102"/>
      <c r="E232" s="102"/>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89"/>
      <c r="AZ232" s="89"/>
      <c r="BA232" s="89"/>
      <c r="BB232" s="89"/>
      <c r="BC232" s="89"/>
      <c r="BD232" s="89"/>
      <c r="BE232" s="89"/>
      <c r="BF232" s="89"/>
      <c r="BG232" s="89"/>
      <c r="BH232" s="89"/>
      <c r="BI232" s="89"/>
      <c r="BJ232" s="89"/>
      <c r="BK232" s="89"/>
      <c r="BL232" s="89"/>
      <c r="BM232" s="89"/>
      <c r="BN232" s="89"/>
      <c r="BO232" s="89"/>
      <c r="BP232" s="89"/>
      <c r="BQ232" s="89"/>
      <c r="BR232" s="89"/>
      <c r="BS232" s="89"/>
      <c r="BT232" s="89"/>
      <c r="BU232" s="89"/>
      <c r="BV232" s="89"/>
      <c r="BW232" s="89"/>
    </row>
    <row r="233" spans="1:75" ht="12.75" customHeight="1" x14ac:dyDescent="0.2">
      <c r="A233" s="102"/>
      <c r="B233" s="102"/>
      <c r="C233" s="102"/>
      <c r="D233" s="102"/>
      <c r="E233" s="102"/>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89"/>
      <c r="AZ233" s="89"/>
      <c r="BA233" s="89"/>
      <c r="BB233" s="89"/>
      <c r="BC233" s="89"/>
      <c r="BD233" s="89"/>
      <c r="BE233" s="89"/>
      <c r="BF233" s="89"/>
      <c r="BG233" s="89"/>
      <c r="BH233" s="89"/>
      <c r="BI233" s="89"/>
      <c r="BJ233" s="89"/>
      <c r="BK233" s="89"/>
      <c r="BL233" s="89"/>
      <c r="BM233" s="89"/>
      <c r="BN233" s="89"/>
      <c r="BO233" s="89"/>
      <c r="BP233" s="89"/>
      <c r="BQ233" s="89"/>
      <c r="BR233" s="89"/>
      <c r="BS233" s="89"/>
      <c r="BT233" s="89"/>
      <c r="BU233" s="89"/>
      <c r="BV233" s="89"/>
      <c r="BW233" s="89"/>
    </row>
    <row r="234" spans="1:75" ht="12.75" customHeight="1" x14ac:dyDescent="0.2">
      <c r="A234" s="102"/>
      <c r="B234" s="102"/>
      <c r="C234" s="102"/>
      <c r="D234" s="102"/>
      <c r="E234" s="102"/>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89"/>
      <c r="AZ234" s="89"/>
      <c r="BA234" s="89"/>
      <c r="BB234" s="89"/>
      <c r="BC234" s="89"/>
      <c r="BD234" s="89"/>
      <c r="BE234" s="89"/>
      <c r="BF234" s="89"/>
      <c r="BG234" s="89"/>
      <c r="BH234" s="89"/>
      <c r="BI234" s="89"/>
      <c r="BJ234" s="89"/>
      <c r="BK234" s="89"/>
      <c r="BL234" s="89"/>
      <c r="BM234" s="89"/>
      <c r="BN234" s="89"/>
      <c r="BO234" s="89"/>
      <c r="BP234" s="89"/>
      <c r="BQ234" s="89"/>
      <c r="BR234" s="89"/>
      <c r="BS234" s="89"/>
      <c r="BT234" s="89"/>
      <c r="BU234" s="89"/>
      <c r="BV234" s="89"/>
      <c r="BW234" s="89"/>
    </row>
    <row r="235" spans="1:75" ht="12.75" customHeight="1" x14ac:dyDescent="0.2">
      <c r="A235" s="102"/>
      <c r="B235" s="102"/>
      <c r="C235" s="102"/>
      <c r="D235" s="102"/>
      <c r="E235" s="102"/>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89"/>
      <c r="AZ235" s="89"/>
      <c r="BA235" s="89"/>
      <c r="BB235" s="89"/>
      <c r="BC235" s="89"/>
      <c r="BD235" s="89"/>
      <c r="BE235" s="89"/>
      <c r="BF235" s="89"/>
      <c r="BG235" s="89"/>
      <c r="BH235" s="89"/>
      <c r="BI235" s="89"/>
      <c r="BJ235" s="89"/>
      <c r="BK235" s="89"/>
      <c r="BL235" s="89"/>
      <c r="BM235" s="89"/>
      <c r="BN235" s="89"/>
      <c r="BO235" s="89"/>
      <c r="BP235" s="89"/>
      <c r="BQ235" s="89"/>
      <c r="BR235" s="89"/>
      <c r="BS235" s="89"/>
      <c r="BT235" s="89"/>
      <c r="BU235" s="89"/>
      <c r="BV235" s="89"/>
      <c r="BW235" s="89"/>
    </row>
    <row r="236" spans="1:75" ht="12.75" customHeight="1" x14ac:dyDescent="0.2">
      <c r="A236" s="102"/>
      <c r="B236" s="102"/>
      <c r="C236" s="102"/>
      <c r="D236" s="102"/>
      <c r="E236" s="102"/>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89"/>
      <c r="AZ236" s="89"/>
      <c r="BA236" s="89"/>
      <c r="BB236" s="89"/>
      <c r="BC236" s="89"/>
      <c r="BD236" s="89"/>
      <c r="BE236" s="89"/>
      <c r="BF236" s="89"/>
      <c r="BG236" s="89"/>
      <c r="BH236" s="89"/>
      <c r="BI236" s="89"/>
      <c r="BJ236" s="89"/>
      <c r="BK236" s="89"/>
      <c r="BL236" s="89"/>
      <c r="BM236" s="89"/>
      <c r="BN236" s="89"/>
      <c r="BO236" s="89"/>
      <c r="BP236" s="89"/>
      <c r="BQ236" s="89"/>
      <c r="BR236" s="89"/>
      <c r="BS236" s="89"/>
      <c r="BT236" s="89"/>
      <c r="BU236" s="89"/>
      <c r="BV236" s="89"/>
      <c r="BW236" s="89"/>
    </row>
    <row r="237" spans="1:75" ht="12.75" customHeight="1" x14ac:dyDescent="0.2">
      <c r="A237" s="102"/>
      <c r="B237" s="102"/>
      <c r="C237" s="102"/>
      <c r="D237" s="102"/>
      <c r="E237" s="102"/>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89"/>
      <c r="AZ237" s="89"/>
      <c r="BA237" s="89"/>
      <c r="BB237" s="89"/>
      <c r="BC237" s="89"/>
      <c r="BD237" s="89"/>
      <c r="BE237" s="89"/>
      <c r="BF237" s="89"/>
      <c r="BG237" s="89"/>
      <c r="BH237" s="89"/>
      <c r="BI237" s="89"/>
      <c r="BJ237" s="89"/>
      <c r="BK237" s="89"/>
      <c r="BL237" s="89"/>
      <c r="BM237" s="89"/>
      <c r="BN237" s="89"/>
      <c r="BO237" s="89"/>
      <c r="BP237" s="89"/>
      <c r="BQ237" s="89"/>
      <c r="BR237" s="89"/>
      <c r="BS237" s="89"/>
      <c r="BT237" s="89"/>
      <c r="BU237" s="89"/>
      <c r="BV237" s="89"/>
      <c r="BW237" s="89"/>
    </row>
    <row r="238" spans="1:75" ht="12.75" customHeight="1" x14ac:dyDescent="0.2">
      <c r="A238" s="102"/>
      <c r="B238" s="102"/>
      <c r="C238" s="102"/>
      <c r="D238" s="102"/>
      <c r="E238" s="102"/>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89"/>
      <c r="AZ238" s="89"/>
      <c r="BA238" s="89"/>
      <c r="BB238" s="89"/>
      <c r="BC238" s="89"/>
      <c r="BD238" s="89"/>
      <c r="BE238" s="89"/>
      <c r="BF238" s="89"/>
      <c r="BG238" s="89"/>
      <c r="BH238" s="89"/>
      <c r="BI238" s="89"/>
      <c r="BJ238" s="89"/>
      <c r="BK238" s="89"/>
      <c r="BL238" s="89"/>
      <c r="BM238" s="89"/>
      <c r="BN238" s="89"/>
      <c r="BO238" s="89"/>
      <c r="BP238" s="89"/>
      <c r="BQ238" s="89"/>
      <c r="BR238" s="89"/>
      <c r="BS238" s="89"/>
      <c r="BT238" s="89"/>
      <c r="BU238" s="89"/>
      <c r="BV238" s="89"/>
      <c r="BW238" s="89"/>
    </row>
    <row r="239" spans="1:75" ht="12.75" customHeight="1" x14ac:dyDescent="0.2">
      <c r="A239" s="102"/>
      <c r="B239" s="102"/>
      <c r="C239" s="102"/>
      <c r="D239" s="102"/>
      <c r="E239" s="102"/>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89"/>
      <c r="AZ239" s="89"/>
      <c r="BA239" s="89"/>
      <c r="BB239" s="89"/>
      <c r="BC239" s="89"/>
      <c r="BD239" s="89"/>
      <c r="BE239" s="89"/>
      <c r="BF239" s="89"/>
      <c r="BG239" s="89"/>
      <c r="BH239" s="89"/>
      <c r="BI239" s="89"/>
      <c r="BJ239" s="89"/>
      <c r="BK239" s="89"/>
      <c r="BL239" s="89"/>
      <c r="BM239" s="89"/>
      <c r="BN239" s="89"/>
      <c r="BO239" s="89"/>
      <c r="BP239" s="89"/>
      <c r="BQ239" s="89"/>
      <c r="BR239" s="89"/>
      <c r="BS239" s="89"/>
      <c r="BT239" s="89"/>
      <c r="BU239" s="89"/>
      <c r="BV239" s="89"/>
      <c r="BW239" s="89"/>
    </row>
    <row r="240" spans="1:75" ht="12.75" customHeight="1" x14ac:dyDescent="0.2">
      <c r="A240" s="102"/>
      <c r="B240" s="102"/>
      <c r="C240" s="102"/>
      <c r="D240" s="102"/>
      <c r="E240" s="102"/>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89"/>
      <c r="AZ240" s="89"/>
      <c r="BA240" s="89"/>
      <c r="BB240" s="89"/>
      <c r="BC240" s="89"/>
      <c r="BD240" s="89"/>
      <c r="BE240" s="89"/>
      <c r="BF240" s="89"/>
      <c r="BG240" s="89"/>
      <c r="BH240" s="89"/>
      <c r="BI240" s="89"/>
      <c r="BJ240" s="89"/>
      <c r="BK240" s="89"/>
      <c r="BL240" s="89"/>
      <c r="BM240" s="89"/>
      <c r="BN240" s="89"/>
      <c r="BO240" s="89"/>
      <c r="BP240" s="89"/>
      <c r="BQ240" s="89"/>
      <c r="BR240" s="89"/>
      <c r="BS240" s="89"/>
      <c r="BT240" s="89"/>
      <c r="BU240" s="89"/>
      <c r="BV240" s="89"/>
      <c r="BW240" s="89"/>
    </row>
    <row r="241" spans="1:75" ht="12.75" customHeight="1" x14ac:dyDescent="0.2">
      <c r="A241" s="102"/>
      <c r="B241" s="102"/>
      <c r="C241" s="102"/>
      <c r="D241" s="102"/>
      <c r="E241" s="102"/>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89"/>
      <c r="AZ241" s="89"/>
      <c r="BA241" s="89"/>
      <c r="BB241" s="89"/>
      <c r="BC241" s="89"/>
      <c r="BD241" s="89"/>
      <c r="BE241" s="89"/>
      <c r="BF241" s="89"/>
      <c r="BG241" s="89"/>
      <c r="BH241" s="89"/>
      <c r="BI241" s="89"/>
      <c r="BJ241" s="89"/>
      <c r="BK241" s="89"/>
      <c r="BL241" s="89"/>
      <c r="BM241" s="89"/>
      <c r="BN241" s="89"/>
      <c r="BO241" s="89"/>
      <c r="BP241" s="89"/>
      <c r="BQ241" s="89"/>
      <c r="BR241" s="89"/>
      <c r="BS241" s="89"/>
      <c r="BT241" s="89"/>
      <c r="BU241" s="89"/>
      <c r="BV241" s="89"/>
      <c r="BW241" s="89"/>
    </row>
    <row r="242" spans="1:75" ht="12.75" customHeight="1" x14ac:dyDescent="0.2">
      <c r="A242" s="102"/>
      <c r="B242" s="102"/>
      <c r="C242" s="102"/>
      <c r="D242" s="102"/>
      <c r="E242" s="102"/>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89"/>
      <c r="AZ242" s="89"/>
      <c r="BA242" s="89"/>
      <c r="BB242" s="89"/>
      <c r="BC242" s="89"/>
      <c r="BD242" s="89"/>
      <c r="BE242" s="89"/>
      <c r="BF242" s="89"/>
      <c r="BG242" s="89"/>
      <c r="BH242" s="89"/>
      <c r="BI242" s="89"/>
      <c r="BJ242" s="89"/>
      <c r="BK242" s="89"/>
      <c r="BL242" s="89"/>
      <c r="BM242" s="89"/>
      <c r="BN242" s="89"/>
      <c r="BO242" s="89"/>
      <c r="BP242" s="89"/>
      <c r="BQ242" s="89"/>
      <c r="BR242" s="89"/>
      <c r="BS242" s="89"/>
      <c r="BT242" s="89"/>
      <c r="BU242" s="89"/>
      <c r="BV242" s="89"/>
      <c r="BW242" s="89"/>
    </row>
    <row r="243" spans="1:75" ht="12.75" customHeight="1" x14ac:dyDescent="0.2">
      <c r="A243" s="102"/>
      <c r="B243" s="102"/>
      <c r="C243" s="102"/>
      <c r="D243" s="102"/>
      <c r="E243" s="102"/>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89"/>
      <c r="AZ243" s="89"/>
      <c r="BA243" s="89"/>
      <c r="BB243" s="89"/>
      <c r="BC243" s="89"/>
      <c r="BD243" s="89"/>
      <c r="BE243" s="89"/>
      <c r="BF243" s="89"/>
      <c r="BG243" s="89"/>
      <c r="BH243" s="89"/>
      <c r="BI243" s="89"/>
      <c r="BJ243" s="89"/>
      <c r="BK243" s="89"/>
      <c r="BL243" s="89"/>
      <c r="BM243" s="89"/>
      <c r="BN243" s="89"/>
      <c r="BO243" s="89"/>
      <c r="BP243" s="89"/>
      <c r="BQ243" s="89"/>
      <c r="BR243" s="89"/>
      <c r="BS243" s="89"/>
      <c r="BT243" s="89"/>
      <c r="BU243" s="89"/>
      <c r="BV243" s="89"/>
      <c r="BW243" s="89"/>
    </row>
    <row r="244" spans="1:75" ht="12.75" customHeight="1" x14ac:dyDescent="0.2">
      <c r="A244" s="102"/>
      <c r="B244" s="102"/>
      <c r="C244" s="102"/>
      <c r="D244" s="102"/>
      <c r="E244" s="102"/>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c r="BW244" s="89"/>
    </row>
    <row r="245" spans="1:75" ht="12.75" customHeight="1" x14ac:dyDescent="0.2">
      <c r="A245" s="102"/>
      <c r="B245" s="102"/>
      <c r="C245" s="102"/>
      <c r="D245" s="102"/>
      <c r="E245" s="102"/>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89"/>
      <c r="AZ245" s="89"/>
      <c r="BA245" s="89"/>
      <c r="BB245" s="89"/>
      <c r="BC245" s="89"/>
      <c r="BD245" s="89"/>
      <c r="BE245" s="89"/>
      <c r="BF245" s="89"/>
      <c r="BG245" s="89"/>
      <c r="BH245" s="89"/>
      <c r="BI245" s="89"/>
      <c r="BJ245" s="89"/>
      <c r="BK245" s="89"/>
      <c r="BL245" s="89"/>
      <c r="BM245" s="89"/>
      <c r="BN245" s="89"/>
      <c r="BO245" s="89"/>
      <c r="BP245" s="89"/>
      <c r="BQ245" s="89"/>
      <c r="BR245" s="89"/>
      <c r="BS245" s="89"/>
      <c r="BT245" s="89"/>
      <c r="BU245" s="89"/>
      <c r="BV245" s="89"/>
      <c r="BW245" s="89"/>
    </row>
    <row r="246" spans="1:75" ht="12.75" customHeight="1" x14ac:dyDescent="0.2">
      <c r="A246" s="102"/>
      <c r="B246" s="102"/>
      <c r="C246" s="102"/>
      <c r="D246" s="102"/>
      <c r="E246" s="102"/>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89"/>
      <c r="AZ246" s="89"/>
      <c r="BA246" s="89"/>
      <c r="BB246" s="89"/>
      <c r="BC246" s="89"/>
      <c r="BD246" s="89"/>
      <c r="BE246" s="89"/>
      <c r="BF246" s="89"/>
      <c r="BG246" s="89"/>
      <c r="BH246" s="89"/>
      <c r="BI246" s="89"/>
      <c r="BJ246" s="89"/>
      <c r="BK246" s="89"/>
      <c r="BL246" s="89"/>
      <c r="BM246" s="89"/>
      <c r="BN246" s="89"/>
      <c r="BO246" s="89"/>
      <c r="BP246" s="89"/>
      <c r="BQ246" s="89"/>
      <c r="BR246" s="89"/>
      <c r="BS246" s="89"/>
      <c r="BT246" s="89"/>
      <c r="BU246" s="89"/>
      <c r="BV246" s="89"/>
      <c r="BW246" s="89"/>
    </row>
    <row r="247" spans="1:75" ht="12.75" customHeight="1" x14ac:dyDescent="0.2">
      <c r="A247" s="102"/>
      <c r="B247" s="102"/>
      <c r="C247" s="102"/>
      <c r="D247" s="102"/>
      <c r="E247" s="102"/>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89"/>
      <c r="AZ247" s="89"/>
      <c r="BA247" s="89"/>
      <c r="BB247" s="89"/>
      <c r="BC247" s="89"/>
      <c r="BD247" s="89"/>
      <c r="BE247" s="89"/>
      <c r="BF247" s="89"/>
      <c r="BG247" s="89"/>
      <c r="BH247" s="89"/>
      <c r="BI247" s="89"/>
      <c r="BJ247" s="89"/>
      <c r="BK247" s="89"/>
      <c r="BL247" s="89"/>
      <c r="BM247" s="89"/>
      <c r="BN247" s="89"/>
      <c r="BO247" s="89"/>
      <c r="BP247" s="89"/>
      <c r="BQ247" s="89"/>
      <c r="BR247" s="89"/>
      <c r="BS247" s="89"/>
      <c r="BT247" s="89"/>
      <c r="BU247" s="89"/>
      <c r="BV247" s="89"/>
      <c r="BW247" s="89"/>
    </row>
    <row r="248" spans="1:75" ht="12.75" customHeight="1" x14ac:dyDescent="0.2">
      <c r="A248" s="102"/>
      <c r="B248" s="102"/>
      <c r="C248" s="102"/>
      <c r="D248" s="102"/>
      <c r="E248" s="102"/>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89"/>
      <c r="AZ248" s="89"/>
      <c r="BA248" s="89"/>
      <c r="BB248" s="89"/>
      <c r="BC248" s="89"/>
      <c r="BD248" s="89"/>
      <c r="BE248" s="89"/>
      <c r="BF248" s="89"/>
      <c r="BG248" s="89"/>
      <c r="BH248" s="89"/>
      <c r="BI248" s="89"/>
      <c r="BJ248" s="89"/>
      <c r="BK248" s="89"/>
      <c r="BL248" s="89"/>
      <c r="BM248" s="89"/>
      <c r="BN248" s="89"/>
      <c r="BO248" s="89"/>
      <c r="BP248" s="89"/>
      <c r="BQ248" s="89"/>
      <c r="BR248" s="89"/>
      <c r="BS248" s="89"/>
      <c r="BT248" s="89"/>
      <c r="BU248" s="89"/>
      <c r="BV248" s="89"/>
      <c r="BW248" s="89"/>
    </row>
    <row r="249" spans="1:75" ht="12.75" customHeight="1" x14ac:dyDescent="0.2">
      <c r="A249" s="102"/>
      <c r="B249" s="102"/>
      <c r="C249" s="102"/>
      <c r="D249" s="102"/>
      <c r="E249" s="102"/>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c r="BW249" s="89"/>
    </row>
    <row r="250" spans="1:75" ht="12.75" customHeight="1" x14ac:dyDescent="0.2">
      <c r="A250" s="102"/>
      <c r="B250" s="102"/>
      <c r="C250" s="102"/>
      <c r="D250" s="102"/>
      <c r="E250" s="102"/>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89"/>
      <c r="AZ250" s="89"/>
      <c r="BA250" s="89"/>
      <c r="BB250" s="89"/>
      <c r="BC250" s="89"/>
      <c r="BD250" s="89"/>
      <c r="BE250" s="89"/>
      <c r="BF250" s="89"/>
      <c r="BG250" s="89"/>
      <c r="BH250" s="89"/>
      <c r="BI250" s="89"/>
      <c r="BJ250" s="89"/>
      <c r="BK250" s="89"/>
      <c r="BL250" s="89"/>
      <c r="BM250" s="89"/>
      <c r="BN250" s="89"/>
      <c r="BO250" s="89"/>
      <c r="BP250" s="89"/>
      <c r="BQ250" s="89"/>
      <c r="BR250" s="89"/>
      <c r="BS250" s="89"/>
      <c r="BT250" s="89"/>
      <c r="BU250" s="89"/>
      <c r="BV250" s="89"/>
      <c r="BW250" s="89"/>
    </row>
    <row r="251" spans="1:75" ht="12.75" customHeight="1" x14ac:dyDescent="0.2">
      <c r="A251" s="102"/>
      <c r="B251" s="102"/>
      <c r="C251" s="102"/>
      <c r="D251" s="102"/>
      <c r="E251" s="102"/>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89"/>
      <c r="AZ251" s="89"/>
      <c r="BA251" s="89"/>
      <c r="BB251" s="89"/>
      <c r="BC251" s="89"/>
      <c r="BD251" s="89"/>
      <c r="BE251" s="89"/>
      <c r="BF251" s="89"/>
      <c r="BG251" s="89"/>
      <c r="BH251" s="89"/>
      <c r="BI251" s="89"/>
      <c r="BJ251" s="89"/>
      <c r="BK251" s="89"/>
      <c r="BL251" s="89"/>
      <c r="BM251" s="89"/>
      <c r="BN251" s="89"/>
      <c r="BO251" s="89"/>
      <c r="BP251" s="89"/>
      <c r="BQ251" s="89"/>
      <c r="BR251" s="89"/>
      <c r="BS251" s="89"/>
      <c r="BT251" s="89"/>
      <c r="BU251" s="89"/>
      <c r="BV251" s="89"/>
      <c r="BW251" s="89"/>
    </row>
    <row r="252" spans="1:75" ht="12.75" customHeight="1" x14ac:dyDescent="0.2">
      <c r="A252" s="102"/>
      <c r="B252" s="102"/>
      <c r="C252" s="102"/>
      <c r="D252" s="102"/>
      <c r="E252" s="102"/>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89"/>
      <c r="AZ252" s="89"/>
      <c r="BA252" s="89"/>
      <c r="BB252" s="89"/>
      <c r="BC252" s="89"/>
      <c r="BD252" s="89"/>
      <c r="BE252" s="89"/>
      <c r="BF252" s="89"/>
      <c r="BG252" s="89"/>
      <c r="BH252" s="89"/>
      <c r="BI252" s="89"/>
      <c r="BJ252" s="89"/>
      <c r="BK252" s="89"/>
      <c r="BL252" s="89"/>
      <c r="BM252" s="89"/>
      <c r="BN252" s="89"/>
      <c r="BO252" s="89"/>
      <c r="BP252" s="89"/>
      <c r="BQ252" s="89"/>
      <c r="BR252" s="89"/>
      <c r="BS252" s="89"/>
      <c r="BT252" s="89"/>
      <c r="BU252" s="89"/>
      <c r="BV252" s="89"/>
      <c r="BW252" s="89"/>
    </row>
    <row r="253" spans="1:75" ht="12.75" customHeight="1" x14ac:dyDescent="0.2">
      <c r="A253" s="102"/>
      <c r="B253" s="102"/>
      <c r="C253" s="102"/>
      <c r="D253" s="102"/>
      <c r="E253" s="102"/>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89"/>
      <c r="AZ253" s="89"/>
      <c r="BA253" s="89"/>
      <c r="BB253" s="89"/>
      <c r="BC253" s="89"/>
      <c r="BD253" s="89"/>
      <c r="BE253" s="89"/>
      <c r="BF253" s="89"/>
      <c r="BG253" s="89"/>
      <c r="BH253" s="89"/>
      <c r="BI253" s="89"/>
      <c r="BJ253" s="89"/>
      <c r="BK253" s="89"/>
      <c r="BL253" s="89"/>
      <c r="BM253" s="89"/>
      <c r="BN253" s="89"/>
      <c r="BO253" s="89"/>
      <c r="BP253" s="89"/>
      <c r="BQ253" s="89"/>
      <c r="BR253" s="89"/>
      <c r="BS253" s="89"/>
      <c r="BT253" s="89"/>
      <c r="BU253" s="89"/>
      <c r="BV253" s="89"/>
      <c r="BW253" s="89"/>
    </row>
    <row r="254" spans="1:75" ht="12.75" customHeight="1" x14ac:dyDescent="0.2">
      <c r="A254" s="102"/>
      <c r="B254" s="102"/>
      <c r="C254" s="102"/>
      <c r="D254" s="102"/>
      <c r="E254" s="102"/>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89"/>
      <c r="AZ254" s="89"/>
      <c r="BA254" s="89"/>
      <c r="BB254" s="89"/>
      <c r="BC254" s="89"/>
      <c r="BD254" s="89"/>
      <c r="BE254" s="89"/>
      <c r="BF254" s="89"/>
      <c r="BG254" s="89"/>
      <c r="BH254" s="89"/>
      <c r="BI254" s="89"/>
      <c r="BJ254" s="89"/>
      <c r="BK254" s="89"/>
      <c r="BL254" s="89"/>
      <c r="BM254" s="89"/>
      <c r="BN254" s="89"/>
      <c r="BO254" s="89"/>
      <c r="BP254" s="89"/>
      <c r="BQ254" s="89"/>
      <c r="BR254" s="89"/>
      <c r="BS254" s="89"/>
      <c r="BT254" s="89"/>
      <c r="BU254" s="89"/>
      <c r="BV254" s="89"/>
      <c r="BW254" s="89"/>
    </row>
    <row r="255" spans="1:75" ht="12.75" customHeight="1" x14ac:dyDescent="0.2">
      <c r="A255" s="102"/>
      <c r="B255" s="102"/>
      <c r="C255" s="102"/>
      <c r="D255" s="102"/>
      <c r="E255" s="102"/>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89"/>
      <c r="AZ255" s="89"/>
      <c r="BA255" s="89"/>
      <c r="BB255" s="89"/>
      <c r="BC255" s="89"/>
      <c r="BD255" s="89"/>
      <c r="BE255" s="89"/>
      <c r="BF255" s="89"/>
      <c r="BG255" s="89"/>
      <c r="BH255" s="89"/>
      <c r="BI255" s="89"/>
      <c r="BJ255" s="89"/>
      <c r="BK255" s="89"/>
      <c r="BL255" s="89"/>
      <c r="BM255" s="89"/>
      <c r="BN255" s="89"/>
      <c r="BO255" s="89"/>
      <c r="BP255" s="89"/>
      <c r="BQ255" s="89"/>
      <c r="BR255" s="89"/>
      <c r="BS255" s="89"/>
      <c r="BT255" s="89"/>
      <c r="BU255" s="89"/>
      <c r="BV255" s="89"/>
      <c r="BW255" s="89"/>
    </row>
    <row r="256" spans="1:75" ht="12.75" customHeight="1" x14ac:dyDescent="0.2">
      <c r="A256" s="102"/>
      <c r="B256" s="102"/>
      <c r="C256" s="102"/>
      <c r="D256" s="102"/>
      <c r="E256" s="102"/>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89"/>
      <c r="AZ256" s="89"/>
      <c r="BA256" s="89"/>
      <c r="BB256" s="89"/>
      <c r="BC256" s="89"/>
      <c r="BD256" s="89"/>
      <c r="BE256" s="89"/>
      <c r="BF256" s="89"/>
      <c r="BG256" s="89"/>
      <c r="BH256" s="89"/>
      <c r="BI256" s="89"/>
      <c r="BJ256" s="89"/>
      <c r="BK256" s="89"/>
      <c r="BL256" s="89"/>
      <c r="BM256" s="89"/>
      <c r="BN256" s="89"/>
      <c r="BO256" s="89"/>
      <c r="BP256" s="89"/>
      <c r="BQ256" s="89"/>
      <c r="BR256" s="89"/>
      <c r="BS256" s="89"/>
      <c r="BT256" s="89"/>
      <c r="BU256" s="89"/>
      <c r="BV256" s="89"/>
      <c r="BW256" s="89"/>
    </row>
    <row r="257" spans="1:75" ht="12.75" customHeight="1" x14ac:dyDescent="0.2">
      <c r="A257" s="102"/>
      <c r="B257" s="102"/>
      <c r="C257" s="102"/>
      <c r="D257" s="102"/>
      <c r="E257" s="102"/>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89"/>
      <c r="AZ257" s="89"/>
      <c r="BA257" s="89"/>
      <c r="BB257" s="89"/>
      <c r="BC257" s="89"/>
      <c r="BD257" s="89"/>
      <c r="BE257" s="89"/>
      <c r="BF257" s="89"/>
      <c r="BG257" s="89"/>
      <c r="BH257" s="89"/>
      <c r="BI257" s="89"/>
      <c r="BJ257" s="89"/>
      <c r="BK257" s="89"/>
      <c r="BL257" s="89"/>
      <c r="BM257" s="89"/>
      <c r="BN257" s="89"/>
      <c r="BO257" s="89"/>
      <c r="BP257" s="89"/>
      <c r="BQ257" s="89"/>
      <c r="BR257" s="89"/>
      <c r="BS257" s="89"/>
      <c r="BT257" s="89"/>
      <c r="BU257" s="89"/>
      <c r="BV257" s="89"/>
      <c r="BW257" s="89"/>
    </row>
    <row r="258" spans="1:75" ht="12.75" customHeight="1" x14ac:dyDescent="0.2">
      <c r="A258" s="102"/>
      <c r="B258" s="102"/>
      <c r="C258" s="102"/>
      <c r="D258" s="102"/>
      <c r="E258" s="102"/>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89"/>
      <c r="AZ258" s="89"/>
      <c r="BA258" s="89"/>
      <c r="BB258" s="89"/>
      <c r="BC258" s="89"/>
      <c r="BD258" s="89"/>
      <c r="BE258" s="89"/>
      <c r="BF258" s="89"/>
      <c r="BG258" s="89"/>
      <c r="BH258" s="89"/>
      <c r="BI258" s="89"/>
      <c r="BJ258" s="89"/>
      <c r="BK258" s="89"/>
      <c r="BL258" s="89"/>
      <c r="BM258" s="89"/>
      <c r="BN258" s="89"/>
      <c r="BO258" s="89"/>
      <c r="BP258" s="89"/>
      <c r="BQ258" s="89"/>
      <c r="BR258" s="89"/>
      <c r="BS258" s="89"/>
      <c r="BT258" s="89"/>
      <c r="BU258" s="89"/>
      <c r="BV258" s="89"/>
      <c r="BW258" s="89"/>
    </row>
    <row r="259" spans="1:75" ht="12.75" customHeight="1" x14ac:dyDescent="0.2">
      <c r="A259" s="102"/>
      <c r="B259" s="102"/>
      <c r="C259" s="102"/>
      <c r="D259" s="102"/>
      <c r="E259" s="102"/>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89"/>
      <c r="AZ259" s="89"/>
      <c r="BA259" s="89"/>
      <c r="BB259" s="89"/>
      <c r="BC259" s="89"/>
      <c r="BD259" s="89"/>
      <c r="BE259" s="89"/>
      <c r="BF259" s="89"/>
      <c r="BG259" s="89"/>
      <c r="BH259" s="89"/>
      <c r="BI259" s="89"/>
      <c r="BJ259" s="89"/>
      <c r="BK259" s="89"/>
      <c r="BL259" s="89"/>
      <c r="BM259" s="89"/>
      <c r="BN259" s="89"/>
      <c r="BO259" s="89"/>
      <c r="BP259" s="89"/>
      <c r="BQ259" s="89"/>
      <c r="BR259" s="89"/>
      <c r="BS259" s="89"/>
      <c r="BT259" s="89"/>
      <c r="BU259" s="89"/>
      <c r="BV259" s="89"/>
      <c r="BW259" s="89"/>
    </row>
    <row r="260" spans="1:75" ht="12.75" customHeight="1" x14ac:dyDescent="0.2">
      <c r="A260" s="102"/>
      <c r="B260" s="102"/>
      <c r="C260" s="102"/>
      <c r="D260" s="102"/>
      <c r="E260" s="102"/>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89"/>
      <c r="AZ260" s="89"/>
      <c r="BA260" s="89"/>
      <c r="BB260" s="89"/>
      <c r="BC260" s="89"/>
      <c r="BD260" s="89"/>
      <c r="BE260" s="89"/>
      <c r="BF260" s="89"/>
      <c r="BG260" s="89"/>
      <c r="BH260" s="89"/>
      <c r="BI260" s="89"/>
      <c r="BJ260" s="89"/>
      <c r="BK260" s="89"/>
      <c r="BL260" s="89"/>
      <c r="BM260" s="89"/>
      <c r="BN260" s="89"/>
      <c r="BO260" s="89"/>
      <c r="BP260" s="89"/>
      <c r="BQ260" s="89"/>
      <c r="BR260" s="89"/>
      <c r="BS260" s="89"/>
      <c r="BT260" s="89"/>
      <c r="BU260" s="89"/>
      <c r="BV260" s="89"/>
      <c r="BW260" s="89"/>
    </row>
    <row r="261" spans="1:75" ht="12.75" customHeight="1" x14ac:dyDescent="0.2">
      <c r="A261" s="102"/>
      <c r="B261" s="102"/>
      <c r="C261" s="102"/>
      <c r="D261" s="102"/>
      <c r="E261" s="102"/>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89"/>
      <c r="AZ261" s="89"/>
      <c r="BA261" s="89"/>
      <c r="BB261" s="89"/>
      <c r="BC261" s="89"/>
      <c r="BD261" s="89"/>
      <c r="BE261" s="89"/>
      <c r="BF261" s="89"/>
      <c r="BG261" s="89"/>
      <c r="BH261" s="89"/>
      <c r="BI261" s="89"/>
      <c r="BJ261" s="89"/>
      <c r="BK261" s="89"/>
      <c r="BL261" s="89"/>
      <c r="BM261" s="89"/>
      <c r="BN261" s="89"/>
      <c r="BO261" s="89"/>
      <c r="BP261" s="89"/>
      <c r="BQ261" s="89"/>
      <c r="BR261" s="89"/>
      <c r="BS261" s="89"/>
      <c r="BT261" s="89"/>
      <c r="BU261" s="89"/>
      <c r="BV261" s="89"/>
      <c r="BW261" s="89"/>
    </row>
    <row r="262" spans="1:75" ht="12.75" customHeight="1" x14ac:dyDescent="0.2">
      <c r="A262" s="102"/>
      <c r="B262" s="102"/>
      <c r="C262" s="102"/>
      <c r="D262" s="102"/>
      <c r="E262" s="102"/>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89"/>
      <c r="AZ262" s="89"/>
      <c r="BA262" s="89"/>
      <c r="BB262" s="89"/>
      <c r="BC262" s="89"/>
      <c r="BD262" s="89"/>
      <c r="BE262" s="89"/>
      <c r="BF262" s="89"/>
      <c r="BG262" s="89"/>
      <c r="BH262" s="89"/>
      <c r="BI262" s="89"/>
      <c r="BJ262" s="89"/>
      <c r="BK262" s="89"/>
      <c r="BL262" s="89"/>
      <c r="BM262" s="89"/>
      <c r="BN262" s="89"/>
      <c r="BO262" s="89"/>
      <c r="BP262" s="89"/>
      <c r="BQ262" s="89"/>
      <c r="BR262" s="89"/>
      <c r="BS262" s="89"/>
      <c r="BT262" s="89"/>
      <c r="BU262" s="89"/>
      <c r="BV262" s="89"/>
      <c r="BW262" s="89"/>
    </row>
    <row r="263" spans="1:75" ht="12.75" customHeight="1" x14ac:dyDescent="0.2">
      <c r="A263" s="102"/>
      <c r="B263" s="102"/>
      <c r="C263" s="102"/>
      <c r="D263" s="102"/>
      <c r="E263" s="102"/>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89"/>
      <c r="AZ263" s="89"/>
      <c r="BA263" s="89"/>
      <c r="BB263" s="89"/>
      <c r="BC263" s="89"/>
      <c r="BD263" s="89"/>
      <c r="BE263" s="89"/>
      <c r="BF263" s="89"/>
      <c r="BG263" s="89"/>
      <c r="BH263" s="89"/>
      <c r="BI263" s="89"/>
      <c r="BJ263" s="89"/>
      <c r="BK263" s="89"/>
      <c r="BL263" s="89"/>
      <c r="BM263" s="89"/>
      <c r="BN263" s="89"/>
      <c r="BO263" s="89"/>
      <c r="BP263" s="89"/>
      <c r="BQ263" s="89"/>
      <c r="BR263" s="89"/>
      <c r="BS263" s="89"/>
      <c r="BT263" s="89"/>
      <c r="BU263" s="89"/>
      <c r="BV263" s="89"/>
      <c r="BW263" s="89"/>
    </row>
    <row r="264" spans="1:75" ht="12.75" customHeight="1" x14ac:dyDescent="0.2">
      <c r="A264" s="102"/>
      <c r="B264" s="102"/>
      <c r="C264" s="102"/>
      <c r="D264" s="102"/>
      <c r="E264" s="102"/>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89"/>
      <c r="AZ264" s="89"/>
      <c r="BA264" s="89"/>
      <c r="BB264" s="89"/>
      <c r="BC264" s="89"/>
      <c r="BD264" s="89"/>
      <c r="BE264" s="89"/>
      <c r="BF264" s="89"/>
      <c r="BG264" s="89"/>
      <c r="BH264" s="89"/>
      <c r="BI264" s="89"/>
      <c r="BJ264" s="89"/>
      <c r="BK264" s="89"/>
      <c r="BL264" s="89"/>
      <c r="BM264" s="89"/>
      <c r="BN264" s="89"/>
      <c r="BO264" s="89"/>
      <c r="BP264" s="89"/>
      <c r="BQ264" s="89"/>
      <c r="BR264" s="89"/>
      <c r="BS264" s="89"/>
      <c r="BT264" s="89"/>
      <c r="BU264" s="89"/>
      <c r="BV264" s="89"/>
      <c r="BW264" s="89"/>
    </row>
    <row r="265" spans="1:75" ht="12.75" customHeight="1" x14ac:dyDescent="0.2">
      <c r="A265" s="102"/>
      <c r="B265" s="102"/>
      <c r="C265" s="102"/>
      <c r="D265" s="102"/>
      <c r="E265" s="102"/>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89"/>
      <c r="AZ265" s="89"/>
      <c r="BA265" s="89"/>
      <c r="BB265" s="89"/>
      <c r="BC265" s="89"/>
      <c r="BD265" s="89"/>
      <c r="BE265" s="89"/>
      <c r="BF265" s="89"/>
      <c r="BG265" s="89"/>
      <c r="BH265" s="89"/>
      <c r="BI265" s="89"/>
      <c r="BJ265" s="89"/>
      <c r="BK265" s="89"/>
      <c r="BL265" s="89"/>
      <c r="BM265" s="89"/>
      <c r="BN265" s="89"/>
      <c r="BO265" s="89"/>
      <c r="BP265" s="89"/>
      <c r="BQ265" s="89"/>
      <c r="BR265" s="89"/>
      <c r="BS265" s="89"/>
      <c r="BT265" s="89"/>
      <c r="BU265" s="89"/>
      <c r="BV265" s="89"/>
      <c r="BW265" s="89"/>
    </row>
    <row r="266" spans="1:75" ht="12.75" customHeight="1" x14ac:dyDescent="0.2">
      <c r="A266" s="102"/>
      <c r="B266" s="102"/>
      <c r="C266" s="102"/>
      <c r="D266" s="102"/>
      <c r="E266" s="102"/>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89"/>
      <c r="AZ266" s="89"/>
      <c r="BA266" s="89"/>
      <c r="BB266" s="89"/>
      <c r="BC266" s="89"/>
      <c r="BD266" s="89"/>
      <c r="BE266" s="89"/>
      <c r="BF266" s="89"/>
      <c r="BG266" s="89"/>
      <c r="BH266" s="89"/>
      <c r="BI266" s="89"/>
      <c r="BJ266" s="89"/>
      <c r="BK266" s="89"/>
      <c r="BL266" s="89"/>
      <c r="BM266" s="89"/>
      <c r="BN266" s="89"/>
      <c r="BO266" s="89"/>
      <c r="BP266" s="89"/>
      <c r="BQ266" s="89"/>
      <c r="BR266" s="89"/>
      <c r="BS266" s="89"/>
      <c r="BT266" s="89"/>
      <c r="BU266" s="89"/>
      <c r="BV266" s="89"/>
      <c r="BW266" s="89"/>
    </row>
    <row r="267" spans="1:75" ht="12.75" customHeight="1" x14ac:dyDescent="0.2">
      <c r="A267" s="102"/>
      <c r="B267" s="102"/>
      <c r="C267" s="102"/>
      <c r="D267" s="102"/>
      <c r="E267" s="102"/>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89"/>
      <c r="AZ267" s="89"/>
      <c r="BA267" s="89"/>
      <c r="BB267" s="89"/>
      <c r="BC267" s="89"/>
      <c r="BD267" s="89"/>
      <c r="BE267" s="89"/>
      <c r="BF267" s="89"/>
      <c r="BG267" s="89"/>
      <c r="BH267" s="89"/>
      <c r="BI267" s="89"/>
      <c r="BJ267" s="89"/>
      <c r="BK267" s="89"/>
      <c r="BL267" s="89"/>
      <c r="BM267" s="89"/>
      <c r="BN267" s="89"/>
      <c r="BO267" s="89"/>
      <c r="BP267" s="89"/>
      <c r="BQ267" s="89"/>
      <c r="BR267" s="89"/>
      <c r="BS267" s="89"/>
      <c r="BT267" s="89"/>
      <c r="BU267" s="89"/>
      <c r="BV267" s="89"/>
      <c r="BW267" s="89"/>
    </row>
    <row r="268" spans="1:75" ht="12.75" customHeight="1" x14ac:dyDescent="0.2">
      <c r="A268" s="102"/>
      <c r="B268" s="102"/>
      <c r="C268" s="102"/>
      <c r="D268" s="102"/>
      <c r="E268" s="102"/>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c r="BU268" s="89"/>
      <c r="BV268" s="89"/>
      <c r="BW268" s="89"/>
    </row>
    <row r="269" spans="1:75" ht="12.75" customHeight="1" x14ac:dyDescent="0.2">
      <c r="A269" s="102"/>
      <c r="B269" s="102"/>
      <c r="C269" s="102"/>
      <c r="D269" s="102"/>
      <c r="E269" s="102"/>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89"/>
      <c r="AZ269" s="89"/>
      <c r="BA269" s="89"/>
      <c r="BB269" s="89"/>
      <c r="BC269" s="89"/>
      <c r="BD269" s="89"/>
      <c r="BE269" s="89"/>
      <c r="BF269" s="89"/>
      <c r="BG269" s="89"/>
      <c r="BH269" s="89"/>
      <c r="BI269" s="89"/>
      <c r="BJ269" s="89"/>
      <c r="BK269" s="89"/>
      <c r="BL269" s="89"/>
      <c r="BM269" s="89"/>
      <c r="BN269" s="89"/>
      <c r="BO269" s="89"/>
      <c r="BP269" s="89"/>
      <c r="BQ269" s="89"/>
      <c r="BR269" s="89"/>
      <c r="BS269" s="89"/>
      <c r="BT269" s="89"/>
      <c r="BU269" s="89"/>
      <c r="BV269" s="89"/>
      <c r="BW269" s="89"/>
    </row>
    <row r="270" spans="1:75" ht="12.75" customHeight="1" x14ac:dyDescent="0.2">
      <c r="A270" s="102"/>
      <c r="B270" s="102"/>
      <c r="C270" s="102"/>
      <c r="D270" s="102"/>
      <c r="E270" s="102"/>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89"/>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89"/>
      <c r="AZ270" s="89"/>
      <c r="BA270" s="89"/>
      <c r="BB270" s="89"/>
      <c r="BC270" s="89"/>
      <c r="BD270" s="89"/>
      <c r="BE270" s="89"/>
      <c r="BF270" s="89"/>
      <c r="BG270" s="89"/>
      <c r="BH270" s="89"/>
      <c r="BI270" s="89"/>
      <c r="BJ270" s="89"/>
      <c r="BK270" s="89"/>
      <c r="BL270" s="89"/>
      <c r="BM270" s="89"/>
      <c r="BN270" s="89"/>
      <c r="BO270" s="89"/>
      <c r="BP270" s="89"/>
      <c r="BQ270" s="89"/>
      <c r="BR270" s="89"/>
      <c r="BS270" s="89"/>
      <c r="BT270" s="89"/>
      <c r="BU270" s="89"/>
      <c r="BV270" s="89"/>
      <c r="BW270" s="89"/>
    </row>
    <row r="271" spans="1:75" ht="12.75" customHeight="1" x14ac:dyDescent="0.2">
      <c r="A271" s="102"/>
      <c r="B271" s="102"/>
      <c r="C271" s="102"/>
      <c r="D271" s="102"/>
      <c r="E271" s="102"/>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89"/>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89"/>
      <c r="AZ271" s="89"/>
      <c r="BA271" s="89"/>
      <c r="BB271" s="89"/>
      <c r="BC271" s="89"/>
      <c r="BD271" s="89"/>
      <c r="BE271" s="89"/>
      <c r="BF271" s="89"/>
      <c r="BG271" s="89"/>
      <c r="BH271" s="89"/>
      <c r="BI271" s="89"/>
      <c r="BJ271" s="89"/>
      <c r="BK271" s="89"/>
      <c r="BL271" s="89"/>
      <c r="BM271" s="89"/>
      <c r="BN271" s="89"/>
      <c r="BO271" s="89"/>
      <c r="BP271" s="89"/>
      <c r="BQ271" s="89"/>
      <c r="BR271" s="89"/>
      <c r="BS271" s="89"/>
      <c r="BT271" s="89"/>
      <c r="BU271" s="89"/>
      <c r="BV271" s="89"/>
      <c r="BW271" s="89"/>
    </row>
    <row r="272" spans="1:75" ht="12.75" customHeight="1" x14ac:dyDescent="0.2">
      <c r="A272" s="102"/>
      <c r="B272" s="102"/>
      <c r="C272" s="102"/>
      <c r="D272" s="102"/>
      <c r="E272" s="102"/>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89"/>
      <c r="AZ272" s="89"/>
      <c r="BA272" s="89"/>
      <c r="BB272" s="89"/>
      <c r="BC272" s="89"/>
      <c r="BD272" s="89"/>
      <c r="BE272" s="89"/>
      <c r="BF272" s="89"/>
      <c r="BG272" s="89"/>
      <c r="BH272" s="89"/>
      <c r="BI272" s="89"/>
      <c r="BJ272" s="89"/>
      <c r="BK272" s="89"/>
      <c r="BL272" s="89"/>
      <c r="BM272" s="89"/>
      <c r="BN272" s="89"/>
      <c r="BO272" s="89"/>
      <c r="BP272" s="89"/>
      <c r="BQ272" s="89"/>
      <c r="BR272" s="89"/>
      <c r="BS272" s="89"/>
      <c r="BT272" s="89"/>
      <c r="BU272" s="89"/>
      <c r="BV272" s="89"/>
      <c r="BW272" s="89"/>
    </row>
    <row r="273" spans="1:75" ht="12.75" customHeight="1" x14ac:dyDescent="0.2">
      <c r="A273" s="102"/>
      <c r="B273" s="102"/>
      <c r="C273" s="102"/>
      <c r="D273" s="102"/>
      <c r="E273" s="102"/>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89"/>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89"/>
      <c r="AZ273" s="89"/>
      <c r="BA273" s="89"/>
      <c r="BB273" s="89"/>
      <c r="BC273" s="89"/>
      <c r="BD273" s="89"/>
      <c r="BE273" s="89"/>
      <c r="BF273" s="89"/>
      <c r="BG273" s="89"/>
      <c r="BH273" s="89"/>
      <c r="BI273" s="89"/>
      <c r="BJ273" s="89"/>
      <c r="BK273" s="89"/>
      <c r="BL273" s="89"/>
      <c r="BM273" s="89"/>
      <c r="BN273" s="89"/>
      <c r="BO273" s="89"/>
      <c r="BP273" s="89"/>
      <c r="BQ273" s="89"/>
      <c r="BR273" s="89"/>
      <c r="BS273" s="89"/>
      <c r="BT273" s="89"/>
      <c r="BU273" s="89"/>
      <c r="BV273" s="89"/>
      <c r="BW273" s="89"/>
    </row>
    <row r="274" spans="1:75" ht="12.75" customHeight="1" x14ac:dyDescent="0.2">
      <c r="A274" s="102"/>
      <c r="B274" s="102"/>
      <c r="C274" s="102"/>
      <c r="D274" s="102"/>
      <c r="E274" s="102"/>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89"/>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89"/>
      <c r="AZ274" s="89"/>
      <c r="BA274" s="89"/>
      <c r="BB274" s="89"/>
      <c r="BC274" s="89"/>
      <c r="BD274" s="89"/>
      <c r="BE274" s="89"/>
      <c r="BF274" s="89"/>
      <c r="BG274" s="89"/>
      <c r="BH274" s="89"/>
      <c r="BI274" s="89"/>
      <c r="BJ274" s="89"/>
      <c r="BK274" s="89"/>
      <c r="BL274" s="89"/>
      <c r="BM274" s="89"/>
      <c r="BN274" s="89"/>
      <c r="BO274" s="89"/>
      <c r="BP274" s="89"/>
      <c r="BQ274" s="89"/>
      <c r="BR274" s="89"/>
      <c r="BS274" s="89"/>
      <c r="BT274" s="89"/>
      <c r="BU274" s="89"/>
      <c r="BV274" s="89"/>
      <c r="BW274" s="89"/>
    </row>
    <row r="275" spans="1:75" ht="12.75" customHeight="1" x14ac:dyDescent="0.2">
      <c r="A275" s="102"/>
      <c r="B275" s="102"/>
      <c r="C275" s="102"/>
      <c r="D275" s="102"/>
      <c r="E275" s="102"/>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89"/>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89"/>
      <c r="AZ275" s="89"/>
      <c r="BA275" s="89"/>
      <c r="BB275" s="89"/>
      <c r="BC275" s="89"/>
      <c r="BD275" s="89"/>
      <c r="BE275" s="89"/>
      <c r="BF275" s="89"/>
      <c r="BG275" s="89"/>
      <c r="BH275" s="89"/>
      <c r="BI275" s="89"/>
      <c r="BJ275" s="89"/>
      <c r="BK275" s="89"/>
      <c r="BL275" s="89"/>
      <c r="BM275" s="89"/>
      <c r="BN275" s="89"/>
      <c r="BO275" s="89"/>
      <c r="BP275" s="89"/>
      <c r="BQ275" s="89"/>
      <c r="BR275" s="89"/>
      <c r="BS275" s="89"/>
      <c r="BT275" s="89"/>
      <c r="BU275" s="89"/>
      <c r="BV275" s="89"/>
      <c r="BW275" s="89"/>
    </row>
    <row r="276" spans="1:75" ht="12.75" customHeight="1" x14ac:dyDescent="0.2">
      <c r="A276" s="102"/>
      <c r="B276" s="102"/>
      <c r="C276" s="102"/>
      <c r="D276" s="102"/>
      <c r="E276" s="102"/>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row>
    <row r="277" spans="1:75" ht="12.75" customHeight="1" x14ac:dyDescent="0.2">
      <c r="A277" s="102"/>
      <c r="B277" s="102"/>
      <c r="C277" s="102"/>
      <c r="D277" s="102"/>
      <c r="E277" s="102"/>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89"/>
      <c r="AZ277" s="89"/>
      <c r="BA277" s="89"/>
      <c r="BB277" s="89"/>
      <c r="BC277" s="89"/>
      <c r="BD277" s="89"/>
      <c r="BE277" s="89"/>
      <c r="BF277" s="89"/>
      <c r="BG277" s="89"/>
      <c r="BH277" s="89"/>
      <c r="BI277" s="89"/>
      <c r="BJ277" s="89"/>
      <c r="BK277" s="89"/>
      <c r="BL277" s="89"/>
      <c r="BM277" s="89"/>
      <c r="BN277" s="89"/>
      <c r="BO277" s="89"/>
      <c r="BP277" s="89"/>
      <c r="BQ277" s="89"/>
      <c r="BR277" s="89"/>
      <c r="BS277" s="89"/>
      <c r="BT277" s="89"/>
      <c r="BU277" s="89"/>
      <c r="BV277" s="89"/>
      <c r="BW277" s="89"/>
    </row>
    <row r="278" spans="1:75" ht="12.75" customHeight="1" x14ac:dyDescent="0.2">
      <c r="A278" s="102"/>
      <c r="B278" s="102"/>
      <c r="C278" s="102"/>
      <c r="D278" s="102"/>
      <c r="E278" s="102"/>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89"/>
      <c r="AZ278" s="89"/>
      <c r="BA278" s="89"/>
      <c r="BB278" s="89"/>
      <c r="BC278" s="89"/>
      <c r="BD278" s="89"/>
      <c r="BE278" s="89"/>
      <c r="BF278" s="89"/>
      <c r="BG278" s="89"/>
      <c r="BH278" s="89"/>
      <c r="BI278" s="89"/>
      <c r="BJ278" s="89"/>
      <c r="BK278" s="89"/>
      <c r="BL278" s="89"/>
      <c r="BM278" s="89"/>
      <c r="BN278" s="89"/>
      <c r="BO278" s="89"/>
      <c r="BP278" s="89"/>
      <c r="BQ278" s="89"/>
      <c r="BR278" s="89"/>
      <c r="BS278" s="89"/>
      <c r="BT278" s="89"/>
      <c r="BU278" s="89"/>
      <c r="BV278" s="89"/>
      <c r="BW278" s="89"/>
    </row>
    <row r="279" spans="1:75" ht="12.75" customHeight="1" x14ac:dyDescent="0.2">
      <c r="A279" s="102"/>
      <c r="B279" s="102"/>
      <c r="C279" s="102"/>
      <c r="D279" s="102"/>
      <c r="E279" s="102"/>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89"/>
      <c r="AZ279" s="89"/>
      <c r="BA279" s="89"/>
      <c r="BB279" s="89"/>
      <c r="BC279" s="89"/>
      <c r="BD279" s="89"/>
      <c r="BE279" s="89"/>
      <c r="BF279" s="89"/>
      <c r="BG279" s="89"/>
      <c r="BH279" s="89"/>
      <c r="BI279" s="89"/>
      <c r="BJ279" s="89"/>
      <c r="BK279" s="89"/>
      <c r="BL279" s="89"/>
      <c r="BM279" s="89"/>
      <c r="BN279" s="89"/>
      <c r="BO279" s="89"/>
      <c r="BP279" s="89"/>
      <c r="BQ279" s="89"/>
      <c r="BR279" s="89"/>
      <c r="BS279" s="89"/>
      <c r="BT279" s="89"/>
      <c r="BU279" s="89"/>
      <c r="BV279" s="89"/>
      <c r="BW279" s="89"/>
    </row>
    <row r="280" spans="1:75" ht="12.75" customHeight="1" x14ac:dyDescent="0.2">
      <c r="A280" s="102"/>
      <c r="B280" s="102"/>
      <c r="C280" s="102"/>
      <c r="D280" s="102"/>
      <c r="E280" s="102"/>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89"/>
      <c r="AZ280" s="89"/>
      <c r="BA280" s="89"/>
      <c r="BB280" s="89"/>
      <c r="BC280" s="89"/>
      <c r="BD280" s="89"/>
      <c r="BE280" s="89"/>
      <c r="BF280" s="89"/>
      <c r="BG280" s="89"/>
      <c r="BH280" s="89"/>
      <c r="BI280" s="89"/>
      <c r="BJ280" s="89"/>
      <c r="BK280" s="89"/>
      <c r="BL280" s="89"/>
      <c r="BM280" s="89"/>
      <c r="BN280" s="89"/>
      <c r="BO280" s="89"/>
      <c r="BP280" s="89"/>
      <c r="BQ280" s="89"/>
      <c r="BR280" s="89"/>
      <c r="BS280" s="89"/>
      <c r="BT280" s="89"/>
      <c r="BU280" s="89"/>
      <c r="BV280" s="89"/>
      <c r="BW280" s="89"/>
    </row>
    <row r="281" spans="1:75" ht="12.75" customHeight="1" x14ac:dyDescent="0.2">
      <c r="A281" s="102"/>
      <c r="B281" s="102"/>
      <c r="C281" s="102"/>
      <c r="D281" s="102"/>
      <c r="E281" s="102"/>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89"/>
      <c r="AZ281" s="89"/>
      <c r="BA281" s="89"/>
      <c r="BB281" s="89"/>
      <c r="BC281" s="89"/>
      <c r="BD281" s="89"/>
      <c r="BE281" s="89"/>
      <c r="BF281" s="89"/>
      <c r="BG281" s="89"/>
      <c r="BH281" s="89"/>
      <c r="BI281" s="89"/>
      <c r="BJ281" s="89"/>
      <c r="BK281" s="89"/>
      <c r="BL281" s="89"/>
      <c r="BM281" s="89"/>
      <c r="BN281" s="89"/>
      <c r="BO281" s="89"/>
      <c r="BP281" s="89"/>
      <c r="BQ281" s="89"/>
      <c r="BR281" s="89"/>
      <c r="BS281" s="89"/>
      <c r="BT281" s="89"/>
      <c r="BU281" s="89"/>
      <c r="BV281" s="89"/>
      <c r="BW281" s="89"/>
    </row>
    <row r="282" spans="1:75" ht="12.75" customHeight="1" x14ac:dyDescent="0.2">
      <c r="A282" s="102"/>
      <c r="B282" s="102"/>
      <c r="C282" s="102"/>
      <c r="D282" s="102"/>
      <c r="E282" s="102"/>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89"/>
      <c r="AZ282" s="89"/>
      <c r="BA282" s="89"/>
      <c r="BB282" s="89"/>
      <c r="BC282" s="89"/>
      <c r="BD282" s="89"/>
      <c r="BE282" s="89"/>
      <c r="BF282" s="89"/>
      <c r="BG282" s="89"/>
      <c r="BH282" s="89"/>
      <c r="BI282" s="89"/>
      <c r="BJ282" s="89"/>
      <c r="BK282" s="89"/>
      <c r="BL282" s="89"/>
      <c r="BM282" s="89"/>
      <c r="BN282" s="89"/>
      <c r="BO282" s="89"/>
      <c r="BP282" s="89"/>
      <c r="BQ282" s="89"/>
      <c r="BR282" s="89"/>
      <c r="BS282" s="89"/>
      <c r="BT282" s="89"/>
      <c r="BU282" s="89"/>
      <c r="BV282" s="89"/>
      <c r="BW282" s="89"/>
    </row>
    <row r="283" spans="1:75" ht="12.75" customHeight="1" x14ac:dyDescent="0.2">
      <c r="A283" s="102"/>
      <c r="B283" s="102"/>
      <c r="C283" s="102"/>
      <c r="D283" s="102"/>
      <c r="E283" s="102"/>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89"/>
      <c r="AZ283" s="89"/>
      <c r="BA283" s="89"/>
      <c r="BB283" s="89"/>
      <c r="BC283" s="89"/>
      <c r="BD283" s="89"/>
      <c r="BE283" s="89"/>
      <c r="BF283" s="89"/>
      <c r="BG283" s="89"/>
      <c r="BH283" s="89"/>
      <c r="BI283" s="89"/>
      <c r="BJ283" s="89"/>
      <c r="BK283" s="89"/>
      <c r="BL283" s="89"/>
      <c r="BM283" s="89"/>
      <c r="BN283" s="89"/>
      <c r="BO283" s="89"/>
      <c r="BP283" s="89"/>
      <c r="BQ283" s="89"/>
      <c r="BR283" s="89"/>
      <c r="BS283" s="89"/>
      <c r="BT283" s="89"/>
      <c r="BU283" s="89"/>
      <c r="BV283" s="89"/>
      <c r="BW283" s="89"/>
    </row>
    <row r="284" spans="1:75" ht="12.75" customHeight="1" x14ac:dyDescent="0.2">
      <c r="A284" s="102"/>
      <c r="B284" s="102"/>
      <c r="C284" s="102"/>
      <c r="D284" s="102"/>
      <c r="E284" s="102"/>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89"/>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89"/>
      <c r="AZ284" s="89"/>
      <c r="BA284" s="89"/>
      <c r="BB284" s="89"/>
      <c r="BC284" s="89"/>
      <c r="BD284" s="89"/>
      <c r="BE284" s="89"/>
      <c r="BF284" s="89"/>
      <c r="BG284" s="89"/>
      <c r="BH284" s="89"/>
      <c r="BI284" s="89"/>
      <c r="BJ284" s="89"/>
      <c r="BK284" s="89"/>
      <c r="BL284" s="89"/>
      <c r="BM284" s="89"/>
      <c r="BN284" s="89"/>
      <c r="BO284" s="89"/>
      <c r="BP284" s="89"/>
      <c r="BQ284" s="89"/>
      <c r="BR284" s="89"/>
      <c r="BS284" s="89"/>
      <c r="BT284" s="89"/>
      <c r="BU284" s="89"/>
      <c r="BV284" s="89"/>
      <c r="BW284" s="89"/>
    </row>
    <row r="285" spans="1:75" ht="12.75" customHeight="1" x14ac:dyDescent="0.2">
      <c r="A285" s="102"/>
      <c r="B285" s="102"/>
      <c r="C285" s="102"/>
      <c r="D285" s="102"/>
      <c r="E285" s="102"/>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89"/>
      <c r="AZ285" s="89"/>
      <c r="BA285" s="89"/>
      <c r="BB285" s="89"/>
      <c r="BC285" s="89"/>
      <c r="BD285" s="89"/>
      <c r="BE285" s="89"/>
      <c r="BF285" s="89"/>
      <c r="BG285" s="89"/>
      <c r="BH285" s="89"/>
      <c r="BI285" s="89"/>
      <c r="BJ285" s="89"/>
      <c r="BK285" s="89"/>
      <c r="BL285" s="89"/>
      <c r="BM285" s="89"/>
      <c r="BN285" s="89"/>
      <c r="BO285" s="89"/>
      <c r="BP285" s="89"/>
      <c r="BQ285" s="89"/>
      <c r="BR285" s="89"/>
      <c r="BS285" s="89"/>
      <c r="BT285" s="89"/>
      <c r="BU285" s="89"/>
      <c r="BV285" s="89"/>
      <c r="BW285" s="89"/>
    </row>
    <row r="286" spans="1:75" ht="12.75" customHeight="1" x14ac:dyDescent="0.2">
      <c r="A286" s="102"/>
      <c r="B286" s="102"/>
      <c r="C286" s="102"/>
      <c r="D286" s="102"/>
      <c r="E286" s="102"/>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89"/>
      <c r="AZ286" s="89"/>
      <c r="BA286" s="89"/>
      <c r="BB286" s="89"/>
      <c r="BC286" s="89"/>
      <c r="BD286" s="89"/>
      <c r="BE286" s="89"/>
      <c r="BF286" s="89"/>
      <c r="BG286" s="89"/>
      <c r="BH286" s="89"/>
      <c r="BI286" s="89"/>
      <c r="BJ286" s="89"/>
      <c r="BK286" s="89"/>
      <c r="BL286" s="89"/>
      <c r="BM286" s="89"/>
      <c r="BN286" s="89"/>
      <c r="BO286" s="89"/>
      <c r="BP286" s="89"/>
      <c r="BQ286" s="89"/>
      <c r="BR286" s="89"/>
      <c r="BS286" s="89"/>
      <c r="BT286" s="89"/>
      <c r="BU286" s="89"/>
      <c r="BV286" s="89"/>
      <c r="BW286" s="89"/>
    </row>
    <row r="287" spans="1:75" ht="12.75" customHeight="1" x14ac:dyDescent="0.2">
      <c r="A287" s="102"/>
      <c r="B287" s="102"/>
      <c r="C287" s="102"/>
      <c r="D287" s="102"/>
      <c r="E287" s="102"/>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89"/>
      <c r="AZ287" s="89"/>
      <c r="BA287" s="89"/>
      <c r="BB287" s="89"/>
      <c r="BC287" s="89"/>
      <c r="BD287" s="89"/>
      <c r="BE287" s="89"/>
      <c r="BF287" s="89"/>
      <c r="BG287" s="89"/>
      <c r="BH287" s="89"/>
      <c r="BI287" s="89"/>
      <c r="BJ287" s="89"/>
      <c r="BK287" s="89"/>
      <c r="BL287" s="89"/>
      <c r="BM287" s="89"/>
      <c r="BN287" s="89"/>
      <c r="BO287" s="89"/>
      <c r="BP287" s="89"/>
      <c r="BQ287" s="89"/>
      <c r="BR287" s="89"/>
      <c r="BS287" s="89"/>
      <c r="BT287" s="89"/>
      <c r="BU287" s="89"/>
      <c r="BV287" s="89"/>
      <c r="BW287" s="89"/>
    </row>
    <row r="288" spans="1:75" ht="12.75" customHeight="1" x14ac:dyDescent="0.2">
      <c r="A288" s="102"/>
      <c r="B288" s="102"/>
      <c r="C288" s="102"/>
      <c r="D288" s="102"/>
      <c r="E288" s="102"/>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89"/>
      <c r="AZ288" s="89"/>
      <c r="BA288" s="89"/>
      <c r="BB288" s="89"/>
      <c r="BC288" s="89"/>
      <c r="BD288" s="89"/>
      <c r="BE288" s="89"/>
      <c r="BF288" s="89"/>
      <c r="BG288" s="89"/>
      <c r="BH288" s="89"/>
      <c r="BI288" s="89"/>
      <c r="BJ288" s="89"/>
      <c r="BK288" s="89"/>
      <c r="BL288" s="89"/>
      <c r="BM288" s="89"/>
      <c r="BN288" s="89"/>
      <c r="BO288" s="89"/>
      <c r="BP288" s="89"/>
      <c r="BQ288" s="89"/>
      <c r="BR288" s="89"/>
      <c r="BS288" s="89"/>
      <c r="BT288" s="89"/>
      <c r="BU288" s="89"/>
      <c r="BV288" s="89"/>
      <c r="BW288" s="89"/>
    </row>
    <row r="289" spans="1:75" ht="12.75" customHeight="1" x14ac:dyDescent="0.2">
      <c r="A289" s="102"/>
      <c r="B289" s="102"/>
      <c r="C289" s="102"/>
      <c r="D289" s="102"/>
      <c r="E289" s="102"/>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C289" s="89"/>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89"/>
      <c r="AZ289" s="89"/>
      <c r="BA289" s="89"/>
      <c r="BB289" s="89"/>
      <c r="BC289" s="89"/>
      <c r="BD289" s="89"/>
      <c r="BE289" s="89"/>
      <c r="BF289" s="89"/>
      <c r="BG289" s="89"/>
      <c r="BH289" s="89"/>
      <c r="BI289" s="89"/>
      <c r="BJ289" s="89"/>
      <c r="BK289" s="89"/>
      <c r="BL289" s="89"/>
      <c r="BM289" s="89"/>
      <c r="BN289" s="89"/>
      <c r="BO289" s="89"/>
      <c r="BP289" s="89"/>
      <c r="BQ289" s="89"/>
      <c r="BR289" s="89"/>
      <c r="BS289" s="89"/>
      <c r="BT289" s="89"/>
      <c r="BU289" s="89"/>
      <c r="BV289" s="89"/>
      <c r="BW289" s="89"/>
    </row>
    <row r="290" spans="1:75" ht="12.75" customHeight="1" x14ac:dyDescent="0.2">
      <c r="A290" s="102"/>
      <c r="B290" s="102"/>
      <c r="C290" s="102"/>
      <c r="D290" s="102"/>
      <c r="E290" s="102"/>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C290" s="89"/>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89"/>
      <c r="AZ290" s="89"/>
      <c r="BA290" s="89"/>
      <c r="BB290" s="89"/>
      <c r="BC290" s="89"/>
      <c r="BD290" s="89"/>
      <c r="BE290" s="89"/>
      <c r="BF290" s="89"/>
      <c r="BG290" s="89"/>
      <c r="BH290" s="89"/>
      <c r="BI290" s="89"/>
      <c r="BJ290" s="89"/>
      <c r="BK290" s="89"/>
      <c r="BL290" s="89"/>
      <c r="BM290" s="89"/>
      <c r="BN290" s="89"/>
      <c r="BO290" s="89"/>
      <c r="BP290" s="89"/>
      <c r="BQ290" s="89"/>
      <c r="BR290" s="89"/>
      <c r="BS290" s="89"/>
      <c r="BT290" s="89"/>
      <c r="BU290" s="89"/>
      <c r="BV290" s="89"/>
      <c r="BW290" s="89"/>
    </row>
    <row r="291" spans="1:75" ht="12.75" customHeight="1" x14ac:dyDescent="0.2">
      <c r="A291" s="102"/>
      <c r="B291" s="102"/>
      <c r="C291" s="102"/>
      <c r="D291" s="102"/>
      <c r="E291" s="102"/>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89"/>
      <c r="AZ291" s="89"/>
      <c r="BA291" s="89"/>
      <c r="BB291" s="89"/>
      <c r="BC291" s="89"/>
      <c r="BD291" s="89"/>
      <c r="BE291" s="89"/>
      <c r="BF291" s="89"/>
      <c r="BG291" s="89"/>
      <c r="BH291" s="89"/>
      <c r="BI291" s="89"/>
      <c r="BJ291" s="89"/>
      <c r="BK291" s="89"/>
      <c r="BL291" s="89"/>
      <c r="BM291" s="89"/>
      <c r="BN291" s="89"/>
      <c r="BO291" s="89"/>
      <c r="BP291" s="89"/>
      <c r="BQ291" s="89"/>
      <c r="BR291" s="89"/>
      <c r="BS291" s="89"/>
      <c r="BT291" s="89"/>
      <c r="BU291" s="89"/>
      <c r="BV291" s="89"/>
      <c r="BW291" s="89"/>
    </row>
    <row r="292" spans="1:75" ht="12.75" customHeight="1" x14ac:dyDescent="0.2">
      <c r="A292" s="102"/>
      <c r="B292" s="102"/>
      <c r="C292" s="102"/>
      <c r="D292" s="102"/>
      <c r="E292" s="102"/>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89"/>
      <c r="AZ292" s="89"/>
      <c r="BA292" s="89"/>
      <c r="BB292" s="89"/>
      <c r="BC292" s="89"/>
      <c r="BD292" s="89"/>
      <c r="BE292" s="89"/>
      <c r="BF292" s="89"/>
      <c r="BG292" s="89"/>
      <c r="BH292" s="89"/>
      <c r="BI292" s="89"/>
      <c r="BJ292" s="89"/>
      <c r="BK292" s="89"/>
      <c r="BL292" s="89"/>
      <c r="BM292" s="89"/>
      <c r="BN292" s="89"/>
      <c r="BO292" s="89"/>
      <c r="BP292" s="89"/>
      <c r="BQ292" s="89"/>
      <c r="BR292" s="89"/>
      <c r="BS292" s="89"/>
      <c r="BT292" s="89"/>
      <c r="BU292" s="89"/>
      <c r="BV292" s="89"/>
      <c r="BW292" s="89"/>
    </row>
    <row r="293" spans="1:75" ht="12.75" customHeight="1" x14ac:dyDescent="0.2">
      <c r="A293" s="102"/>
      <c r="B293" s="102"/>
      <c r="C293" s="102"/>
      <c r="D293" s="102"/>
      <c r="E293" s="102"/>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89"/>
      <c r="AZ293" s="89"/>
      <c r="BA293" s="89"/>
      <c r="BB293" s="89"/>
      <c r="BC293" s="89"/>
      <c r="BD293" s="89"/>
      <c r="BE293" s="89"/>
      <c r="BF293" s="89"/>
      <c r="BG293" s="89"/>
      <c r="BH293" s="89"/>
      <c r="BI293" s="89"/>
      <c r="BJ293" s="89"/>
      <c r="BK293" s="89"/>
      <c r="BL293" s="89"/>
      <c r="BM293" s="89"/>
      <c r="BN293" s="89"/>
      <c r="BO293" s="89"/>
      <c r="BP293" s="89"/>
      <c r="BQ293" s="89"/>
      <c r="BR293" s="89"/>
      <c r="BS293" s="89"/>
      <c r="BT293" s="89"/>
      <c r="BU293" s="89"/>
      <c r="BV293" s="89"/>
      <c r="BW293" s="89"/>
    </row>
    <row r="294" spans="1:75" ht="12.75" customHeight="1" x14ac:dyDescent="0.2">
      <c r="A294" s="102"/>
      <c r="B294" s="102"/>
      <c r="C294" s="102"/>
      <c r="D294" s="102"/>
      <c r="E294" s="102"/>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89"/>
      <c r="AZ294" s="89"/>
      <c r="BA294" s="89"/>
      <c r="BB294" s="89"/>
      <c r="BC294" s="89"/>
      <c r="BD294" s="89"/>
      <c r="BE294" s="89"/>
      <c r="BF294" s="89"/>
      <c r="BG294" s="89"/>
      <c r="BH294" s="89"/>
      <c r="BI294" s="89"/>
      <c r="BJ294" s="89"/>
      <c r="BK294" s="89"/>
      <c r="BL294" s="89"/>
      <c r="BM294" s="89"/>
      <c r="BN294" s="89"/>
      <c r="BO294" s="89"/>
      <c r="BP294" s="89"/>
      <c r="BQ294" s="89"/>
      <c r="BR294" s="89"/>
      <c r="BS294" s="89"/>
      <c r="BT294" s="89"/>
      <c r="BU294" s="89"/>
      <c r="BV294" s="89"/>
      <c r="BW294" s="89"/>
    </row>
    <row r="295" spans="1:75" ht="12.75" customHeight="1" x14ac:dyDescent="0.2">
      <c r="A295" s="102"/>
      <c r="B295" s="102"/>
      <c r="C295" s="102"/>
      <c r="D295" s="102"/>
      <c r="E295" s="102"/>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89"/>
      <c r="AZ295" s="89"/>
      <c r="BA295" s="89"/>
      <c r="BB295" s="89"/>
      <c r="BC295" s="89"/>
      <c r="BD295" s="89"/>
      <c r="BE295" s="89"/>
      <c r="BF295" s="89"/>
      <c r="BG295" s="89"/>
      <c r="BH295" s="89"/>
      <c r="BI295" s="89"/>
      <c r="BJ295" s="89"/>
      <c r="BK295" s="89"/>
      <c r="BL295" s="89"/>
      <c r="BM295" s="89"/>
      <c r="BN295" s="89"/>
      <c r="BO295" s="89"/>
      <c r="BP295" s="89"/>
      <c r="BQ295" s="89"/>
      <c r="BR295" s="89"/>
      <c r="BS295" s="89"/>
      <c r="BT295" s="89"/>
      <c r="BU295" s="89"/>
      <c r="BV295" s="89"/>
      <c r="BW295" s="89"/>
    </row>
    <row r="296" spans="1:75" ht="12.75" customHeight="1" x14ac:dyDescent="0.2">
      <c r="A296" s="102"/>
      <c r="B296" s="102"/>
      <c r="C296" s="102"/>
      <c r="D296" s="102"/>
      <c r="E296" s="102"/>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89"/>
      <c r="AZ296" s="89"/>
      <c r="BA296" s="89"/>
      <c r="BB296" s="89"/>
      <c r="BC296" s="89"/>
      <c r="BD296" s="89"/>
      <c r="BE296" s="89"/>
      <c r="BF296" s="89"/>
      <c r="BG296" s="89"/>
      <c r="BH296" s="89"/>
      <c r="BI296" s="89"/>
      <c r="BJ296" s="89"/>
      <c r="BK296" s="89"/>
      <c r="BL296" s="89"/>
      <c r="BM296" s="89"/>
      <c r="BN296" s="89"/>
      <c r="BO296" s="89"/>
      <c r="BP296" s="89"/>
      <c r="BQ296" s="89"/>
      <c r="BR296" s="89"/>
      <c r="BS296" s="89"/>
      <c r="BT296" s="89"/>
      <c r="BU296" s="89"/>
      <c r="BV296" s="89"/>
      <c r="BW296" s="89"/>
    </row>
    <row r="297" spans="1:75" ht="12.75" customHeight="1" x14ac:dyDescent="0.2">
      <c r="A297" s="102"/>
      <c r="B297" s="102"/>
      <c r="C297" s="102"/>
      <c r="D297" s="102"/>
      <c r="E297" s="102"/>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89"/>
      <c r="AZ297" s="89"/>
      <c r="BA297" s="89"/>
      <c r="BB297" s="89"/>
      <c r="BC297" s="89"/>
      <c r="BD297" s="89"/>
      <c r="BE297" s="89"/>
      <c r="BF297" s="89"/>
      <c r="BG297" s="89"/>
      <c r="BH297" s="89"/>
      <c r="BI297" s="89"/>
      <c r="BJ297" s="89"/>
      <c r="BK297" s="89"/>
      <c r="BL297" s="89"/>
      <c r="BM297" s="89"/>
      <c r="BN297" s="89"/>
      <c r="BO297" s="89"/>
      <c r="BP297" s="89"/>
      <c r="BQ297" s="89"/>
      <c r="BR297" s="89"/>
      <c r="BS297" s="89"/>
      <c r="BT297" s="89"/>
      <c r="BU297" s="89"/>
      <c r="BV297" s="89"/>
      <c r="BW297" s="89"/>
    </row>
    <row r="298" spans="1:75" ht="12.75" customHeight="1" x14ac:dyDescent="0.2">
      <c r="A298" s="102"/>
      <c r="B298" s="102"/>
      <c r="C298" s="102"/>
      <c r="D298" s="102"/>
      <c r="E298" s="102"/>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89"/>
      <c r="AZ298" s="89"/>
      <c r="BA298" s="89"/>
      <c r="BB298" s="89"/>
      <c r="BC298" s="89"/>
      <c r="BD298" s="89"/>
      <c r="BE298" s="89"/>
      <c r="BF298" s="89"/>
      <c r="BG298" s="89"/>
      <c r="BH298" s="89"/>
      <c r="BI298" s="89"/>
      <c r="BJ298" s="89"/>
      <c r="BK298" s="89"/>
      <c r="BL298" s="89"/>
      <c r="BM298" s="89"/>
      <c r="BN298" s="89"/>
      <c r="BO298" s="89"/>
      <c r="BP298" s="89"/>
      <c r="BQ298" s="89"/>
      <c r="BR298" s="89"/>
      <c r="BS298" s="89"/>
      <c r="BT298" s="89"/>
      <c r="BU298" s="89"/>
      <c r="BV298" s="89"/>
      <c r="BW298" s="89"/>
    </row>
    <row r="299" spans="1:75" ht="12.75" customHeight="1" x14ac:dyDescent="0.2">
      <c r="A299" s="102"/>
      <c r="B299" s="102"/>
      <c r="C299" s="102"/>
      <c r="D299" s="102"/>
      <c r="E299" s="102"/>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89"/>
      <c r="AZ299" s="89"/>
      <c r="BA299" s="89"/>
      <c r="BB299" s="89"/>
      <c r="BC299" s="89"/>
      <c r="BD299" s="89"/>
      <c r="BE299" s="89"/>
      <c r="BF299" s="89"/>
      <c r="BG299" s="89"/>
      <c r="BH299" s="89"/>
      <c r="BI299" s="89"/>
      <c r="BJ299" s="89"/>
      <c r="BK299" s="89"/>
      <c r="BL299" s="89"/>
      <c r="BM299" s="89"/>
      <c r="BN299" s="89"/>
      <c r="BO299" s="89"/>
      <c r="BP299" s="89"/>
      <c r="BQ299" s="89"/>
      <c r="BR299" s="89"/>
      <c r="BS299" s="89"/>
      <c r="BT299" s="89"/>
      <c r="BU299" s="89"/>
      <c r="BV299" s="89"/>
      <c r="BW299" s="89"/>
    </row>
    <row r="300" spans="1:75" ht="12.75" customHeight="1" x14ac:dyDescent="0.2">
      <c r="A300" s="102"/>
      <c r="B300" s="102"/>
      <c r="C300" s="102"/>
      <c r="D300" s="102"/>
      <c r="E300" s="102"/>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89"/>
      <c r="AZ300" s="89"/>
      <c r="BA300" s="89"/>
      <c r="BB300" s="89"/>
      <c r="BC300" s="89"/>
      <c r="BD300" s="89"/>
      <c r="BE300" s="89"/>
      <c r="BF300" s="89"/>
      <c r="BG300" s="89"/>
      <c r="BH300" s="89"/>
      <c r="BI300" s="89"/>
      <c r="BJ300" s="89"/>
      <c r="BK300" s="89"/>
      <c r="BL300" s="89"/>
      <c r="BM300" s="89"/>
      <c r="BN300" s="89"/>
      <c r="BO300" s="89"/>
      <c r="BP300" s="89"/>
      <c r="BQ300" s="89"/>
      <c r="BR300" s="89"/>
      <c r="BS300" s="89"/>
      <c r="BT300" s="89"/>
      <c r="BU300" s="89"/>
      <c r="BV300" s="89"/>
      <c r="BW300" s="89"/>
    </row>
    <row r="301" spans="1:75" ht="12.75" customHeight="1" x14ac:dyDescent="0.2">
      <c r="A301" s="102"/>
      <c r="B301" s="102"/>
      <c r="C301" s="102"/>
      <c r="D301" s="102"/>
      <c r="E301" s="102"/>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89"/>
      <c r="AZ301" s="89"/>
      <c r="BA301" s="89"/>
      <c r="BB301" s="89"/>
      <c r="BC301" s="89"/>
      <c r="BD301" s="89"/>
      <c r="BE301" s="89"/>
      <c r="BF301" s="89"/>
      <c r="BG301" s="89"/>
      <c r="BH301" s="89"/>
      <c r="BI301" s="89"/>
      <c r="BJ301" s="89"/>
      <c r="BK301" s="89"/>
      <c r="BL301" s="89"/>
      <c r="BM301" s="89"/>
      <c r="BN301" s="89"/>
      <c r="BO301" s="89"/>
      <c r="BP301" s="89"/>
      <c r="BQ301" s="89"/>
      <c r="BR301" s="89"/>
      <c r="BS301" s="89"/>
      <c r="BT301" s="89"/>
      <c r="BU301" s="89"/>
      <c r="BV301" s="89"/>
      <c r="BW301" s="89"/>
    </row>
    <row r="302" spans="1:75" ht="12.75" customHeight="1" x14ac:dyDescent="0.2">
      <c r="A302" s="102"/>
      <c r="B302" s="102"/>
      <c r="C302" s="102"/>
      <c r="D302" s="102"/>
      <c r="E302" s="102"/>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89"/>
      <c r="AZ302" s="89"/>
      <c r="BA302" s="89"/>
      <c r="BB302" s="89"/>
      <c r="BC302" s="89"/>
      <c r="BD302" s="89"/>
      <c r="BE302" s="89"/>
      <c r="BF302" s="89"/>
      <c r="BG302" s="89"/>
      <c r="BH302" s="89"/>
      <c r="BI302" s="89"/>
      <c r="BJ302" s="89"/>
      <c r="BK302" s="89"/>
      <c r="BL302" s="89"/>
      <c r="BM302" s="89"/>
      <c r="BN302" s="89"/>
      <c r="BO302" s="89"/>
      <c r="BP302" s="89"/>
      <c r="BQ302" s="89"/>
      <c r="BR302" s="89"/>
      <c r="BS302" s="89"/>
      <c r="BT302" s="89"/>
      <c r="BU302" s="89"/>
      <c r="BV302" s="89"/>
      <c r="BW302" s="89"/>
    </row>
    <row r="303" spans="1:75" ht="12.75" customHeight="1" x14ac:dyDescent="0.2">
      <c r="A303" s="102"/>
      <c r="B303" s="102"/>
      <c r="C303" s="102"/>
      <c r="D303" s="102"/>
      <c r="E303" s="102"/>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89"/>
      <c r="AZ303" s="89"/>
      <c r="BA303" s="89"/>
      <c r="BB303" s="89"/>
      <c r="BC303" s="89"/>
      <c r="BD303" s="89"/>
      <c r="BE303" s="89"/>
      <c r="BF303" s="89"/>
      <c r="BG303" s="89"/>
      <c r="BH303" s="89"/>
      <c r="BI303" s="89"/>
      <c r="BJ303" s="89"/>
      <c r="BK303" s="89"/>
      <c r="BL303" s="89"/>
      <c r="BM303" s="89"/>
      <c r="BN303" s="89"/>
      <c r="BO303" s="89"/>
      <c r="BP303" s="89"/>
      <c r="BQ303" s="89"/>
      <c r="BR303" s="89"/>
      <c r="BS303" s="89"/>
      <c r="BT303" s="89"/>
      <c r="BU303" s="89"/>
      <c r="BV303" s="89"/>
      <c r="BW303" s="89"/>
    </row>
    <row r="304" spans="1:75" ht="12.75" customHeight="1" x14ac:dyDescent="0.2">
      <c r="A304" s="102"/>
      <c r="B304" s="102"/>
      <c r="C304" s="102"/>
      <c r="D304" s="102"/>
      <c r="E304" s="102"/>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89"/>
      <c r="AZ304" s="89"/>
      <c r="BA304" s="89"/>
      <c r="BB304" s="89"/>
      <c r="BC304" s="89"/>
      <c r="BD304" s="89"/>
      <c r="BE304" s="89"/>
      <c r="BF304" s="89"/>
      <c r="BG304" s="89"/>
      <c r="BH304" s="89"/>
      <c r="BI304" s="89"/>
      <c r="BJ304" s="89"/>
      <c r="BK304" s="89"/>
      <c r="BL304" s="89"/>
      <c r="BM304" s="89"/>
      <c r="BN304" s="89"/>
      <c r="BO304" s="89"/>
      <c r="BP304" s="89"/>
      <c r="BQ304" s="89"/>
      <c r="BR304" s="89"/>
      <c r="BS304" s="89"/>
      <c r="BT304" s="89"/>
      <c r="BU304" s="89"/>
      <c r="BV304" s="89"/>
      <c r="BW304" s="89"/>
    </row>
    <row r="305" spans="1:75" ht="12.75" customHeight="1" x14ac:dyDescent="0.2">
      <c r="A305" s="102"/>
      <c r="B305" s="102"/>
      <c r="C305" s="102"/>
      <c r="D305" s="102"/>
      <c r="E305" s="102"/>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89"/>
      <c r="AZ305" s="89"/>
      <c r="BA305" s="89"/>
      <c r="BB305" s="89"/>
      <c r="BC305" s="89"/>
      <c r="BD305" s="89"/>
      <c r="BE305" s="89"/>
      <c r="BF305" s="89"/>
      <c r="BG305" s="89"/>
      <c r="BH305" s="89"/>
      <c r="BI305" s="89"/>
      <c r="BJ305" s="89"/>
      <c r="BK305" s="89"/>
      <c r="BL305" s="89"/>
      <c r="BM305" s="89"/>
      <c r="BN305" s="89"/>
      <c r="BO305" s="89"/>
      <c r="BP305" s="89"/>
      <c r="BQ305" s="89"/>
      <c r="BR305" s="89"/>
      <c r="BS305" s="89"/>
      <c r="BT305" s="89"/>
      <c r="BU305" s="89"/>
      <c r="BV305" s="89"/>
      <c r="BW305" s="89"/>
    </row>
    <row r="306" spans="1:75" ht="12.75" customHeight="1" x14ac:dyDescent="0.2">
      <c r="A306" s="102"/>
      <c r="B306" s="102"/>
      <c r="C306" s="102"/>
      <c r="D306" s="102"/>
      <c r="E306" s="102"/>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89"/>
      <c r="AZ306" s="89"/>
      <c r="BA306" s="89"/>
      <c r="BB306" s="89"/>
      <c r="BC306" s="89"/>
      <c r="BD306" s="89"/>
      <c r="BE306" s="89"/>
      <c r="BF306" s="89"/>
      <c r="BG306" s="89"/>
      <c r="BH306" s="89"/>
      <c r="BI306" s="89"/>
      <c r="BJ306" s="89"/>
      <c r="BK306" s="89"/>
      <c r="BL306" s="89"/>
      <c r="BM306" s="89"/>
      <c r="BN306" s="89"/>
      <c r="BO306" s="89"/>
      <c r="BP306" s="89"/>
      <c r="BQ306" s="89"/>
      <c r="BR306" s="89"/>
      <c r="BS306" s="89"/>
      <c r="BT306" s="89"/>
      <c r="BU306" s="89"/>
      <c r="BV306" s="89"/>
      <c r="BW306" s="89"/>
    </row>
    <row r="307" spans="1:75" ht="12.75" customHeight="1" x14ac:dyDescent="0.2">
      <c r="A307" s="102"/>
      <c r="B307" s="102"/>
      <c r="C307" s="102"/>
      <c r="D307" s="102"/>
      <c r="E307" s="102"/>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89"/>
      <c r="AZ307" s="89"/>
      <c r="BA307" s="89"/>
      <c r="BB307" s="89"/>
      <c r="BC307" s="89"/>
      <c r="BD307" s="89"/>
      <c r="BE307" s="89"/>
      <c r="BF307" s="89"/>
      <c r="BG307" s="89"/>
      <c r="BH307" s="89"/>
      <c r="BI307" s="89"/>
      <c r="BJ307" s="89"/>
      <c r="BK307" s="89"/>
      <c r="BL307" s="89"/>
      <c r="BM307" s="89"/>
      <c r="BN307" s="89"/>
      <c r="BO307" s="89"/>
      <c r="BP307" s="89"/>
      <c r="BQ307" s="89"/>
      <c r="BR307" s="89"/>
      <c r="BS307" s="89"/>
      <c r="BT307" s="89"/>
      <c r="BU307" s="89"/>
      <c r="BV307" s="89"/>
      <c r="BW307" s="89"/>
    </row>
    <row r="308" spans="1:75" ht="12.75" customHeight="1" x14ac:dyDescent="0.2">
      <c r="A308" s="102"/>
      <c r="B308" s="102"/>
      <c r="C308" s="102"/>
      <c r="D308" s="102"/>
      <c r="E308" s="102"/>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89"/>
      <c r="AZ308" s="89"/>
      <c r="BA308" s="89"/>
      <c r="BB308" s="89"/>
      <c r="BC308" s="89"/>
      <c r="BD308" s="89"/>
      <c r="BE308" s="89"/>
      <c r="BF308" s="89"/>
      <c r="BG308" s="89"/>
      <c r="BH308" s="89"/>
      <c r="BI308" s="89"/>
      <c r="BJ308" s="89"/>
      <c r="BK308" s="89"/>
      <c r="BL308" s="89"/>
      <c r="BM308" s="89"/>
      <c r="BN308" s="89"/>
      <c r="BO308" s="89"/>
      <c r="BP308" s="89"/>
      <c r="BQ308" s="89"/>
      <c r="BR308" s="89"/>
      <c r="BS308" s="89"/>
      <c r="BT308" s="89"/>
      <c r="BU308" s="89"/>
      <c r="BV308" s="89"/>
      <c r="BW308" s="89"/>
    </row>
    <row r="309" spans="1:75" ht="12.75" customHeight="1" x14ac:dyDescent="0.2">
      <c r="A309" s="102"/>
      <c r="B309" s="102"/>
      <c r="C309" s="102"/>
      <c r="D309" s="102"/>
      <c r="E309" s="102"/>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89"/>
      <c r="AZ309" s="89"/>
      <c r="BA309" s="89"/>
      <c r="BB309" s="89"/>
      <c r="BC309" s="89"/>
      <c r="BD309" s="89"/>
      <c r="BE309" s="89"/>
      <c r="BF309" s="89"/>
      <c r="BG309" s="89"/>
      <c r="BH309" s="89"/>
      <c r="BI309" s="89"/>
      <c r="BJ309" s="89"/>
      <c r="BK309" s="89"/>
      <c r="BL309" s="89"/>
      <c r="BM309" s="89"/>
      <c r="BN309" s="89"/>
      <c r="BO309" s="89"/>
      <c r="BP309" s="89"/>
      <c r="BQ309" s="89"/>
      <c r="BR309" s="89"/>
      <c r="BS309" s="89"/>
      <c r="BT309" s="89"/>
      <c r="BU309" s="89"/>
      <c r="BV309" s="89"/>
      <c r="BW309" s="89"/>
    </row>
    <row r="310" spans="1:75" ht="12.75" customHeight="1" x14ac:dyDescent="0.2">
      <c r="A310" s="102"/>
      <c r="B310" s="102"/>
      <c r="C310" s="102"/>
      <c r="D310" s="102"/>
      <c r="E310" s="102"/>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89"/>
      <c r="AZ310" s="89"/>
      <c r="BA310" s="89"/>
      <c r="BB310" s="89"/>
      <c r="BC310" s="89"/>
      <c r="BD310" s="89"/>
      <c r="BE310" s="89"/>
      <c r="BF310" s="89"/>
      <c r="BG310" s="89"/>
      <c r="BH310" s="89"/>
      <c r="BI310" s="89"/>
      <c r="BJ310" s="89"/>
      <c r="BK310" s="89"/>
      <c r="BL310" s="89"/>
      <c r="BM310" s="89"/>
      <c r="BN310" s="89"/>
      <c r="BO310" s="89"/>
      <c r="BP310" s="89"/>
      <c r="BQ310" s="89"/>
      <c r="BR310" s="89"/>
      <c r="BS310" s="89"/>
      <c r="BT310" s="89"/>
      <c r="BU310" s="89"/>
      <c r="BV310" s="89"/>
      <c r="BW310" s="89"/>
    </row>
    <row r="311" spans="1:75" ht="12.75" customHeight="1" x14ac:dyDescent="0.2">
      <c r="A311" s="102"/>
      <c r="B311" s="102"/>
      <c r="C311" s="102"/>
      <c r="D311" s="102"/>
      <c r="E311" s="102"/>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89"/>
      <c r="AZ311" s="89"/>
      <c r="BA311" s="89"/>
      <c r="BB311" s="89"/>
      <c r="BC311" s="89"/>
      <c r="BD311" s="89"/>
      <c r="BE311" s="89"/>
      <c r="BF311" s="89"/>
      <c r="BG311" s="89"/>
      <c r="BH311" s="89"/>
      <c r="BI311" s="89"/>
      <c r="BJ311" s="89"/>
      <c r="BK311" s="89"/>
      <c r="BL311" s="89"/>
      <c r="BM311" s="89"/>
      <c r="BN311" s="89"/>
      <c r="BO311" s="89"/>
      <c r="BP311" s="89"/>
      <c r="BQ311" s="89"/>
      <c r="BR311" s="89"/>
      <c r="BS311" s="89"/>
      <c r="BT311" s="89"/>
      <c r="BU311" s="89"/>
      <c r="BV311" s="89"/>
      <c r="BW311" s="89"/>
    </row>
    <row r="312" spans="1:75" ht="12.75" customHeight="1" x14ac:dyDescent="0.2">
      <c r="A312" s="102"/>
      <c r="B312" s="102"/>
      <c r="C312" s="102"/>
      <c r="D312" s="102"/>
      <c r="E312" s="102"/>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89"/>
      <c r="AZ312" s="89"/>
      <c r="BA312" s="89"/>
      <c r="BB312" s="89"/>
      <c r="BC312" s="89"/>
      <c r="BD312" s="89"/>
      <c r="BE312" s="89"/>
      <c r="BF312" s="89"/>
      <c r="BG312" s="89"/>
      <c r="BH312" s="89"/>
      <c r="BI312" s="89"/>
      <c r="BJ312" s="89"/>
      <c r="BK312" s="89"/>
      <c r="BL312" s="89"/>
      <c r="BM312" s="89"/>
      <c r="BN312" s="89"/>
      <c r="BO312" s="89"/>
      <c r="BP312" s="89"/>
      <c r="BQ312" s="89"/>
      <c r="BR312" s="89"/>
      <c r="BS312" s="89"/>
      <c r="BT312" s="89"/>
      <c r="BU312" s="89"/>
      <c r="BV312" s="89"/>
      <c r="BW312" s="89"/>
    </row>
    <row r="313" spans="1:75" ht="12.75" customHeight="1" x14ac:dyDescent="0.2">
      <c r="A313" s="102"/>
      <c r="B313" s="102"/>
      <c r="C313" s="102"/>
      <c r="D313" s="102"/>
      <c r="E313" s="102"/>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89"/>
      <c r="AZ313" s="89"/>
      <c r="BA313" s="89"/>
      <c r="BB313" s="89"/>
      <c r="BC313" s="89"/>
      <c r="BD313" s="89"/>
      <c r="BE313" s="89"/>
      <c r="BF313" s="89"/>
      <c r="BG313" s="89"/>
      <c r="BH313" s="89"/>
      <c r="BI313" s="89"/>
      <c r="BJ313" s="89"/>
      <c r="BK313" s="89"/>
      <c r="BL313" s="89"/>
      <c r="BM313" s="89"/>
      <c r="BN313" s="89"/>
      <c r="BO313" s="89"/>
      <c r="BP313" s="89"/>
      <c r="BQ313" s="89"/>
      <c r="BR313" s="89"/>
      <c r="BS313" s="89"/>
      <c r="BT313" s="89"/>
      <c r="BU313" s="89"/>
      <c r="BV313" s="89"/>
      <c r="BW313" s="89"/>
    </row>
    <row r="314" spans="1:75" ht="12.75" customHeight="1" x14ac:dyDescent="0.2">
      <c r="A314" s="102"/>
      <c r="B314" s="102"/>
      <c r="C314" s="102"/>
      <c r="D314" s="102"/>
      <c r="E314" s="102"/>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89"/>
      <c r="AZ314" s="89"/>
      <c r="BA314" s="89"/>
      <c r="BB314" s="89"/>
      <c r="BC314" s="89"/>
      <c r="BD314" s="89"/>
      <c r="BE314" s="89"/>
      <c r="BF314" s="89"/>
      <c r="BG314" s="89"/>
      <c r="BH314" s="89"/>
      <c r="BI314" s="89"/>
      <c r="BJ314" s="89"/>
      <c r="BK314" s="89"/>
      <c r="BL314" s="89"/>
      <c r="BM314" s="89"/>
      <c r="BN314" s="89"/>
      <c r="BO314" s="89"/>
      <c r="BP314" s="89"/>
      <c r="BQ314" s="89"/>
      <c r="BR314" s="89"/>
      <c r="BS314" s="89"/>
      <c r="BT314" s="89"/>
      <c r="BU314" s="89"/>
      <c r="BV314" s="89"/>
      <c r="BW314" s="89"/>
    </row>
    <row r="315" spans="1:75" ht="12.75" customHeight="1" x14ac:dyDescent="0.2">
      <c r="A315" s="102"/>
      <c r="B315" s="102"/>
      <c r="C315" s="102"/>
      <c r="D315" s="102"/>
      <c r="E315" s="102"/>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89"/>
      <c r="AZ315" s="89"/>
      <c r="BA315" s="89"/>
      <c r="BB315" s="89"/>
      <c r="BC315" s="89"/>
      <c r="BD315" s="89"/>
      <c r="BE315" s="89"/>
      <c r="BF315" s="89"/>
      <c r="BG315" s="89"/>
      <c r="BH315" s="89"/>
      <c r="BI315" s="89"/>
      <c r="BJ315" s="89"/>
      <c r="BK315" s="89"/>
      <c r="BL315" s="89"/>
      <c r="BM315" s="89"/>
      <c r="BN315" s="89"/>
      <c r="BO315" s="89"/>
      <c r="BP315" s="89"/>
      <c r="BQ315" s="89"/>
      <c r="BR315" s="89"/>
      <c r="BS315" s="89"/>
      <c r="BT315" s="89"/>
      <c r="BU315" s="89"/>
      <c r="BV315" s="89"/>
      <c r="BW315" s="89"/>
    </row>
    <row r="316" spans="1:75" ht="12.75" customHeight="1" x14ac:dyDescent="0.2">
      <c r="A316" s="102"/>
      <c r="B316" s="102"/>
      <c r="C316" s="102"/>
      <c r="D316" s="102"/>
      <c r="E316" s="102"/>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89"/>
      <c r="AZ316" s="89"/>
      <c r="BA316" s="89"/>
      <c r="BB316" s="89"/>
      <c r="BC316" s="89"/>
      <c r="BD316" s="89"/>
      <c r="BE316" s="89"/>
      <c r="BF316" s="89"/>
      <c r="BG316" s="89"/>
      <c r="BH316" s="89"/>
      <c r="BI316" s="89"/>
      <c r="BJ316" s="89"/>
      <c r="BK316" s="89"/>
      <c r="BL316" s="89"/>
      <c r="BM316" s="89"/>
      <c r="BN316" s="89"/>
      <c r="BO316" s="89"/>
      <c r="BP316" s="89"/>
      <c r="BQ316" s="89"/>
      <c r="BR316" s="89"/>
      <c r="BS316" s="89"/>
      <c r="BT316" s="89"/>
      <c r="BU316" s="89"/>
      <c r="BV316" s="89"/>
      <c r="BW316" s="89"/>
    </row>
    <row r="317" spans="1:75" ht="12.75" customHeight="1" x14ac:dyDescent="0.2">
      <c r="A317" s="102"/>
      <c r="B317" s="102"/>
      <c r="C317" s="102"/>
      <c r="D317" s="102"/>
      <c r="E317" s="102"/>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89"/>
      <c r="AZ317" s="89"/>
      <c r="BA317" s="89"/>
      <c r="BB317" s="89"/>
      <c r="BC317" s="89"/>
      <c r="BD317" s="89"/>
      <c r="BE317" s="89"/>
      <c r="BF317" s="89"/>
      <c r="BG317" s="89"/>
      <c r="BH317" s="89"/>
      <c r="BI317" s="89"/>
      <c r="BJ317" s="89"/>
      <c r="BK317" s="89"/>
      <c r="BL317" s="89"/>
      <c r="BM317" s="89"/>
      <c r="BN317" s="89"/>
      <c r="BO317" s="89"/>
      <c r="BP317" s="89"/>
      <c r="BQ317" s="89"/>
      <c r="BR317" s="89"/>
      <c r="BS317" s="89"/>
      <c r="BT317" s="89"/>
      <c r="BU317" s="89"/>
      <c r="BV317" s="89"/>
      <c r="BW317" s="89"/>
    </row>
    <row r="318" spans="1:75" ht="12.75" customHeight="1" x14ac:dyDescent="0.2">
      <c r="A318" s="102"/>
      <c r="B318" s="102"/>
      <c r="C318" s="102"/>
      <c r="D318" s="102"/>
      <c r="E318" s="102"/>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89"/>
      <c r="AZ318" s="89"/>
      <c r="BA318" s="89"/>
      <c r="BB318" s="89"/>
      <c r="BC318" s="89"/>
      <c r="BD318" s="89"/>
      <c r="BE318" s="89"/>
      <c r="BF318" s="89"/>
      <c r="BG318" s="89"/>
      <c r="BH318" s="89"/>
      <c r="BI318" s="89"/>
      <c r="BJ318" s="89"/>
      <c r="BK318" s="89"/>
      <c r="BL318" s="89"/>
      <c r="BM318" s="89"/>
      <c r="BN318" s="89"/>
      <c r="BO318" s="89"/>
      <c r="BP318" s="89"/>
      <c r="BQ318" s="89"/>
      <c r="BR318" s="89"/>
      <c r="BS318" s="89"/>
      <c r="BT318" s="89"/>
      <c r="BU318" s="89"/>
      <c r="BV318" s="89"/>
      <c r="BW318" s="89"/>
    </row>
    <row r="319" spans="1:75" ht="12.75" customHeight="1" x14ac:dyDescent="0.2">
      <c r="A319" s="102"/>
      <c r="B319" s="102"/>
      <c r="C319" s="102"/>
      <c r="D319" s="102"/>
      <c r="E319" s="102"/>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89"/>
      <c r="AZ319" s="89"/>
      <c r="BA319" s="89"/>
      <c r="BB319" s="89"/>
      <c r="BC319" s="89"/>
      <c r="BD319" s="89"/>
      <c r="BE319" s="89"/>
      <c r="BF319" s="89"/>
      <c r="BG319" s="89"/>
      <c r="BH319" s="89"/>
      <c r="BI319" s="89"/>
      <c r="BJ319" s="89"/>
      <c r="BK319" s="89"/>
      <c r="BL319" s="89"/>
      <c r="BM319" s="89"/>
      <c r="BN319" s="89"/>
      <c r="BO319" s="89"/>
      <c r="BP319" s="89"/>
      <c r="BQ319" s="89"/>
      <c r="BR319" s="89"/>
      <c r="BS319" s="89"/>
      <c r="BT319" s="89"/>
      <c r="BU319" s="89"/>
      <c r="BV319" s="89"/>
      <c r="BW319" s="89"/>
    </row>
    <row r="320" spans="1:75" ht="12.75" customHeight="1" x14ac:dyDescent="0.2">
      <c r="A320" s="102"/>
      <c r="B320" s="102"/>
      <c r="C320" s="102"/>
      <c r="D320" s="102"/>
      <c r="E320" s="102"/>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89"/>
      <c r="AZ320" s="89"/>
      <c r="BA320" s="89"/>
      <c r="BB320" s="89"/>
      <c r="BC320" s="89"/>
      <c r="BD320" s="89"/>
      <c r="BE320" s="89"/>
      <c r="BF320" s="89"/>
      <c r="BG320" s="89"/>
      <c r="BH320" s="89"/>
      <c r="BI320" s="89"/>
      <c r="BJ320" s="89"/>
      <c r="BK320" s="89"/>
      <c r="BL320" s="89"/>
      <c r="BM320" s="89"/>
      <c r="BN320" s="89"/>
      <c r="BO320" s="89"/>
      <c r="BP320" s="89"/>
      <c r="BQ320" s="89"/>
      <c r="BR320" s="89"/>
      <c r="BS320" s="89"/>
      <c r="BT320" s="89"/>
      <c r="BU320" s="89"/>
      <c r="BV320" s="89"/>
      <c r="BW320" s="89"/>
    </row>
    <row r="321" spans="1:75" ht="12.75" customHeight="1" x14ac:dyDescent="0.2">
      <c r="A321" s="102"/>
      <c r="B321" s="102"/>
      <c r="C321" s="102"/>
      <c r="D321" s="102"/>
      <c r="E321" s="102"/>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89"/>
      <c r="AZ321" s="89"/>
      <c r="BA321" s="89"/>
      <c r="BB321" s="89"/>
      <c r="BC321" s="89"/>
      <c r="BD321" s="89"/>
      <c r="BE321" s="89"/>
      <c r="BF321" s="89"/>
      <c r="BG321" s="89"/>
      <c r="BH321" s="89"/>
      <c r="BI321" s="89"/>
      <c r="BJ321" s="89"/>
      <c r="BK321" s="89"/>
      <c r="BL321" s="89"/>
      <c r="BM321" s="89"/>
      <c r="BN321" s="89"/>
      <c r="BO321" s="89"/>
      <c r="BP321" s="89"/>
      <c r="BQ321" s="89"/>
      <c r="BR321" s="89"/>
      <c r="BS321" s="89"/>
      <c r="BT321" s="89"/>
      <c r="BU321" s="89"/>
      <c r="BV321" s="89"/>
      <c r="BW321" s="89"/>
    </row>
    <row r="322" spans="1:75" ht="12.75" customHeight="1" x14ac:dyDescent="0.2">
      <c r="A322" s="102"/>
      <c r="B322" s="102"/>
      <c r="C322" s="102"/>
      <c r="D322" s="102"/>
      <c r="E322" s="102"/>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89"/>
      <c r="AZ322" s="89"/>
      <c r="BA322" s="89"/>
      <c r="BB322" s="89"/>
      <c r="BC322" s="89"/>
      <c r="BD322" s="89"/>
      <c r="BE322" s="89"/>
      <c r="BF322" s="89"/>
      <c r="BG322" s="89"/>
      <c r="BH322" s="89"/>
      <c r="BI322" s="89"/>
      <c r="BJ322" s="89"/>
      <c r="BK322" s="89"/>
      <c r="BL322" s="89"/>
      <c r="BM322" s="89"/>
      <c r="BN322" s="89"/>
      <c r="BO322" s="89"/>
      <c r="BP322" s="89"/>
      <c r="BQ322" s="89"/>
      <c r="BR322" s="89"/>
      <c r="BS322" s="89"/>
      <c r="BT322" s="89"/>
      <c r="BU322" s="89"/>
      <c r="BV322" s="89"/>
      <c r="BW322" s="89"/>
    </row>
    <row r="323" spans="1:75" ht="12.75" customHeight="1" x14ac:dyDescent="0.2">
      <c r="A323" s="102"/>
      <c r="B323" s="102"/>
      <c r="C323" s="102"/>
      <c r="D323" s="102"/>
      <c r="E323" s="102"/>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89"/>
      <c r="AZ323" s="89"/>
      <c r="BA323" s="89"/>
      <c r="BB323" s="89"/>
      <c r="BC323" s="89"/>
      <c r="BD323" s="89"/>
      <c r="BE323" s="89"/>
      <c r="BF323" s="89"/>
      <c r="BG323" s="89"/>
      <c r="BH323" s="89"/>
      <c r="BI323" s="89"/>
      <c r="BJ323" s="89"/>
      <c r="BK323" s="89"/>
      <c r="BL323" s="89"/>
      <c r="BM323" s="89"/>
      <c r="BN323" s="89"/>
      <c r="BO323" s="89"/>
      <c r="BP323" s="89"/>
      <c r="BQ323" s="89"/>
      <c r="BR323" s="89"/>
      <c r="BS323" s="89"/>
      <c r="BT323" s="89"/>
      <c r="BU323" s="89"/>
      <c r="BV323" s="89"/>
      <c r="BW323" s="89"/>
    </row>
    <row r="324" spans="1:75" ht="12.75" customHeight="1" x14ac:dyDescent="0.2">
      <c r="A324" s="102"/>
      <c r="B324" s="102"/>
      <c r="C324" s="102"/>
      <c r="D324" s="102"/>
      <c r="E324" s="102"/>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89"/>
      <c r="AZ324" s="89"/>
      <c r="BA324" s="89"/>
      <c r="BB324" s="89"/>
      <c r="BC324" s="89"/>
      <c r="BD324" s="89"/>
      <c r="BE324" s="89"/>
      <c r="BF324" s="89"/>
      <c r="BG324" s="89"/>
      <c r="BH324" s="89"/>
      <c r="BI324" s="89"/>
      <c r="BJ324" s="89"/>
      <c r="BK324" s="89"/>
      <c r="BL324" s="89"/>
      <c r="BM324" s="89"/>
      <c r="BN324" s="89"/>
      <c r="BO324" s="89"/>
      <c r="BP324" s="89"/>
      <c r="BQ324" s="89"/>
      <c r="BR324" s="89"/>
      <c r="BS324" s="89"/>
      <c r="BT324" s="89"/>
      <c r="BU324" s="89"/>
      <c r="BV324" s="89"/>
      <c r="BW324" s="89"/>
    </row>
    <row r="325" spans="1:75" ht="12.75" customHeight="1" x14ac:dyDescent="0.2">
      <c r="A325" s="102"/>
      <c r="B325" s="102"/>
      <c r="C325" s="102"/>
      <c r="D325" s="102"/>
      <c r="E325" s="102"/>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89"/>
      <c r="AZ325" s="89"/>
      <c r="BA325" s="89"/>
      <c r="BB325" s="89"/>
      <c r="BC325" s="89"/>
      <c r="BD325" s="89"/>
      <c r="BE325" s="89"/>
      <c r="BF325" s="89"/>
      <c r="BG325" s="89"/>
      <c r="BH325" s="89"/>
      <c r="BI325" s="89"/>
      <c r="BJ325" s="89"/>
      <c r="BK325" s="89"/>
      <c r="BL325" s="89"/>
      <c r="BM325" s="89"/>
      <c r="BN325" s="89"/>
      <c r="BO325" s="89"/>
      <c r="BP325" s="89"/>
      <c r="BQ325" s="89"/>
      <c r="BR325" s="89"/>
      <c r="BS325" s="89"/>
      <c r="BT325" s="89"/>
      <c r="BU325" s="89"/>
      <c r="BV325" s="89"/>
      <c r="BW325" s="89"/>
    </row>
    <row r="326" spans="1:75" ht="12.75" customHeight="1" x14ac:dyDescent="0.2">
      <c r="A326" s="102"/>
      <c r="B326" s="102"/>
      <c r="C326" s="102"/>
      <c r="D326" s="102"/>
      <c r="E326" s="102"/>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89"/>
      <c r="AZ326" s="89"/>
      <c r="BA326" s="89"/>
      <c r="BB326" s="89"/>
      <c r="BC326" s="89"/>
      <c r="BD326" s="89"/>
      <c r="BE326" s="89"/>
      <c r="BF326" s="89"/>
      <c r="BG326" s="89"/>
      <c r="BH326" s="89"/>
      <c r="BI326" s="89"/>
      <c r="BJ326" s="89"/>
      <c r="BK326" s="89"/>
      <c r="BL326" s="89"/>
      <c r="BM326" s="89"/>
      <c r="BN326" s="89"/>
      <c r="BO326" s="89"/>
      <c r="BP326" s="89"/>
      <c r="BQ326" s="89"/>
      <c r="BR326" s="89"/>
      <c r="BS326" s="89"/>
      <c r="BT326" s="89"/>
      <c r="BU326" s="89"/>
      <c r="BV326" s="89"/>
      <c r="BW326" s="89"/>
    </row>
    <row r="327" spans="1:75" ht="12.75" customHeight="1" x14ac:dyDescent="0.2">
      <c r="A327" s="102"/>
      <c r="B327" s="102"/>
      <c r="C327" s="102"/>
      <c r="D327" s="102"/>
      <c r="E327" s="102"/>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89"/>
      <c r="AZ327" s="89"/>
      <c r="BA327" s="89"/>
      <c r="BB327" s="89"/>
      <c r="BC327" s="89"/>
      <c r="BD327" s="89"/>
      <c r="BE327" s="89"/>
      <c r="BF327" s="89"/>
      <c r="BG327" s="89"/>
      <c r="BH327" s="89"/>
      <c r="BI327" s="89"/>
      <c r="BJ327" s="89"/>
      <c r="BK327" s="89"/>
      <c r="BL327" s="89"/>
      <c r="BM327" s="89"/>
      <c r="BN327" s="89"/>
      <c r="BO327" s="89"/>
      <c r="BP327" s="89"/>
      <c r="BQ327" s="89"/>
      <c r="BR327" s="89"/>
      <c r="BS327" s="89"/>
      <c r="BT327" s="89"/>
      <c r="BU327" s="89"/>
      <c r="BV327" s="89"/>
      <c r="BW327" s="89"/>
    </row>
    <row r="328" spans="1:75" ht="12.75" customHeight="1" x14ac:dyDescent="0.2">
      <c r="A328" s="102"/>
      <c r="B328" s="102"/>
      <c r="C328" s="102"/>
      <c r="D328" s="102"/>
      <c r="E328" s="102"/>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89"/>
      <c r="AZ328" s="89"/>
      <c r="BA328" s="89"/>
      <c r="BB328" s="89"/>
      <c r="BC328" s="89"/>
      <c r="BD328" s="89"/>
      <c r="BE328" s="89"/>
      <c r="BF328" s="89"/>
      <c r="BG328" s="89"/>
      <c r="BH328" s="89"/>
      <c r="BI328" s="89"/>
      <c r="BJ328" s="89"/>
      <c r="BK328" s="89"/>
      <c r="BL328" s="89"/>
      <c r="BM328" s="89"/>
      <c r="BN328" s="89"/>
      <c r="BO328" s="89"/>
      <c r="BP328" s="89"/>
      <c r="BQ328" s="89"/>
      <c r="BR328" s="89"/>
      <c r="BS328" s="89"/>
      <c r="BT328" s="89"/>
      <c r="BU328" s="89"/>
      <c r="BV328" s="89"/>
      <c r="BW328" s="89"/>
    </row>
    <row r="329" spans="1:75" ht="12.75" customHeight="1" x14ac:dyDescent="0.2">
      <c r="A329" s="102"/>
      <c r="B329" s="102"/>
      <c r="C329" s="102"/>
      <c r="D329" s="102"/>
      <c r="E329" s="102"/>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89"/>
      <c r="AZ329" s="89"/>
      <c r="BA329" s="89"/>
      <c r="BB329" s="89"/>
      <c r="BC329" s="89"/>
      <c r="BD329" s="89"/>
      <c r="BE329" s="89"/>
      <c r="BF329" s="89"/>
      <c r="BG329" s="89"/>
      <c r="BH329" s="89"/>
      <c r="BI329" s="89"/>
      <c r="BJ329" s="89"/>
      <c r="BK329" s="89"/>
      <c r="BL329" s="89"/>
      <c r="BM329" s="89"/>
      <c r="BN329" s="89"/>
      <c r="BO329" s="89"/>
      <c r="BP329" s="89"/>
      <c r="BQ329" s="89"/>
      <c r="BR329" s="89"/>
      <c r="BS329" s="89"/>
      <c r="BT329" s="89"/>
      <c r="BU329" s="89"/>
      <c r="BV329" s="89"/>
      <c r="BW329" s="89"/>
    </row>
    <row r="330" spans="1:75" ht="12.75" customHeight="1" x14ac:dyDescent="0.2">
      <c r="A330" s="102"/>
      <c r="B330" s="102"/>
      <c r="C330" s="102"/>
      <c r="D330" s="102"/>
      <c r="E330" s="102"/>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89"/>
      <c r="AZ330" s="89"/>
      <c r="BA330" s="89"/>
      <c r="BB330" s="89"/>
      <c r="BC330" s="89"/>
      <c r="BD330" s="89"/>
      <c r="BE330" s="89"/>
      <c r="BF330" s="89"/>
      <c r="BG330" s="89"/>
      <c r="BH330" s="89"/>
      <c r="BI330" s="89"/>
      <c r="BJ330" s="89"/>
      <c r="BK330" s="89"/>
      <c r="BL330" s="89"/>
      <c r="BM330" s="89"/>
      <c r="BN330" s="89"/>
      <c r="BO330" s="89"/>
      <c r="BP330" s="89"/>
      <c r="BQ330" s="89"/>
      <c r="BR330" s="89"/>
      <c r="BS330" s="89"/>
      <c r="BT330" s="89"/>
      <c r="BU330" s="89"/>
      <c r="BV330" s="89"/>
      <c r="BW330" s="89"/>
    </row>
    <row r="331" spans="1:75" ht="12.75" customHeight="1" x14ac:dyDescent="0.2">
      <c r="A331" s="102"/>
      <c r="B331" s="102"/>
      <c r="C331" s="102"/>
      <c r="D331" s="102"/>
      <c r="E331" s="102"/>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89"/>
      <c r="AZ331" s="89"/>
      <c r="BA331" s="89"/>
      <c r="BB331" s="89"/>
      <c r="BC331" s="89"/>
      <c r="BD331" s="89"/>
      <c r="BE331" s="89"/>
      <c r="BF331" s="89"/>
      <c r="BG331" s="89"/>
      <c r="BH331" s="89"/>
      <c r="BI331" s="89"/>
      <c r="BJ331" s="89"/>
      <c r="BK331" s="89"/>
      <c r="BL331" s="89"/>
      <c r="BM331" s="89"/>
      <c r="BN331" s="89"/>
      <c r="BO331" s="89"/>
      <c r="BP331" s="89"/>
      <c r="BQ331" s="89"/>
      <c r="BR331" s="89"/>
      <c r="BS331" s="89"/>
      <c r="BT331" s="89"/>
      <c r="BU331" s="89"/>
      <c r="BV331" s="89"/>
      <c r="BW331" s="89"/>
    </row>
    <row r="332" spans="1:75" ht="12.75" customHeight="1" x14ac:dyDescent="0.2">
      <c r="A332" s="102"/>
      <c r="B332" s="102"/>
      <c r="C332" s="102"/>
      <c r="D332" s="102"/>
      <c r="E332" s="102"/>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row>
    <row r="333" spans="1:75" ht="12.75" customHeight="1" x14ac:dyDescent="0.2">
      <c r="A333" s="102"/>
      <c r="B333" s="102"/>
      <c r="C333" s="102"/>
      <c r="D333" s="102"/>
      <c r="E333" s="102"/>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c r="BW333" s="89"/>
    </row>
    <row r="334" spans="1:75" ht="12.75" customHeight="1" x14ac:dyDescent="0.2">
      <c r="A334" s="102"/>
      <c r="B334" s="102"/>
      <c r="C334" s="102"/>
      <c r="D334" s="102"/>
      <c r="E334" s="102"/>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89"/>
      <c r="AZ334" s="89"/>
      <c r="BA334" s="89"/>
      <c r="BB334" s="89"/>
      <c r="BC334" s="89"/>
      <c r="BD334" s="89"/>
      <c r="BE334" s="89"/>
      <c r="BF334" s="89"/>
      <c r="BG334" s="89"/>
      <c r="BH334" s="89"/>
      <c r="BI334" s="89"/>
      <c r="BJ334" s="89"/>
      <c r="BK334" s="89"/>
      <c r="BL334" s="89"/>
      <c r="BM334" s="89"/>
      <c r="BN334" s="89"/>
      <c r="BO334" s="89"/>
      <c r="BP334" s="89"/>
      <c r="BQ334" s="89"/>
      <c r="BR334" s="89"/>
      <c r="BS334" s="89"/>
      <c r="BT334" s="89"/>
      <c r="BU334" s="89"/>
      <c r="BV334" s="89"/>
      <c r="BW334" s="89"/>
    </row>
    <row r="335" spans="1:75" ht="12.75" customHeight="1" x14ac:dyDescent="0.2">
      <c r="A335" s="102"/>
      <c r="B335" s="102"/>
      <c r="C335" s="102"/>
      <c r="D335" s="102"/>
      <c r="E335" s="102"/>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89"/>
      <c r="AZ335" s="89"/>
      <c r="BA335" s="89"/>
      <c r="BB335" s="89"/>
      <c r="BC335" s="89"/>
      <c r="BD335" s="89"/>
      <c r="BE335" s="89"/>
      <c r="BF335" s="89"/>
      <c r="BG335" s="89"/>
      <c r="BH335" s="89"/>
      <c r="BI335" s="89"/>
      <c r="BJ335" s="89"/>
      <c r="BK335" s="89"/>
      <c r="BL335" s="89"/>
      <c r="BM335" s="89"/>
      <c r="BN335" s="89"/>
      <c r="BO335" s="89"/>
      <c r="BP335" s="89"/>
      <c r="BQ335" s="89"/>
      <c r="BR335" s="89"/>
      <c r="BS335" s="89"/>
      <c r="BT335" s="89"/>
      <c r="BU335" s="89"/>
      <c r="BV335" s="89"/>
      <c r="BW335" s="89"/>
    </row>
    <row r="336" spans="1:75" ht="12.75" customHeight="1" x14ac:dyDescent="0.2">
      <c r="A336" s="102"/>
      <c r="B336" s="102"/>
      <c r="C336" s="102"/>
      <c r="D336" s="102"/>
      <c r="E336" s="102"/>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89"/>
      <c r="AZ336" s="89"/>
      <c r="BA336" s="89"/>
      <c r="BB336" s="89"/>
      <c r="BC336" s="89"/>
      <c r="BD336" s="89"/>
      <c r="BE336" s="89"/>
      <c r="BF336" s="89"/>
      <c r="BG336" s="89"/>
      <c r="BH336" s="89"/>
      <c r="BI336" s="89"/>
      <c r="BJ336" s="89"/>
      <c r="BK336" s="89"/>
      <c r="BL336" s="89"/>
      <c r="BM336" s="89"/>
      <c r="BN336" s="89"/>
      <c r="BO336" s="89"/>
      <c r="BP336" s="89"/>
      <c r="BQ336" s="89"/>
      <c r="BR336" s="89"/>
      <c r="BS336" s="89"/>
      <c r="BT336" s="89"/>
      <c r="BU336" s="89"/>
      <c r="BV336" s="89"/>
      <c r="BW336" s="89"/>
    </row>
    <row r="337" spans="1:75" ht="12.75" customHeight="1" x14ac:dyDescent="0.2">
      <c r="A337" s="102"/>
      <c r="B337" s="102"/>
      <c r="C337" s="102"/>
      <c r="D337" s="102"/>
      <c r="E337" s="102"/>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89"/>
      <c r="AZ337" s="89"/>
      <c r="BA337" s="89"/>
      <c r="BB337" s="89"/>
      <c r="BC337" s="89"/>
      <c r="BD337" s="89"/>
      <c r="BE337" s="89"/>
      <c r="BF337" s="89"/>
      <c r="BG337" s="89"/>
      <c r="BH337" s="89"/>
      <c r="BI337" s="89"/>
      <c r="BJ337" s="89"/>
      <c r="BK337" s="89"/>
      <c r="BL337" s="89"/>
      <c r="BM337" s="89"/>
      <c r="BN337" s="89"/>
      <c r="BO337" s="89"/>
      <c r="BP337" s="89"/>
      <c r="BQ337" s="89"/>
      <c r="BR337" s="89"/>
      <c r="BS337" s="89"/>
      <c r="BT337" s="89"/>
      <c r="BU337" s="89"/>
      <c r="BV337" s="89"/>
      <c r="BW337" s="89"/>
    </row>
    <row r="338" spans="1:75" ht="12.75" customHeight="1" x14ac:dyDescent="0.2">
      <c r="A338" s="102"/>
      <c r="B338" s="102"/>
      <c r="C338" s="102"/>
      <c r="D338" s="102"/>
      <c r="E338" s="102"/>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89"/>
      <c r="AZ338" s="89"/>
      <c r="BA338" s="89"/>
      <c r="BB338" s="89"/>
      <c r="BC338" s="89"/>
      <c r="BD338" s="89"/>
      <c r="BE338" s="89"/>
      <c r="BF338" s="89"/>
      <c r="BG338" s="89"/>
      <c r="BH338" s="89"/>
      <c r="BI338" s="89"/>
      <c r="BJ338" s="89"/>
      <c r="BK338" s="89"/>
      <c r="BL338" s="89"/>
      <c r="BM338" s="89"/>
      <c r="BN338" s="89"/>
      <c r="BO338" s="89"/>
      <c r="BP338" s="89"/>
      <c r="BQ338" s="89"/>
      <c r="BR338" s="89"/>
      <c r="BS338" s="89"/>
      <c r="BT338" s="89"/>
      <c r="BU338" s="89"/>
      <c r="BV338" s="89"/>
      <c r="BW338" s="89"/>
    </row>
    <row r="339" spans="1:75" ht="12.75" customHeight="1" x14ac:dyDescent="0.2">
      <c r="A339" s="102"/>
      <c r="B339" s="102"/>
      <c r="C339" s="102"/>
      <c r="D339" s="102"/>
      <c r="E339" s="102"/>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89"/>
      <c r="AZ339" s="89"/>
      <c r="BA339" s="89"/>
      <c r="BB339" s="89"/>
      <c r="BC339" s="89"/>
      <c r="BD339" s="89"/>
      <c r="BE339" s="89"/>
      <c r="BF339" s="89"/>
      <c r="BG339" s="89"/>
      <c r="BH339" s="89"/>
      <c r="BI339" s="89"/>
      <c r="BJ339" s="89"/>
      <c r="BK339" s="89"/>
      <c r="BL339" s="89"/>
      <c r="BM339" s="89"/>
      <c r="BN339" s="89"/>
      <c r="BO339" s="89"/>
      <c r="BP339" s="89"/>
      <c r="BQ339" s="89"/>
      <c r="BR339" s="89"/>
      <c r="BS339" s="89"/>
      <c r="BT339" s="89"/>
      <c r="BU339" s="89"/>
      <c r="BV339" s="89"/>
      <c r="BW339" s="89"/>
    </row>
    <row r="340" spans="1:75" ht="12.75" customHeight="1" x14ac:dyDescent="0.2">
      <c r="A340" s="102"/>
      <c r="B340" s="102"/>
      <c r="C340" s="102"/>
      <c r="D340" s="102"/>
      <c r="E340" s="102"/>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89"/>
      <c r="AZ340" s="89"/>
      <c r="BA340" s="89"/>
      <c r="BB340" s="89"/>
      <c r="BC340" s="89"/>
      <c r="BD340" s="89"/>
      <c r="BE340" s="89"/>
      <c r="BF340" s="89"/>
      <c r="BG340" s="89"/>
      <c r="BH340" s="89"/>
      <c r="BI340" s="89"/>
      <c r="BJ340" s="89"/>
      <c r="BK340" s="89"/>
      <c r="BL340" s="89"/>
      <c r="BM340" s="89"/>
      <c r="BN340" s="89"/>
      <c r="BO340" s="89"/>
      <c r="BP340" s="89"/>
      <c r="BQ340" s="89"/>
      <c r="BR340" s="89"/>
      <c r="BS340" s="89"/>
      <c r="BT340" s="89"/>
      <c r="BU340" s="89"/>
      <c r="BV340" s="89"/>
      <c r="BW340" s="89"/>
    </row>
    <row r="341" spans="1:75" ht="12.75" customHeight="1" x14ac:dyDescent="0.2">
      <c r="A341" s="102"/>
      <c r="B341" s="102"/>
      <c r="C341" s="102"/>
      <c r="D341" s="102"/>
      <c r="E341" s="102"/>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89"/>
      <c r="AZ341" s="89"/>
      <c r="BA341" s="89"/>
      <c r="BB341" s="89"/>
      <c r="BC341" s="89"/>
      <c r="BD341" s="89"/>
      <c r="BE341" s="89"/>
      <c r="BF341" s="89"/>
      <c r="BG341" s="89"/>
      <c r="BH341" s="89"/>
      <c r="BI341" s="89"/>
      <c r="BJ341" s="89"/>
      <c r="BK341" s="89"/>
      <c r="BL341" s="89"/>
      <c r="BM341" s="89"/>
      <c r="BN341" s="89"/>
      <c r="BO341" s="89"/>
      <c r="BP341" s="89"/>
      <c r="BQ341" s="89"/>
      <c r="BR341" s="89"/>
      <c r="BS341" s="89"/>
      <c r="BT341" s="89"/>
      <c r="BU341" s="89"/>
      <c r="BV341" s="89"/>
      <c r="BW341" s="89"/>
    </row>
    <row r="342" spans="1:75" ht="12.75" customHeight="1" x14ac:dyDescent="0.2">
      <c r="A342" s="102"/>
      <c r="B342" s="102"/>
      <c r="C342" s="102"/>
      <c r="D342" s="102"/>
      <c r="E342" s="102"/>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89"/>
      <c r="AZ342" s="89"/>
      <c r="BA342" s="89"/>
      <c r="BB342" s="89"/>
      <c r="BC342" s="89"/>
      <c r="BD342" s="89"/>
      <c r="BE342" s="89"/>
      <c r="BF342" s="89"/>
      <c r="BG342" s="89"/>
      <c r="BH342" s="89"/>
      <c r="BI342" s="89"/>
      <c r="BJ342" s="89"/>
      <c r="BK342" s="89"/>
      <c r="BL342" s="89"/>
      <c r="BM342" s="89"/>
      <c r="BN342" s="89"/>
      <c r="BO342" s="89"/>
      <c r="BP342" s="89"/>
      <c r="BQ342" s="89"/>
      <c r="BR342" s="89"/>
      <c r="BS342" s="89"/>
      <c r="BT342" s="89"/>
      <c r="BU342" s="89"/>
      <c r="BV342" s="89"/>
      <c r="BW342" s="89"/>
    </row>
    <row r="343" spans="1:75" ht="12.75" customHeight="1" x14ac:dyDescent="0.2">
      <c r="A343" s="102"/>
      <c r="B343" s="102"/>
      <c r="C343" s="102"/>
      <c r="D343" s="102"/>
      <c r="E343" s="102"/>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row>
    <row r="344" spans="1:75" ht="12.75" customHeight="1" x14ac:dyDescent="0.2">
      <c r="A344" s="102"/>
      <c r="B344" s="102"/>
      <c r="C344" s="102"/>
      <c r="D344" s="102"/>
      <c r="E344" s="102"/>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89"/>
      <c r="AZ344" s="89"/>
      <c r="BA344" s="89"/>
      <c r="BB344" s="89"/>
      <c r="BC344" s="89"/>
      <c r="BD344" s="89"/>
      <c r="BE344" s="89"/>
      <c r="BF344" s="89"/>
      <c r="BG344" s="89"/>
      <c r="BH344" s="89"/>
      <c r="BI344" s="89"/>
      <c r="BJ344" s="89"/>
      <c r="BK344" s="89"/>
      <c r="BL344" s="89"/>
      <c r="BM344" s="89"/>
      <c r="BN344" s="89"/>
      <c r="BO344" s="89"/>
      <c r="BP344" s="89"/>
      <c r="BQ344" s="89"/>
      <c r="BR344" s="89"/>
      <c r="BS344" s="89"/>
      <c r="BT344" s="89"/>
      <c r="BU344" s="89"/>
      <c r="BV344" s="89"/>
      <c r="BW344" s="89"/>
    </row>
    <row r="345" spans="1:75" ht="12.75" customHeight="1" x14ac:dyDescent="0.2">
      <c r="A345" s="102"/>
      <c r="B345" s="102"/>
      <c r="C345" s="102"/>
      <c r="D345" s="102"/>
      <c r="E345" s="102"/>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89"/>
      <c r="AZ345" s="89"/>
      <c r="BA345" s="89"/>
      <c r="BB345" s="89"/>
      <c r="BC345" s="89"/>
      <c r="BD345" s="89"/>
      <c r="BE345" s="89"/>
      <c r="BF345" s="89"/>
      <c r="BG345" s="89"/>
      <c r="BH345" s="89"/>
      <c r="BI345" s="89"/>
      <c r="BJ345" s="89"/>
      <c r="BK345" s="89"/>
      <c r="BL345" s="89"/>
      <c r="BM345" s="89"/>
      <c r="BN345" s="89"/>
      <c r="BO345" s="89"/>
      <c r="BP345" s="89"/>
      <c r="BQ345" s="89"/>
      <c r="BR345" s="89"/>
      <c r="BS345" s="89"/>
      <c r="BT345" s="89"/>
      <c r="BU345" s="89"/>
      <c r="BV345" s="89"/>
      <c r="BW345" s="89"/>
    </row>
    <row r="346" spans="1:75" ht="12.75" customHeight="1" x14ac:dyDescent="0.2">
      <c r="A346" s="102"/>
      <c r="B346" s="102"/>
      <c r="C346" s="102"/>
      <c r="D346" s="102"/>
      <c r="E346" s="102"/>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89"/>
      <c r="AZ346" s="89"/>
      <c r="BA346" s="89"/>
      <c r="BB346" s="89"/>
      <c r="BC346" s="89"/>
      <c r="BD346" s="89"/>
      <c r="BE346" s="89"/>
      <c r="BF346" s="89"/>
      <c r="BG346" s="89"/>
      <c r="BH346" s="89"/>
      <c r="BI346" s="89"/>
      <c r="BJ346" s="89"/>
      <c r="BK346" s="89"/>
      <c r="BL346" s="89"/>
      <c r="BM346" s="89"/>
      <c r="BN346" s="89"/>
      <c r="BO346" s="89"/>
      <c r="BP346" s="89"/>
      <c r="BQ346" s="89"/>
      <c r="BR346" s="89"/>
      <c r="BS346" s="89"/>
      <c r="BT346" s="89"/>
      <c r="BU346" s="89"/>
      <c r="BV346" s="89"/>
      <c r="BW346" s="89"/>
    </row>
    <row r="347" spans="1:75" ht="12.75" customHeight="1" x14ac:dyDescent="0.2">
      <c r="A347" s="102"/>
      <c r="B347" s="102"/>
      <c r="C347" s="102"/>
      <c r="D347" s="102"/>
      <c r="E347" s="102"/>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89"/>
      <c r="AZ347" s="89"/>
      <c r="BA347" s="89"/>
      <c r="BB347" s="89"/>
      <c r="BC347" s="89"/>
      <c r="BD347" s="89"/>
      <c r="BE347" s="89"/>
      <c r="BF347" s="89"/>
      <c r="BG347" s="89"/>
      <c r="BH347" s="89"/>
      <c r="BI347" s="89"/>
      <c r="BJ347" s="89"/>
      <c r="BK347" s="89"/>
      <c r="BL347" s="89"/>
      <c r="BM347" s="89"/>
      <c r="BN347" s="89"/>
      <c r="BO347" s="89"/>
      <c r="BP347" s="89"/>
      <c r="BQ347" s="89"/>
      <c r="BR347" s="89"/>
      <c r="BS347" s="89"/>
      <c r="BT347" s="89"/>
      <c r="BU347" s="89"/>
      <c r="BV347" s="89"/>
      <c r="BW347" s="89"/>
    </row>
    <row r="348" spans="1:75" ht="12.75" customHeight="1" x14ac:dyDescent="0.2">
      <c r="A348" s="102"/>
      <c r="B348" s="102"/>
      <c r="C348" s="102"/>
      <c r="D348" s="102"/>
      <c r="E348" s="102"/>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89"/>
      <c r="AZ348" s="89"/>
      <c r="BA348" s="89"/>
      <c r="BB348" s="89"/>
      <c r="BC348" s="89"/>
      <c r="BD348" s="89"/>
      <c r="BE348" s="89"/>
      <c r="BF348" s="89"/>
      <c r="BG348" s="89"/>
      <c r="BH348" s="89"/>
      <c r="BI348" s="89"/>
      <c r="BJ348" s="89"/>
      <c r="BK348" s="89"/>
      <c r="BL348" s="89"/>
      <c r="BM348" s="89"/>
      <c r="BN348" s="89"/>
      <c r="BO348" s="89"/>
      <c r="BP348" s="89"/>
      <c r="BQ348" s="89"/>
      <c r="BR348" s="89"/>
      <c r="BS348" s="89"/>
      <c r="BT348" s="89"/>
      <c r="BU348" s="89"/>
      <c r="BV348" s="89"/>
      <c r="BW348" s="89"/>
    </row>
    <row r="349" spans="1:75" ht="12.75" customHeight="1" x14ac:dyDescent="0.2">
      <c r="A349" s="102"/>
      <c r="B349" s="102"/>
      <c r="C349" s="102"/>
      <c r="D349" s="102"/>
      <c r="E349" s="102"/>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89"/>
      <c r="AZ349" s="89"/>
      <c r="BA349" s="89"/>
      <c r="BB349" s="89"/>
      <c r="BC349" s="89"/>
      <c r="BD349" s="89"/>
      <c r="BE349" s="89"/>
      <c r="BF349" s="89"/>
      <c r="BG349" s="89"/>
      <c r="BH349" s="89"/>
      <c r="BI349" s="89"/>
      <c r="BJ349" s="89"/>
      <c r="BK349" s="89"/>
      <c r="BL349" s="89"/>
      <c r="BM349" s="89"/>
      <c r="BN349" s="89"/>
      <c r="BO349" s="89"/>
      <c r="BP349" s="89"/>
      <c r="BQ349" s="89"/>
      <c r="BR349" s="89"/>
      <c r="BS349" s="89"/>
      <c r="BT349" s="89"/>
      <c r="BU349" s="89"/>
      <c r="BV349" s="89"/>
      <c r="BW349" s="89"/>
    </row>
    <row r="350" spans="1:75" ht="12.75" customHeight="1" x14ac:dyDescent="0.2">
      <c r="A350" s="102"/>
      <c r="B350" s="102"/>
      <c r="C350" s="102"/>
      <c r="D350" s="102"/>
      <c r="E350" s="102"/>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89"/>
      <c r="AZ350" s="89"/>
      <c r="BA350" s="89"/>
      <c r="BB350" s="89"/>
      <c r="BC350" s="89"/>
      <c r="BD350" s="89"/>
      <c r="BE350" s="89"/>
      <c r="BF350" s="89"/>
      <c r="BG350" s="89"/>
      <c r="BH350" s="89"/>
      <c r="BI350" s="89"/>
      <c r="BJ350" s="89"/>
      <c r="BK350" s="89"/>
      <c r="BL350" s="89"/>
      <c r="BM350" s="89"/>
      <c r="BN350" s="89"/>
      <c r="BO350" s="89"/>
      <c r="BP350" s="89"/>
      <c r="BQ350" s="89"/>
      <c r="BR350" s="89"/>
      <c r="BS350" s="89"/>
      <c r="BT350" s="89"/>
      <c r="BU350" s="89"/>
      <c r="BV350" s="89"/>
      <c r="BW350" s="89"/>
    </row>
    <row r="351" spans="1:75" ht="12.75" customHeight="1" x14ac:dyDescent="0.2">
      <c r="A351" s="102"/>
      <c r="B351" s="102"/>
      <c r="C351" s="102"/>
      <c r="D351" s="102"/>
      <c r="E351" s="102"/>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C351" s="89"/>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89"/>
      <c r="AZ351" s="89"/>
      <c r="BA351" s="89"/>
      <c r="BB351" s="89"/>
      <c r="BC351" s="89"/>
      <c r="BD351" s="89"/>
      <c r="BE351" s="89"/>
      <c r="BF351" s="89"/>
      <c r="BG351" s="89"/>
      <c r="BH351" s="89"/>
      <c r="BI351" s="89"/>
      <c r="BJ351" s="89"/>
      <c r="BK351" s="89"/>
      <c r="BL351" s="89"/>
      <c r="BM351" s="89"/>
      <c r="BN351" s="89"/>
      <c r="BO351" s="89"/>
      <c r="BP351" s="89"/>
      <c r="BQ351" s="89"/>
      <c r="BR351" s="89"/>
      <c r="BS351" s="89"/>
      <c r="BT351" s="89"/>
      <c r="BU351" s="89"/>
      <c r="BV351" s="89"/>
      <c r="BW351" s="89"/>
    </row>
    <row r="352" spans="1:75" ht="12.75" customHeight="1" x14ac:dyDescent="0.2">
      <c r="A352" s="102"/>
      <c r="B352" s="102"/>
      <c r="C352" s="102"/>
      <c r="D352" s="102"/>
      <c r="E352" s="102"/>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89"/>
      <c r="AZ352" s="89"/>
      <c r="BA352" s="89"/>
      <c r="BB352" s="89"/>
      <c r="BC352" s="89"/>
      <c r="BD352" s="89"/>
      <c r="BE352" s="89"/>
      <c r="BF352" s="89"/>
      <c r="BG352" s="89"/>
      <c r="BH352" s="89"/>
      <c r="BI352" s="89"/>
      <c r="BJ352" s="89"/>
      <c r="BK352" s="89"/>
      <c r="BL352" s="89"/>
      <c r="BM352" s="89"/>
      <c r="BN352" s="89"/>
      <c r="BO352" s="89"/>
      <c r="BP352" s="89"/>
      <c r="BQ352" s="89"/>
      <c r="BR352" s="89"/>
      <c r="BS352" s="89"/>
      <c r="BT352" s="89"/>
      <c r="BU352" s="89"/>
      <c r="BV352" s="89"/>
      <c r="BW352" s="89"/>
    </row>
    <row r="353" spans="1:75" ht="12.75" customHeight="1" x14ac:dyDescent="0.2">
      <c r="A353" s="102"/>
      <c r="B353" s="102"/>
      <c r="C353" s="102"/>
      <c r="D353" s="102"/>
      <c r="E353" s="102"/>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89"/>
      <c r="AZ353" s="89"/>
      <c r="BA353" s="89"/>
      <c r="BB353" s="89"/>
      <c r="BC353" s="89"/>
      <c r="BD353" s="89"/>
      <c r="BE353" s="89"/>
      <c r="BF353" s="89"/>
      <c r="BG353" s="89"/>
      <c r="BH353" s="89"/>
      <c r="BI353" s="89"/>
      <c r="BJ353" s="89"/>
      <c r="BK353" s="89"/>
      <c r="BL353" s="89"/>
      <c r="BM353" s="89"/>
      <c r="BN353" s="89"/>
      <c r="BO353" s="89"/>
      <c r="BP353" s="89"/>
      <c r="BQ353" s="89"/>
      <c r="BR353" s="89"/>
      <c r="BS353" s="89"/>
      <c r="BT353" s="89"/>
      <c r="BU353" s="89"/>
      <c r="BV353" s="89"/>
      <c r="BW353" s="89"/>
    </row>
    <row r="354" spans="1:75" ht="12.75" customHeight="1" x14ac:dyDescent="0.2">
      <c r="A354" s="102"/>
      <c r="B354" s="102"/>
      <c r="C354" s="102"/>
      <c r="D354" s="102"/>
      <c r="E354" s="102"/>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C354" s="89"/>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89"/>
      <c r="AZ354" s="89"/>
      <c r="BA354" s="89"/>
      <c r="BB354" s="89"/>
      <c r="BC354" s="89"/>
      <c r="BD354" s="89"/>
      <c r="BE354" s="89"/>
      <c r="BF354" s="89"/>
      <c r="BG354" s="89"/>
      <c r="BH354" s="89"/>
      <c r="BI354" s="89"/>
      <c r="BJ354" s="89"/>
      <c r="BK354" s="89"/>
      <c r="BL354" s="89"/>
      <c r="BM354" s="89"/>
      <c r="BN354" s="89"/>
      <c r="BO354" s="89"/>
      <c r="BP354" s="89"/>
      <c r="BQ354" s="89"/>
      <c r="BR354" s="89"/>
      <c r="BS354" s="89"/>
      <c r="BT354" s="89"/>
      <c r="BU354" s="89"/>
      <c r="BV354" s="89"/>
      <c r="BW354" s="89"/>
    </row>
    <row r="355" spans="1:75" ht="12.75" customHeight="1" x14ac:dyDescent="0.2">
      <c r="A355" s="102"/>
      <c r="B355" s="102"/>
      <c r="C355" s="102"/>
      <c r="D355" s="102"/>
      <c r="E355" s="102"/>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C355" s="89"/>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89"/>
      <c r="AZ355" s="89"/>
      <c r="BA355" s="89"/>
      <c r="BB355" s="89"/>
      <c r="BC355" s="89"/>
      <c r="BD355" s="89"/>
      <c r="BE355" s="89"/>
      <c r="BF355" s="89"/>
      <c r="BG355" s="89"/>
      <c r="BH355" s="89"/>
      <c r="BI355" s="89"/>
      <c r="BJ355" s="89"/>
      <c r="BK355" s="89"/>
      <c r="BL355" s="89"/>
      <c r="BM355" s="89"/>
      <c r="BN355" s="89"/>
      <c r="BO355" s="89"/>
      <c r="BP355" s="89"/>
      <c r="BQ355" s="89"/>
      <c r="BR355" s="89"/>
      <c r="BS355" s="89"/>
      <c r="BT355" s="89"/>
      <c r="BU355" s="89"/>
      <c r="BV355" s="89"/>
      <c r="BW355" s="89"/>
    </row>
    <row r="356" spans="1:75" ht="12.75" customHeight="1" x14ac:dyDescent="0.2">
      <c r="A356" s="102"/>
      <c r="B356" s="102"/>
      <c r="C356" s="102"/>
      <c r="D356" s="102"/>
      <c r="E356" s="102"/>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C356" s="89"/>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89"/>
      <c r="AZ356" s="89"/>
      <c r="BA356" s="89"/>
      <c r="BB356" s="89"/>
      <c r="BC356" s="89"/>
      <c r="BD356" s="89"/>
      <c r="BE356" s="89"/>
      <c r="BF356" s="89"/>
      <c r="BG356" s="89"/>
      <c r="BH356" s="89"/>
      <c r="BI356" s="89"/>
      <c r="BJ356" s="89"/>
      <c r="BK356" s="89"/>
      <c r="BL356" s="89"/>
      <c r="BM356" s="89"/>
      <c r="BN356" s="89"/>
      <c r="BO356" s="89"/>
      <c r="BP356" s="89"/>
      <c r="BQ356" s="89"/>
      <c r="BR356" s="89"/>
      <c r="BS356" s="89"/>
      <c r="BT356" s="89"/>
      <c r="BU356" s="89"/>
      <c r="BV356" s="89"/>
      <c r="BW356" s="89"/>
    </row>
    <row r="357" spans="1:75" ht="12.75" customHeight="1" x14ac:dyDescent="0.2">
      <c r="A357" s="102"/>
      <c r="B357" s="102"/>
      <c r="C357" s="102"/>
      <c r="D357" s="102"/>
      <c r="E357" s="102"/>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89"/>
      <c r="AZ357" s="89"/>
      <c r="BA357" s="89"/>
      <c r="BB357" s="89"/>
      <c r="BC357" s="89"/>
      <c r="BD357" s="89"/>
      <c r="BE357" s="89"/>
      <c r="BF357" s="89"/>
      <c r="BG357" s="89"/>
      <c r="BH357" s="89"/>
      <c r="BI357" s="89"/>
      <c r="BJ357" s="89"/>
      <c r="BK357" s="89"/>
      <c r="BL357" s="89"/>
      <c r="BM357" s="89"/>
      <c r="BN357" s="89"/>
      <c r="BO357" s="89"/>
      <c r="BP357" s="89"/>
      <c r="BQ357" s="89"/>
      <c r="BR357" s="89"/>
      <c r="BS357" s="89"/>
      <c r="BT357" s="89"/>
      <c r="BU357" s="89"/>
      <c r="BV357" s="89"/>
      <c r="BW357" s="89"/>
    </row>
    <row r="358" spans="1:75" ht="12.75" customHeight="1" x14ac:dyDescent="0.2">
      <c r="A358" s="102"/>
      <c r="B358" s="102"/>
      <c r="C358" s="102"/>
      <c r="D358" s="102"/>
      <c r="E358" s="102"/>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89"/>
      <c r="AZ358" s="89"/>
      <c r="BA358" s="89"/>
      <c r="BB358" s="89"/>
      <c r="BC358" s="89"/>
      <c r="BD358" s="89"/>
      <c r="BE358" s="89"/>
      <c r="BF358" s="89"/>
      <c r="BG358" s="89"/>
      <c r="BH358" s="89"/>
      <c r="BI358" s="89"/>
      <c r="BJ358" s="89"/>
      <c r="BK358" s="89"/>
      <c r="BL358" s="89"/>
      <c r="BM358" s="89"/>
      <c r="BN358" s="89"/>
      <c r="BO358" s="89"/>
      <c r="BP358" s="89"/>
      <c r="BQ358" s="89"/>
      <c r="BR358" s="89"/>
      <c r="BS358" s="89"/>
      <c r="BT358" s="89"/>
      <c r="BU358" s="89"/>
      <c r="BV358" s="89"/>
      <c r="BW358" s="89"/>
    </row>
    <row r="359" spans="1:75" ht="12.75" customHeight="1" x14ac:dyDescent="0.2">
      <c r="A359" s="102"/>
      <c r="B359" s="102"/>
      <c r="C359" s="102"/>
      <c r="D359" s="102"/>
      <c r="E359" s="102"/>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89"/>
      <c r="AZ359" s="89"/>
      <c r="BA359" s="89"/>
      <c r="BB359" s="89"/>
      <c r="BC359" s="89"/>
      <c r="BD359" s="89"/>
      <c r="BE359" s="89"/>
      <c r="BF359" s="89"/>
      <c r="BG359" s="89"/>
      <c r="BH359" s="89"/>
      <c r="BI359" s="89"/>
      <c r="BJ359" s="89"/>
      <c r="BK359" s="89"/>
      <c r="BL359" s="89"/>
      <c r="BM359" s="89"/>
      <c r="BN359" s="89"/>
      <c r="BO359" s="89"/>
      <c r="BP359" s="89"/>
      <c r="BQ359" s="89"/>
      <c r="BR359" s="89"/>
      <c r="BS359" s="89"/>
      <c r="BT359" s="89"/>
      <c r="BU359" s="89"/>
      <c r="BV359" s="89"/>
      <c r="BW359" s="89"/>
    </row>
    <row r="360" spans="1:75" ht="12.75" customHeight="1" x14ac:dyDescent="0.2">
      <c r="A360" s="102"/>
      <c r="B360" s="102"/>
      <c r="C360" s="102"/>
      <c r="D360" s="102"/>
      <c r="E360" s="102"/>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89"/>
      <c r="AZ360" s="89"/>
      <c r="BA360" s="89"/>
      <c r="BB360" s="89"/>
      <c r="BC360" s="89"/>
      <c r="BD360" s="89"/>
      <c r="BE360" s="89"/>
      <c r="BF360" s="89"/>
      <c r="BG360" s="89"/>
      <c r="BH360" s="89"/>
      <c r="BI360" s="89"/>
      <c r="BJ360" s="89"/>
      <c r="BK360" s="89"/>
      <c r="BL360" s="89"/>
      <c r="BM360" s="89"/>
      <c r="BN360" s="89"/>
      <c r="BO360" s="89"/>
      <c r="BP360" s="89"/>
      <c r="BQ360" s="89"/>
      <c r="BR360" s="89"/>
      <c r="BS360" s="89"/>
      <c r="BT360" s="89"/>
      <c r="BU360" s="89"/>
      <c r="BV360" s="89"/>
      <c r="BW360" s="89"/>
    </row>
    <row r="361" spans="1:75" ht="12.75" customHeight="1" x14ac:dyDescent="0.2">
      <c r="A361" s="102"/>
      <c r="B361" s="102"/>
      <c r="C361" s="102"/>
      <c r="D361" s="102"/>
      <c r="E361" s="102"/>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89"/>
      <c r="AZ361" s="89"/>
      <c r="BA361" s="89"/>
      <c r="BB361" s="89"/>
      <c r="BC361" s="89"/>
      <c r="BD361" s="89"/>
      <c r="BE361" s="89"/>
      <c r="BF361" s="89"/>
      <c r="BG361" s="89"/>
      <c r="BH361" s="89"/>
      <c r="BI361" s="89"/>
      <c r="BJ361" s="89"/>
      <c r="BK361" s="89"/>
      <c r="BL361" s="89"/>
      <c r="BM361" s="89"/>
      <c r="BN361" s="89"/>
      <c r="BO361" s="89"/>
      <c r="BP361" s="89"/>
      <c r="BQ361" s="89"/>
      <c r="BR361" s="89"/>
      <c r="BS361" s="89"/>
      <c r="BT361" s="89"/>
      <c r="BU361" s="89"/>
      <c r="BV361" s="89"/>
      <c r="BW361" s="89"/>
    </row>
    <row r="362" spans="1:75" ht="12.75" customHeight="1" x14ac:dyDescent="0.2">
      <c r="A362" s="102"/>
      <c r="B362" s="102"/>
      <c r="C362" s="102"/>
      <c r="D362" s="102"/>
      <c r="E362" s="102"/>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89"/>
      <c r="AZ362" s="89"/>
      <c r="BA362" s="89"/>
      <c r="BB362" s="89"/>
      <c r="BC362" s="89"/>
      <c r="BD362" s="89"/>
      <c r="BE362" s="89"/>
      <c r="BF362" s="89"/>
      <c r="BG362" s="89"/>
      <c r="BH362" s="89"/>
      <c r="BI362" s="89"/>
      <c r="BJ362" s="89"/>
      <c r="BK362" s="89"/>
      <c r="BL362" s="89"/>
      <c r="BM362" s="89"/>
      <c r="BN362" s="89"/>
      <c r="BO362" s="89"/>
      <c r="BP362" s="89"/>
      <c r="BQ362" s="89"/>
      <c r="BR362" s="89"/>
      <c r="BS362" s="89"/>
      <c r="BT362" s="89"/>
      <c r="BU362" s="89"/>
      <c r="BV362" s="89"/>
      <c r="BW362" s="89"/>
    </row>
    <row r="363" spans="1:75" ht="12.75" customHeight="1" x14ac:dyDescent="0.2">
      <c r="A363" s="102"/>
      <c r="B363" s="102"/>
      <c r="C363" s="102"/>
      <c r="D363" s="102"/>
      <c r="E363" s="102"/>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89"/>
      <c r="AZ363" s="89"/>
      <c r="BA363" s="89"/>
      <c r="BB363" s="89"/>
      <c r="BC363" s="89"/>
      <c r="BD363" s="89"/>
      <c r="BE363" s="89"/>
      <c r="BF363" s="89"/>
      <c r="BG363" s="89"/>
      <c r="BH363" s="89"/>
      <c r="BI363" s="89"/>
      <c r="BJ363" s="89"/>
      <c r="BK363" s="89"/>
      <c r="BL363" s="89"/>
      <c r="BM363" s="89"/>
      <c r="BN363" s="89"/>
      <c r="BO363" s="89"/>
      <c r="BP363" s="89"/>
      <c r="BQ363" s="89"/>
      <c r="BR363" s="89"/>
      <c r="BS363" s="89"/>
      <c r="BT363" s="89"/>
      <c r="BU363" s="89"/>
      <c r="BV363" s="89"/>
      <c r="BW363" s="89"/>
    </row>
    <row r="364" spans="1:75" ht="12.75" customHeight="1" x14ac:dyDescent="0.2">
      <c r="A364" s="102"/>
      <c r="B364" s="102"/>
      <c r="C364" s="102"/>
      <c r="D364" s="102"/>
      <c r="E364" s="102"/>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89"/>
      <c r="AZ364" s="89"/>
      <c r="BA364" s="89"/>
      <c r="BB364" s="89"/>
      <c r="BC364" s="89"/>
      <c r="BD364" s="89"/>
      <c r="BE364" s="89"/>
      <c r="BF364" s="89"/>
      <c r="BG364" s="89"/>
      <c r="BH364" s="89"/>
      <c r="BI364" s="89"/>
      <c r="BJ364" s="89"/>
      <c r="BK364" s="89"/>
      <c r="BL364" s="89"/>
      <c r="BM364" s="89"/>
      <c r="BN364" s="89"/>
      <c r="BO364" s="89"/>
      <c r="BP364" s="89"/>
      <c r="BQ364" s="89"/>
      <c r="BR364" s="89"/>
      <c r="BS364" s="89"/>
      <c r="BT364" s="89"/>
      <c r="BU364" s="89"/>
      <c r="BV364" s="89"/>
      <c r="BW364" s="89"/>
    </row>
    <row r="365" spans="1:75" ht="12.75" customHeight="1" x14ac:dyDescent="0.2">
      <c r="A365" s="102"/>
      <c r="B365" s="102"/>
      <c r="C365" s="102"/>
      <c r="D365" s="102"/>
      <c r="E365" s="102"/>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89"/>
      <c r="AZ365" s="89"/>
      <c r="BA365" s="89"/>
      <c r="BB365" s="89"/>
      <c r="BC365" s="89"/>
      <c r="BD365" s="89"/>
      <c r="BE365" s="89"/>
      <c r="BF365" s="89"/>
      <c r="BG365" s="89"/>
      <c r="BH365" s="89"/>
      <c r="BI365" s="89"/>
      <c r="BJ365" s="89"/>
      <c r="BK365" s="89"/>
      <c r="BL365" s="89"/>
      <c r="BM365" s="89"/>
      <c r="BN365" s="89"/>
      <c r="BO365" s="89"/>
      <c r="BP365" s="89"/>
      <c r="BQ365" s="89"/>
      <c r="BR365" s="89"/>
      <c r="BS365" s="89"/>
      <c r="BT365" s="89"/>
      <c r="BU365" s="89"/>
      <c r="BV365" s="89"/>
      <c r="BW365" s="89"/>
    </row>
    <row r="366" spans="1:75" ht="12.75" customHeight="1" x14ac:dyDescent="0.2">
      <c r="A366" s="102"/>
      <c r="B366" s="102"/>
      <c r="C366" s="102"/>
      <c r="D366" s="102"/>
      <c r="E366" s="102"/>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89"/>
      <c r="AZ366" s="89"/>
      <c r="BA366" s="89"/>
      <c r="BB366" s="89"/>
      <c r="BC366" s="89"/>
      <c r="BD366" s="89"/>
      <c r="BE366" s="89"/>
      <c r="BF366" s="89"/>
      <c r="BG366" s="89"/>
      <c r="BH366" s="89"/>
      <c r="BI366" s="89"/>
      <c r="BJ366" s="89"/>
      <c r="BK366" s="89"/>
      <c r="BL366" s="89"/>
      <c r="BM366" s="89"/>
      <c r="BN366" s="89"/>
      <c r="BO366" s="89"/>
      <c r="BP366" s="89"/>
      <c r="BQ366" s="89"/>
      <c r="BR366" s="89"/>
      <c r="BS366" s="89"/>
      <c r="BT366" s="89"/>
      <c r="BU366" s="89"/>
      <c r="BV366" s="89"/>
      <c r="BW366" s="89"/>
    </row>
    <row r="367" spans="1:75" ht="12.75" customHeight="1" x14ac:dyDescent="0.2">
      <c r="A367" s="102"/>
      <c r="B367" s="102"/>
      <c r="C367" s="102"/>
      <c r="D367" s="102"/>
      <c r="E367" s="102"/>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89"/>
      <c r="AZ367" s="89"/>
      <c r="BA367" s="89"/>
      <c r="BB367" s="89"/>
      <c r="BC367" s="89"/>
      <c r="BD367" s="89"/>
      <c r="BE367" s="89"/>
      <c r="BF367" s="89"/>
      <c r="BG367" s="89"/>
      <c r="BH367" s="89"/>
      <c r="BI367" s="89"/>
      <c r="BJ367" s="89"/>
      <c r="BK367" s="89"/>
      <c r="BL367" s="89"/>
      <c r="BM367" s="89"/>
      <c r="BN367" s="89"/>
      <c r="BO367" s="89"/>
      <c r="BP367" s="89"/>
      <c r="BQ367" s="89"/>
      <c r="BR367" s="89"/>
      <c r="BS367" s="89"/>
      <c r="BT367" s="89"/>
      <c r="BU367" s="89"/>
      <c r="BV367" s="89"/>
      <c r="BW367" s="89"/>
    </row>
    <row r="368" spans="1:75" ht="12.75" customHeight="1" x14ac:dyDescent="0.2">
      <c r="A368" s="102"/>
      <c r="B368" s="102"/>
      <c r="C368" s="102"/>
      <c r="D368" s="102"/>
      <c r="E368" s="102"/>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89"/>
      <c r="AZ368" s="89"/>
      <c r="BA368" s="89"/>
      <c r="BB368" s="89"/>
      <c r="BC368" s="89"/>
      <c r="BD368" s="89"/>
      <c r="BE368" s="89"/>
      <c r="BF368" s="89"/>
      <c r="BG368" s="89"/>
      <c r="BH368" s="89"/>
      <c r="BI368" s="89"/>
      <c r="BJ368" s="89"/>
      <c r="BK368" s="89"/>
      <c r="BL368" s="89"/>
      <c r="BM368" s="89"/>
      <c r="BN368" s="89"/>
      <c r="BO368" s="89"/>
      <c r="BP368" s="89"/>
      <c r="BQ368" s="89"/>
      <c r="BR368" s="89"/>
      <c r="BS368" s="89"/>
      <c r="BT368" s="89"/>
      <c r="BU368" s="89"/>
      <c r="BV368" s="89"/>
      <c r="BW368" s="89"/>
    </row>
    <row r="369" spans="1:75" ht="12.75" customHeight="1" x14ac:dyDescent="0.2">
      <c r="A369" s="102"/>
      <c r="B369" s="102"/>
      <c r="C369" s="102"/>
      <c r="D369" s="102"/>
      <c r="E369" s="102"/>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89"/>
      <c r="AZ369" s="89"/>
      <c r="BA369" s="89"/>
      <c r="BB369" s="89"/>
      <c r="BC369" s="89"/>
      <c r="BD369" s="89"/>
      <c r="BE369" s="89"/>
      <c r="BF369" s="89"/>
      <c r="BG369" s="89"/>
      <c r="BH369" s="89"/>
      <c r="BI369" s="89"/>
      <c r="BJ369" s="89"/>
      <c r="BK369" s="89"/>
      <c r="BL369" s="89"/>
      <c r="BM369" s="89"/>
      <c r="BN369" s="89"/>
      <c r="BO369" s="89"/>
      <c r="BP369" s="89"/>
      <c r="BQ369" s="89"/>
      <c r="BR369" s="89"/>
      <c r="BS369" s="89"/>
      <c r="BT369" s="89"/>
      <c r="BU369" s="89"/>
      <c r="BV369" s="89"/>
      <c r="BW369" s="89"/>
    </row>
    <row r="370" spans="1:75" ht="12.75" customHeight="1" x14ac:dyDescent="0.2">
      <c r="A370" s="102"/>
      <c r="B370" s="102"/>
      <c r="C370" s="102"/>
      <c r="D370" s="102"/>
      <c r="E370" s="102"/>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89"/>
      <c r="AZ370" s="89"/>
      <c r="BA370" s="89"/>
      <c r="BB370" s="89"/>
      <c r="BC370" s="89"/>
      <c r="BD370" s="89"/>
      <c r="BE370" s="89"/>
      <c r="BF370" s="89"/>
      <c r="BG370" s="89"/>
      <c r="BH370" s="89"/>
      <c r="BI370" s="89"/>
      <c r="BJ370" s="89"/>
      <c r="BK370" s="89"/>
      <c r="BL370" s="89"/>
      <c r="BM370" s="89"/>
      <c r="BN370" s="89"/>
      <c r="BO370" s="89"/>
      <c r="BP370" s="89"/>
      <c r="BQ370" s="89"/>
      <c r="BR370" s="89"/>
      <c r="BS370" s="89"/>
      <c r="BT370" s="89"/>
      <c r="BU370" s="89"/>
      <c r="BV370" s="89"/>
      <c r="BW370" s="89"/>
    </row>
    <row r="371" spans="1:75" ht="12.75" customHeight="1" x14ac:dyDescent="0.2">
      <c r="A371" s="102"/>
      <c r="B371" s="102"/>
      <c r="C371" s="102"/>
      <c r="D371" s="102"/>
      <c r="E371" s="102"/>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89"/>
      <c r="AZ371" s="89"/>
      <c r="BA371" s="89"/>
      <c r="BB371" s="89"/>
      <c r="BC371" s="89"/>
      <c r="BD371" s="89"/>
      <c r="BE371" s="89"/>
      <c r="BF371" s="89"/>
      <c r="BG371" s="89"/>
      <c r="BH371" s="89"/>
      <c r="BI371" s="89"/>
      <c r="BJ371" s="89"/>
      <c r="BK371" s="89"/>
      <c r="BL371" s="89"/>
      <c r="BM371" s="89"/>
      <c r="BN371" s="89"/>
      <c r="BO371" s="89"/>
      <c r="BP371" s="89"/>
      <c r="BQ371" s="89"/>
      <c r="BR371" s="89"/>
      <c r="BS371" s="89"/>
      <c r="BT371" s="89"/>
      <c r="BU371" s="89"/>
      <c r="BV371" s="89"/>
      <c r="BW371" s="89"/>
    </row>
    <row r="372" spans="1:75" ht="12.75" customHeight="1" x14ac:dyDescent="0.2">
      <c r="A372" s="102"/>
      <c r="B372" s="102"/>
      <c r="C372" s="102"/>
      <c r="D372" s="102"/>
      <c r="E372" s="102"/>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89"/>
      <c r="AZ372" s="89"/>
      <c r="BA372" s="89"/>
      <c r="BB372" s="89"/>
      <c r="BC372" s="89"/>
      <c r="BD372" s="89"/>
      <c r="BE372" s="89"/>
      <c r="BF372" s="89"/>
      <c r="BG372" s="89"/>
      <c r="BH372" s="89"/>
      <c r="BI372" s="89"/>
      <c r="BJ372" s="89"/>
      <c r="BK372" s="89"/>
      <c r="BL372" s="89"/>
      <c r="BM372" s="89"/>
      <c r="BN372" s="89"/>
      <c r="BO372" s="89"/>
      <c r="BP372" s="89"/>
      <c r="BQ372" s="89"/>
      <c r="BR372" s="89"/>
      <c r="BS372" s="89"/>
      <c r="BT372" s="89"/>
      <c r="BU372" s="89"/>
      <c r="BV372" s="89"/>
      <c r="BW372" s="89"/>
    </row>
    <row r="373" spans="1:75" ht="12.75" customHeight="1" x14ac:dyDescent="0.2">
      <c r="A373" s="102"/>
      <c r="B373" s="102"/>
      <c r="C373" s="102"/>
      <c r="D373" s="102"/>
      <c r="E373" s="102"/>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89"/>
      <c r="AZ373" s="89"/>
      <c r="BA373" s="89"/>
      <c r="BB373" s="89"/>
      <c r="BC373" s="89"/>
      <c r="BD373" s="89"/>
      <c r="BE373" s="89"/>
      <c r="BF373" s="89"/>
      <c r="BG373" s="89"/>
      <c r="BH373" s="89"/>
      <c r="BI373" s="89"/>
      <c r="BJ373" s="89"/>
      <c r="BK373" s="89"/>
      <c r="BL373" s="89"/>
      <c r="BM373" s="89"/>
      <c r="BN373" s="89"/>
      <c r="BO373" s="89"/>
      <c r="BP373" s="89"/>
      <c r="BQ373" s="89"/>
      <c r="BR373" s="89"/>
      <c r="BS373" s="89"/>
      <c r="BT373" s="89"/>
      <c r="BU373" s="89"/>
      <c r="BV373" s="89"/>
      <c r="BW373" s="89"/>
    </row>
    <row r="374" spans="1:75" ht="12.75" customHeight="1" x14ac:dyDescent="0.2">
      <c r="A374" s="102"/>
      <c r="B374" s="102"/>
      <c r="C374" s="102"/>
      <c r="D374" s="102"/>
      <c r="E374" s="102"/>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89"/>
      <c r="AZ374" s="89"/>
      <c r="BA374" s="89"/>
      <c r="BB374" s="89"/>
      <c r="BC374" s="89"/>
      <c r="BD374" s="89"/>
      <c r="BE374" s="89"/>
      <c r="BF374" s="89"/>
      <c r="BG374" s="89"/>
      <c r="BH374" s="89"/>
      <c r="BI374" s="89"/>
      <c r="BJ374" s="89"/>
      <c r="BK374" s="89"/>
      <c r="BL374" s="89"/>
      <c r="BM374" s="89"/>
      <c r="BN374" s="89"/>
      <c r="BO374" s="89"/>
      <c r="BP374" s="89"/>
      <c r="BQ374" s="89"/>
      <c r="BR374" s="89"/>
      <c r="BS374" s="89"/>
      <c r="BT374" s="89"/>
      <c r="BU374" s="89"/>
      <c r="BV374" s="89"/>
      <c r="BW374" s="89"/>
    </row>
    <row r="375" spans="1:75" ht="12.75" customHeight="1" x14ac:dyDescent="0.2">
      <c r="A375" s="102"/>
      <c r="B375" s="102"/>
      <c r="C375" s="102"/>
      <c r="D375" s="102"/>
      <c r="E375" s="102"/>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89"/>
      <c r="AZ375" s="89"/>
      <c r="BA375" s="89"/>
      <c r="BB375" s="89"/>
      <c r="BC375" s="89"/>
      <c r="BD375" s="89"/>
      <c r="BE375" s="89"/>
      <c r="BF375" s="89"/>
      <c r="BG375" s="89"/>
      <c r="BH375" s="89"/>
      <c r="BI375" s="89"/>
      <c r="BJ375" s="89"/>
      <c r="BK375" s="89"/>
      <c r="BL375" s="89"/>
      <c r="BM375" s="89"/>
      <c r="BN375" s="89"/>
      <c r="BO375" s="89"/>
      <c r="BP375" s="89"/>
      <c r="BQ375" s="89"/>
      <c r="BR375" s="89"/>
      <c r="BS375" s="89"/>
      <c r="BT375" s="89"/>
      <c r="BU375" s="89"/>
      <c r="BV375" s="89"/>
      <c r="BW375" s="89"/>
    </row>
    <row r="376" spans="1:75" ht="12.75" customHeight="1" x14ac:dyDescent="0.2">
      <c r="A376" s="102"/>
      <c r="B376" s="102"/>
      <c r="C376" s="102"/>
      <c r="D376" s="102"/>
      <c r="E376" s="102"/>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89"/>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89"/>
      <c r="AZ376" s="89"/>
      <c r="BA376" s="89"/>
      <c r="BB376" s="89"/>
      <c r="BC376" s="89"/>
      <c r="BD376" s="89"/>
      <c r="BE376" s="89"/>
      <c r="BF376" s="89"/>
      <c r="BG376" s="89"/>
      <c r="BH376" s="89"/>
      <c r="BI376" s="89"/>
      <c r="BJ376" s="89"/>
      <c r="BK376" s="89"/>
      <c r="BL376" s="89"/>
      <c r="BM376" s="89"/>
      <c r="BN376" s="89"/>
      <c r="BO376" s="89"/>
      <c r="BP376" s="89"/>
      <c r="BQ376" s="89"/>
      <c r="BR376" s="89"/>
      <c r="BS376" s="89"/>
      <c r="BT376" s="89"/>
      <c r="BU376" s="89"/>
      <c r="BV376" s="89"/>
      <c r="BW376" s="89"/>
    </row>
    <row r="377" spans="1:75" ht="12.75" customHeight="1" x14ac:dyDescent="0.2">
      <c r="A377" s="102"/>
      <c r="B377" s="102"/>
      <c r="C377" s="102"/>
      <c r="D377" s="102"/>
      <c r="E377" s="102"/>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89"/>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89"/>
      <c r="AZ377" s="89"/>
      <c r="BA377" s="89"/>
      <c r="BB377" s="89"/>
      <c r="BC377" s="89"/>
      <c r="BD377" s="89"/>
      <c r="BE377" s="89"/>
      <c r="BF377" s="89"/>
      <c r="BG377" s="89"/>
      <c r="BH377" s="89"/>
      <c r="BI377" s="89"/>
      <c r="BJ377" s="89"/>
      <c r="BK377" s="89"/>
      <c r="BL377" s="89"/>
      <c r="BM377" s="89"/>
      <c r="BN377" s="89"/>
      <c r="BO377" s="89"/>
      <c r="BP377" s="89"/>
      <c r="BQ377" s="89"/>
      <c r="BR377" s="89"/>
      <c r="BS377" s="89"/>
      <c r="BT377" s="89"/>
      <c r="BU377" s="89"/>
      <c r="BV377" s="89"/>
      <c r="BW377" s="89"/>
    </row>
    <row r="378" spans="1:75" ht="12.75" customHeight="1" x14ac:dyDescent="0.2">
      <c r="A378" s="102"/>
      <c r="B378" s="102"/>
      <c r="C378" s="102"/>
      <c r="D378" s="102"/>
      <c r="E378" s="102"/>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89"/>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89"/>
      <c r="AZ378" s="89"/>
      <c r="BA378" s="89"/>
      <c r="BB378" s="89"/>
      <c r="BC378" s="89"/>
      <c r="BD378" s="89"/>
      <c r="BE378" s="89"/>
      <c r="BF378" s="89"/>
      <c r="BG378" s="89"/>
      <c r="BH378" s="89"/>
      <c r="BI378" s="89"/>
      <c r="BJ378" s="89"/>
      <c r="BK378" s="89"/>
      <c r="BL378" s="89"/>
      <c r="BM378" s="89"/>
      <c r="BN378" s="89"/>
      <c r="BO378" s="89"/>
      <c r="BP378" s="89"/>
      <c r="BQ378" s="89"/>
      <c r="BR378" s="89"/>
      <c r="BS378" s="89"/>
      <c r="BT378" s="89"/>
      <c r="BU378" s="89"/>
      <c r="BV378" s="89"/>
      <c r="BW378" s="89"/>
    </row>
    <row r="379" spans="1:75" ht="12.75" customHeight="1" x14ac:dyDescent="0.2">
      <c r="A379" s="102"/>
      <c r="B379" s="102"/>
      <c r="C379" s="102"/>
      <c r="D379" s="102"/>
      <c r="E379" s="102"/>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89"/>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89"/>
      <c r="AZ379" s="89"/>
      <c r="BA379" s="89"/>
      <c r="BB379" s="89"/>
      <c r="BC379" s="89"/>
      <c r="BD379" s="89"/>
      <c r="BE379" s="89"/>
      <c r="BF379" s="89"/>
      <c r="BG379" s="89"/>
      <c r="BH379" s="89"/>
      <c r="BI379" s="89"/>
      <c r="BJ379" s="89"/>
      <c r="BK379" s="89"/>
      <c r="BL379" s="89"/>
      <c r="BM379" s="89"/>
      <c r="BN379" s="89"/>
      <c r="BO379" s="89"/>
      <c r="BP379" s="89"/>
      <c r="BQ379" s="89"/>
      <c r="BR379" s="89"/>
      <c r="BS379" s="89"/>
      <c r="BT379" s="89"/>
      <c r="BU379" s="89"/>
      <c r="BV379" s="89"/>
      <c r="BW379" s="89"/>
    </row>
    <row r="380" spans="1:75" ht="12.75" customHeight="1" x14ac:dyDescent="0.2">
      <c r="A380" s="102"/>
      <c r="B380" s="102"/>
      <c r="C380" s="102"/>
      <c r="D380" s="102"/>
      <c r="E380" s="102"/>
      <c r="F380" s="89"/>
      <c r="G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89"/>
      <c r="AZ380" s="89"/>
      <c r="BA380" s="89"/>
      <c r="BB380" s="89"/>
      <c r="BC380" s="89"/>
      <c r="BD380" s="89"/>
      <c r="BE380" s="89"/>
      <c r="BF380" s="89"/>
      <c r="BG380" s="89"/>
      <c r="BH380" s="89"/>
      <c r="BI380" s="89"/>
      <c r="BJ380" s="89"/>
      <c r="BK380" s="89"/>
      <c r="BL380" s="89"/>
      <c r="BM380" s="89"/>
      <c r="BN380" s="89"/>
      <c r="BO380" s="89"/>
      <c r="BP380" s="89"/>
      <c r="BQ380" s="89"/>
      <c r="BR380" s="89"/>
      <c r="BS380" s="89"/>
      <c r="BT380" s="89"/>
      <c r="BU380" s="89"/>
      <c r="BV380" s="89"/>
      <c r="BW380" s="89"/>
    </row>
    <row r="381" spans="1:75" ht="12.75" customHeight="1" x14ac:dyDescent="0.2">
      <c r="A381" s="102"/>
      <c r="B381" s="102"/>
      <c r="C381" s="102"/>
      <c r="D381" s="102"/>
      <c r="E381" s="102"/>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89"/>
      <c r="AZ381" s="89"/>
      <c r="BA381" s="89"/>
      <c r="BB381" s="89"/>
      <c r="BC381" s="89"/>
      <c r="BD381" s="89"/>
      <c r="BE381" s="89"/>
      <c r="BF381" s="89"/>
      <c r="BG381" s="89"/>
      <c r="BH381" s="89"/>
      <c r="BI381" s="89"/>
      <c r="BJ381" s="89"/>
      <c r="BK381" s="89"/>
      <c r="BL381" s="89"/>
      <c r="BM381" s="89"/>
      <c r="BN381" s="89"/>
      <c r="BO381" s="89"/>
      <c r="BP381" s="89"/>
      <c r="BQ381" s="89"/>
      <c r="BR381" s="89"/>
      <c r="BS381" s="89"/>
      <c r="BT381" s="89"/>
      <c r="BU381" s="89"/>
      <c r="BV381" s="89"/>
      <c r="BW381" s="89"/>
    </row>
    <row r="382" spans="1:75" ht="12.75" customHeight="1" x14ac:dyDescent="0.2">
      <c r="A382" s="102"/>
      <c r="B382" s="102"/>
      <c r="C382" s="102"/>
      <c r="D382" s="102"/>
      <c r="E382" s="102"/>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89"/>
      <c r="AZ382" s="89"/>
      <c r="BA382" s="89"/>
      <c r="BB382" s="89"/>
      <c r="BC382" s="89"/>
      <c r="BD382" s="89"/>
      <c r="BE382" s="89"/>
      <c r="BF382" s="89"/>
      <c r="BG382" s="89"/>
      <c r="BH382" s="89"/>
      <c r="BI382" s="89"/>
      <c r="BJ382" s="89"/>
      <c r="BK382" s="89"/>
      <c r="BL382" s="89"/>
      <c r="BM382" s="89"/>
      <c r="BN382" s="89"/>
      <c r="BO382" s="89"/>
      <c r="BP382" s="89"/>
      <c r="BQ382" s="89"/>
      <c r="BR382" s="89"/>
      <c r="BS382" s="89"/>
      <c r="BT382" s="89"/>
      <c r="BU382" s="89"/>
      <c r="BV382" s="89"/>
      <c r="BW382" s="89"/>
    </row>
    <row r="383" spans="1:75" ht="12.75" customHeight="1" x14ac:dyDescent="0.2">
      <c r="A383" s="102"/>
      <c r="B383" s="102"/>
      <c r="C383" s="102"/>
      <c r="D383" s="102"/>
      <c r="E383" s="102"/>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row>
    <row r="384" spans="1:75" ht="12.75" customHeight="1" x14ac:dyDescent="0.2">
      <c r="A384" s="102"/>
      <c r="B384" s="102"/>
      <c r="C384" s="102"/>
      <c r="D384" s="102"/>
      <c r="E384" s="102"/>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89"/>
      <c r="AZ384" s="89"/>
      <c r="BA384" s="89"/>
      <c r="BB384" s="89"/>
      <c r="BC384" s="89"/>
      <c r="BD384" s="89"/>
      <c r="BE384" s="89"/>
      <c r="BF384" s="89"/>
      <c r="BG384" s="89"/>
      <c r="BH384" s="89"/>
      <c r="BI384" s="89"/>
      <c r="BJ384" s="89"/>
      <c r="BK384" s="89"/>
      <c r="BL384" s="89"/>
      <c r="BM384" s="89"/>
      <c r="BN384" s="89"/>
      <c r="BO384" s="89"/>
      <c r="BP384" s="89"/>
      <c r="BQ384" s="89"/>
      <c r="BR384" s="89"/>
      <c r="BS384" s="89"/>
      <c r="BT384" s="89"/>
      <c r="BU384" s="89"/>
      <c r="BV384" s="89"/>
      <c r="BW384" s="89"/>
    </row>
    <row r="385" spans="1:75" ht="12.75" customHeight="1" x14ac:dyDescent="0.2">
      <c r="A385" s="102"/>
      <c r="B385" s="102"/>
      <c r="C385" s="102"/>
      <c r="D385" s="102"/>
      <c r="E385" s="102"/>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89"/>
      <c r="AZ385" s="89"/>
      <c r="BA385" s="89"/>
      <c r="BB385" s="89"/>
      <c r="BC385" s="89"/>
      <c r="BD385" s="89"/>
      <c r="BE385" s="89"/>
      <c r="BF385" s="89"/>
      <c r="BG385" s="89"/>
      <c r="BH385" s="89"/>
      <c r="BI385" s="89"/>
      <c r="BJ385" s="89"/>
      <c r="BK385" s="89"/>
      <c r="BL385" s="89"/>
      <c r="BM385" s="89"/>
      <c r="BN385" s="89"/>
      <c r="BO385" s="89"/>
      <c r="BP385" s="89"/>
      <c r="BQ385" s="89"/>
      <c r="BR385" s="89"/>
      <c r="BS385" s="89"/>
      <c r="BT385" s="89"/>
      <c r="BU385" s="89"/>
      <c r="BV385" s="89"/>
      <c r="BW385" s="89"/>
    </row>
    <row r="386" spans="1:75" ht="12.75" customHeight="1" x14ac:dyDescent="0.2">
      <c r="A386" s="102"/>
      <c r="B386" s="102"/>
      <c r="C386" s="102"/>
      <c r="D386" s="102"/>
      <c r="E386" s="102"/>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89"/>
      <c r="AZ386" s="89"/>
      <c r="BA386" s="89"/>
      <c r="BB386" s="89"/>
      <c r="BC386" s="89"/>
      <c r="BD386" s="89"/>
      <c r="BE386" s="89"/>
      <c r="BF386" s="89"/>
      <c r="BG386" s="89"/>
      <c r="BH386" s="89"/>
      <c r="BI386" s="89"/>
      <c r="BJ386" s="89"/>
      <c r="BK386" s="89"/>
      <c r="BL386" s="89"/>
      <c r="BM386" s="89"/>
      <c r="BN386" s="89"/>
      <c r="BO386" s="89"/>
      <c r="BP386" s="89"/>
      <c r="BQ386" s="89"/>
      <c r="BR386" s="89"/>
      <c r="BS386" s="89"/>
      <c r="BT386" s="89"/>
      <c r="BU386" s="89"/>
      <c r="BV386" s="89"/>
      <c r="BW386" s="89"/>
    </row>
    <row r="387" spans="1:75" ht="12.75" customHeight="1" x14ac:dyDescent="0.2">
      <c r="A387" s="102"/>
      <c r="B387" s="102"/>
      <c r="C387" s="102"/>
      <c r="D387" s="102"/>
      <c r="E387" s="102"/>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89"/>
      <c r="AZ387" s="89"/>
      <c r="BA387" s="89"/>
      <c r="BB387" s="89"/>
      <c r="BC387" s="89"/>
      <c r="BD387" s="89"/>
      <c r="BE387" s="89"/>
      <c r="BF387" s="89"/>
      <c r="BG387" s="89"/>
      <c r="BH387" s="89"/>
      <c r="BI387" s="89"/>
      <c r="BJ387" s="89"/>
      <c r="BK387" s="89"/>
      <c r="BL387" s="89"/>
      <c r="BM387" s="89"/>
      <c r="BN387" s="89"/>
      <c r="BO387" s="89"/>
      <c r="BP387" s="89"/>
      <c r="BQ387" s="89"/>
      <c r="BR387" s="89"/>
      <c r="BS387" s="89"/>
      <c r="BT387" s="89"/>
      <c r="BU387" s="89"/>
      <c r="BV387" s="89"/>
      <c r="BW387" s="89"/>
    </row>
    <row r="388" spans="1:75" ht="12.75" customHeight="1" x14ac:dyDescent="0.2">
      <c r="A388" s="102"/>
      <c r="B388" s="102"/>
      <c r="C388" s="102"/>
      <c r="D388" s="102"/>
      <c r="E388" s="102"/>
      <c r="F388" s="89"/>
      <c r="G388" s="89"/>
      <c r="H388" s="89"/>
      <c r="I388" s="89"/>
      <c r="J388" s="89"/>
      <c r="K388" s="89"/>
      <c r="L388" s="89"/>
      <c r="M388" s="89"/>
      <c r="N388" s="89"/>
      <c r="O388" s="89"/>
      <c r="P388" s="89"/>
      <c r="Q388" s="89"/>
      <c r="R388" s="89"/>
      <c r="S388" s="89"/>
      <c r="T388" s="89"/>
      <c r="U388" s="89"/>
      <c r="V388" s="89"/>
      <c r="W388" s="89"/>
      <c r="X388" s="89"/>
      <c r="Y388" s="89"/>
      <c r="Z388" s="89"/>
      <c r="AA388" s="89"/>
      <c r="AB388" s="89"/>
      <c r="AC388" s="89"/>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89"/>
      <c r="AZ388" s="89"/>
      <c r="BA388" s="89"/>
      <c r="BB388" s="89"/>
      <c r="BC388" s="89"/>
      <c r="BD388" s="89"/>
      <c r="BE388" s="89"/>
      <c r="BF388" s="89"/>
      <c r="BG388" s="89"/>
      <c r="BH388" s="89"/>
      <c r="BI388" s="89"/>
      <c r="BJ388" s="89"/>
      <c r="BK388" s="89"/>
      <c r="BL388" s="89"/>
      <c r="BM388" s="89"/>
      <c r="BN388" s="89"/>
      <c r="BO388" s="89"/>
      <c r="BP388" s="89"/>
      <c r="BQ388" s="89"/>
      <c r="BR388" s="89"/>
      <c r="BS388" s="89"/>
      <c r="BT388" s="89"/>
      <c r="BU388" s="89"/>
      <c r="BV388" s="89"/>
      <c r="BW388" s="89"/>
    </row>
    <row r="389" spans="1:75" ht="12.75" customHeight="1" x14ac:dyDescent="0.2">
      <c r="A389" s="102"/>
      <c r="B389" s="102"/>
      <c r="C389" s="102"/>
      <c r="D389" s="102"/>
      <c r="E389" s="102"/>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89"/>
      <c r="AZ389" s="89"/>
      <c r="BA389" s="89"/>
      <c r="BB389" s="89"/>
      <c r="BC389" s="89"/>
      <c r="BD389" s="89"/>
      <c r="BE389" s="89"/>
      <c r="BF389" s="89"/>
      <c r="BG389" s="89"/>
      <c r="BH389" s="89"/>
      <c r="BI389" s="89"/>
      <c r="BJ389" s="89"/>
      <c r="BK389" s="89"/>
      <c r="BL389" s="89"/>
      <c r="BM389" s="89"/>
      <c r="BN389" s="89"/>
      <c r="BO389" s="89"/>
      <c r="BP389" s="89"/>
      <c r="BQ389" s="89"/>
      <c r="BR389" s="89"/>
      <c r="BS389" s="89"/>
      <c r="BT389" s="89"/>
      <c r="BU389" s="89"/>
      <c r="BV389" s="89"/>
      <c r="BW389" s="89"/>
    </row>
    <row r="390" spans="1:75" ht="12.75" customHeight="1" x14ac:dyDescent="0.2">
      <c r="A390" s="102"/>
      <c r="B390" s="102"/>
      <c r="C390" s="102"/>
      <c r="D390" s="102"/>
      <c r="E390" s="102"/>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89"/>
      <c r="AZ390" s="89"/>
      <c r="BA390" s="89"/>
      <c r="BB390" s="89"/>
      <c r="BC390" s="89"/>
      <c r="BD390" s="89"/>
      <c r="BE390" s="89"/>
      <c r="BF390" s="89"/>
      <c r="BG390" s="89"/>
      <c r="BH390" s="89"/>
      <c r="BI390" s="89"/>
      <c r="BJ390" s="89"/>
      <c r="BK390" s="89"/>
      <c r="BL390" s="89"/>
      <c r="BM390" s="89"/>
      <c r="BN390" s="89"/>
      <c r="BO390" s="89"/>
      <c r="BP390" s="89"/>
      <c r="BQ390" s="89"/>
      <c r="BR390" s="89"/>
      <c r="BS390" s="89"/>
      <c r="BT390" s="89"/>
      <c r="BU390" s="89"/>
      <c r="BV390" s="89"/>
      <c r="BW390" s="89"/>
    </row>
    <row r="391" spans="1:75" ht="12.75" customHeight="1" x14ac:dyDescent="0.2">
      <c r="A391" s="102"/>
      <c r="B391" s="102"/>
      <c r="C391" s="102"/>
      <c r="D391" s="102"/>
      <c r="E391" s="102"/>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89"/>
      <c r="AZ391" s="89"/>
      <c r="BA391" s="89"/>
      <c r="BB391" s="89"/>
      <c r="BC391" s="89"/>
      <c r="BD391" s="89"/>
      <c r="BE391" s="89"/>
      <c r="BF391" s="89"/>
      <c r="BG391" s="89"/>
      <c r="BH391" s="89"/>
      <c r="BI391" s="89"/>
      <c r="BJ391" s="89"/>
      <c r="BK391" s="89"/>
      <c r="BL391" s="89"/>
      <c r="BM391" s="89"/>
      <c r="BN391" s="89"/>
      <c r="BO391" s="89"/>
      <c r="BP391" s="89"/>
      <c r="BQ391" s="89"/>
      <c r="BR391" s="89"/>
      <c r="BS391" s="89"/>
      <c r="BT391" s="89"/>
      <c r="BU391" s="89"/>
      <c r="BV391" s="89"/>
      <c r="BW391" s="89"/>
    </row>
    <row r="392" spans="1:75" ht="12.75" customHeight="1" x14ac:dyDescent="0.2">
      <c r="A392" s="102"/>
      <c r="B392" s="102"/>
      <c r="C392" s="102"/>
      <c r="D392" s="102"/>
      <c r="E392" s="102"/>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89"/>
      <c r="AZ392" s="89"/>
      <c r="BA392" s="89"/>
      <c r="BB392" s="89"/>
      <c r="BC392" s="89"/>
      <c r="BD392" s="89"/>
      <c r="BE392" s="89"/>
      <c r="BF392" s="89"/>
      <c r="BG392" s="89"/>
      <c r="BH392" s="89"/>
      <c r="BI392" s="89"/>
      <c r="BJ392" s="89"/>
      <c r="BK392" s="89"/>
      <c r="BL392" s="89"/>
      <c r="BM392" s="89"/>
      <c r="BN392" s="89"/>
      <c r="BO392" s="89"/>
      <c r="BP392" s="89"/>
      <c r="BQ392" s="89"/>
      <c r="BR392" s="89"/>
      <c r="BS392" s="89"/>
      <c r="BT392" s="89"/>
      <c r="BU392" s="89"/>
      <c r="BV392" s="89"/>
      <c r="BW392" s="89"/>
    </row>
    <row r="393" spans="1:75" ht="12.75" customHeight="1" x14ac:dyDescent="0.2">
      <c r="A393" s="102"/>
      <c r="B393" s="102"/>
      <c r="C393" s="102"/>
      <c r="D393" s="102"/>
      <c r="E393" s="102"/>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89"/>
      <c r="AZ393" s="89"/>
      <c r="BA393" s="89"/>
      <c r="BB393" s="89"/>
      <c r="BC393" s="89"/>
      <c r="BD393" s="89"/>
      <c r="BE393" s="89"/>
      <c r="BF393" s="89"/>
      <c r="BG393" s="89"/>
      <c r="BH393" s="89"/>
      <c r="BI393" s="89"/>
      <c r="BJ393" s="89"/>
      <c r="BK393" s="89"/>
      <c r="BL393" s="89"/>
      <c r="BM393" s="89"/>
      <c r="BN393" s="89"/>
      <c r="BO393" s="89"/>
      <c r="BP393" s="89"/>
      <c r="BQ393" s="89"/>
      <c r="BR393" s="89"/>
      <c r="BS393" s="89"/>
      <c r="BT393" s="89"/>
      <c r="BU393" s="89"/>
      <c r="BV393" s="89"/>
      <c r="BW393" s="89"/>
    </row>
    <row r="394" spans="1:75" ht="12.75" customHeight="1" x14ac:dyDescent="0.2">
      <c r="A394" s="102"/>
      <c r="B394" s="102"/>
      <c r="C394" s="102"/>
      <c r="D394" s="102"/>
      <c r="E394" s="102"/>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89"/>
      <c r="AZ394" s="89"/>
      <c r="BA394" s="89"/>
      <c r="BB394" s="89"/>
      <c r="BC394" s="89"/>
      <c r="BD394" s="89"/>
      <c r="BE394" s="89"/>
      <c r="BF394" s="89"/>
      <c r="BG394" s="89"/>
      <c r="BH394" s="89"/>
      <c r="BI394" s="89"/>
      <c r="BJ394" s="89"/>
      <c r="BK394" s="89"/>
      <c r="BL394" s="89"/>
      <c r="BM394" s="89"/>
      <c r="BN394" s="89"/>
      <c r="BO394" s="89"/>
      <c r="BP394" s="89"/>
      <c r="BQ394" s="89"/>
      <c r="BR394" s="89"/>
      <c r="BS394" s="89"/>
      <c r="BT394" s="89"/>
      <c r="BU394" s="89"/>
      <c r="BV394" s="89"/>
      <c r="BW394" s="89"/>
    </row>
    <row r="395" spans="1:75" ht="12.75" customHeight="1" x14ac:dyDescent="0.2">
      <c r="A395" s="102"/>
      <c r="B395" s="102"/>
      <c r="C395" s="102"/>
      <c r="D395" s="102"/>
      <c r="E395" s="102"/>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89"/>
      <c r="AZ395" s="89"/>
      <c r="BA395" s="89"/>
      <c r="BB395" s="89"/>
      <c r="BC395" s="89"/>
      <c r="BD395" s="89"/>
      <c r="BE395" s="89"/>
      <c r="BF395" s="89"/>
      <c r="BG395" s="89"/>
      <c r="BH395" s="89"/>
      <c r="BI395" s="89"/>
      <c r="BJ395" s="89"/>
      <c r="BK395" s="89"/>
      <c r="BL395" s="89"/>
      <c r="BM395" s="89"/>
      <c r="BN395" s="89"/>
      <c r="BO395" s="89"/>
      <c r="BP395" s="89"/>
      <c r="BQ395" s="89"/>
      <c r="BR395" s="89"/>
      <c r="BS395" s="89"/>
      <c r="BT395" s="89"/>
      <c r="BU395" s="89"/>
      <c r="BV395" s="89"/>
      <c r="BW395" s="89"/>
    </row>
    <row r="396" spans="1:75" ht="12.75" customHeight="1" x14ac:dyDescent="0.2">
      <c r="A396" s="102"/>
      <c r="B396" s="102"/>
      <c r="C396" s="102"/>
      <c r="D396" s="102"/>
      <c r="E396" s="102"/>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89"/>
      <c r="AZ396" s="89"/>
      <c r="BA396" s="89"/>
      <c r="BB396" s="89"/>
      <c r="BC396" s="89"/>
      <c r="BD396" s="89"/>
      <c r="BE396" s="89"/>
      <c r="BF396" s="89"/>
      <c r="BG396" s="89"/>
      <c r="BH396" s="89"/>
      <c r="BI396" s="89"/>
      <c r="BJ396" s="89"/>
      <c r="BK396" s="89"/>
      <c r="BL396" s="89"/>
      <c r="BM396" s="89"/>
      <c r="BN396" s="89"/>
      <c r="BO396" s="89"/>
      <c r="BP396" s="89"/>
      <c r="BQ396" s="89"/>
      <c r="BR396" s="89"/>
      <c r="BS396" s="89"/>
      <c r="BT396" s="89"/>
      <c r="BU396" s="89"/>
      <c r="BV396" s="89"/>
      <c r="BW396" s="89"/>
    </row>
    <row r="397" spans="1:75" ht="12.75" customHeight="1" x14ac:dyDescent="0.2">
      <c r="A397" s="102"/>
      <c r="B397" s="102"/>
      <c r="C397" s="102"/>
      <c r="D397" s="102"/>
      <c r="E397" s="102"/>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89"/>
      <c r="AZ397" s="89"/>
      <c r="BA397" s="89"/>
      <c r="BB397" s="89"/>
      <c r="BC397" s="89"/>
      <c r="BD397" s="89"/>
      <c r="BE397" s="89"/>
      <c r="BF397" s="89"/>
      <c r="BG397" s="89"/>
      <c r="BH397" s="89"/>
      <c r="BI397" s="89"/>
      <c r="BJ397" s="89"/>
      <c r="BK397" s="89"/>
      <c r="BL397" s="89"/>
      <c r="BM397" s="89"/>
      <c r="BN397" s="89"/>
      <c r="BO397" s="89"/>
      <c r="BP397" s="89"/>
      <c r="BQ397" s="89"/>
      <c r="BR397" s="89"/>
      <c r="BS397" s="89"/>
      <c r="BT397" s="89"/>
      <c r="BU397" s="89"/>
      <c r="BV397" s="89"/>
      <c r="BW397" s="89"/>
    </row>
    <row r="398" spans="1:75" ht="12.75" customHeight="1" x14ac:dyDescent="0.2">
      <c r="A398" s="102"/>
      <c r="B398" s="102"/>
      <c r="C398" s="102"/>
      <c r="D398" s="102"/>
      <c r="E398" s="102"/>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89"/>
      <c r="AZ398" s="89"/>
      <c r="BA398" s="89"/>
      <c r="BB398" s="89"/>
      <c r="BC398" s="89"/>
      <c r="BD398" s="89"/>
      <c r="BE398" s="89"/>
      <c r="BF398" s="89"/>
      <c r="BG398" s="89"/>
      <c r="BH398" s="89"/>
      <c r="BI398" s="89"/>
      <c r="BJ398" s="89"/>
      <c r="BK398" s="89"/>
      <c r="BL398" s="89"/>
      <c r="BM398" s="89"/>
      <c r="BN398" s="89"/>
      <c r="BO398" s="89"/>
      <c r="BP398" s="89"/>
      <c r="BQ398" s="89"/>
      <c r="BR398" s="89"/>
      <c r="BS398" s="89"/>
      <c r="BT398" s="89"/>
      <c r="BU398" s="89"/>
      <c r="BV398" s="89"/>
      <c r="BW398" s="89"/>
    </row>
    <row r="399" spans="1:75" ht="12.75" customHeight="1" x14ac:dyDescent="0.2">
      <c r="A399" s="102"/>
      <c r="B399" s="102"/>
      <c r="C399" s="102"/>
      <c r="D399" s="102"/>
      <c r="E399" s="102"/>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89"/>
      <c r="AZ399" s="89"/>
      <c r="BA399" s="89"/>
      <c r="BB399" s="89"/>
      <c r="BC399" s="89"/>
      <c r="BD399" s="89"/>
      <c r="BE399" s="89"/>
      <c r="BF399" s="89"/>
      <c r="BG399" s="89"/>
      <c r="BH399" s="89"/>
      <c r="BI399" s="89"/>
      <c r="BJ399" s="89"/>
      <c r="BK399" s="89"/>
      <c r="BL399" s="89"/>
      <c r="BM399" s="89"/>
      <c r="BN399" s="89"/>
      <c r="BO399" s="89"/>
      <c r="BP399" s="89"/>
      <c r="BQ399" s="89"/>
      <c r="BR399" s="89"/>
      <c r="BS399" s="89"/>
      <c r="BT399" s="89"/>
      <c r="BU399" s="89"/>
      <c r="BV399" s="89"/>
      <c r="BW399" s="89"/>
    </row>
    <row r="400" spans="1:75" ht="12.75" customHeight="1" x14ac:dyDescent="0.2">
      <c r="A400" s="102"/>
      <c r="B400" s="102"/>
      <c r="C400" s="102"/>
      <c r="D400" s="102"/>
      <c r="E400" s="102"/>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89"/>
      <c r="AZ400" s="89"/>
      <c r="BA400" s="89"/>
      <c r="BB400" s="89"/>
      <c r="BC400" s="89"/>
      <c r="BD400" s="89"/>
      <c r="BE400" s="89"/>
      <c r="BF400" s="89"/>
      <c r="BG400" s="89"/>
      <c r="BH400" s="89"/>
      <c r="BI400" s="89"/>
      <c r="BJ400" s="89"/>
      <c r="BK400" s="89"/>
      <c r="BL400" s="89"/>
      <c r="BM400" s="89"/>
      <c r="BN400" s="89"/>
      <c r="BO400" s="89"/>
      <c r="BP400" s="89"/>
      <c r="BQ400" s="89"/>
      <c r="BR400" s="89"/>
      <c r="BS400" s="89"/>
      <c r="BT400" s="89"/>
      <c r="BU400" s="89"/>
      <c r="BV400" s="89"/>
      <c r="BW400" s="89"/>
    </row>
    <row r="401" spans="1:75" ht="12.75" customHeight="1" x14ac:dyDescent="0.2">
      <c r="A401" s="102"/>
      <c r="B401" s="102"/>
      <c r="C401" s="102"/>
      <c r="D401" s="102"/>
      <c r="E401" s="102"/>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89"/>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89"/>
      <c r="AZ401" s="89"/>
      <c r="BA401" s="89"/>
      <c r="BB401" s="89"/>
      <c r="BC401" s="89"/>
      <c r="BD401" s="89"/>
      <c r="BE401" s="89"/>
      <c r="BF401" s="89"/>
      <c r="BG401" s="89"/>
      <c r="BH401" s="89"/>
      <c r="BI401" s="89"/>
      <c r="BJ401" s="89"/>
      <c r="BK401" s="89"/>
      <c r="BL401" s="89"/>
      <c r="BM401" s="89"/>
      <c r="BN401" s="89"/>
      <c r="BO401" s="89"/>
      <c r="BP401" s="89"/>
      <c r="BQ401" s="89"/>
      <c r="BR401" s="89"/>
      <c r="BS401" s="89"/>
      <c r="BT401" s="89"/>
      <c r="BU401" s="89"/>
      <c r="BV401" s="89"/>
      <c r="BW401" s="89"/>
    </row>
    <row r="402" spans="1:75" ht="12.75" customHeight="1" x14ac:dyDescent="0.2">
      <c r="A402" s="102"/>
      <c r="B402" s="102"/>
      <c r="C402" s="102"/>
      <c r="D402" s="102"/>
      <c r="E402" s="102"/>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89"/>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89"/>
      <c r="AZ402" s="89"/>
      <c r="BA402" s="89"/>
      <c r="BB402" s="89"/>
      <c r="BC402" s="89"/>
      <c r="BD402" s="89"/>
      <c r="BE402" s="89"/>
      <c r="BF402" s="89"/>
      <c r="BG402" s="89"/>
      <c r="BH402" s="89"/>
      <c r="BI402" s="89"/>
      <c r="BJ402" s="89"/>
      <c r="BK402" s="89"/>
      <c r="BL402" s="89"/>
      <c r="BM402" s="89"/>
      <c r="BN402" s="89"/>
      <c r="BO402" s="89"/>
      <c r="BP402" s="89"/>
      <c r="BQ402" s="89"/>
      <c r="BR402" s="89"/>
      <c r="BS402" s="89"/>
      <c r="BT402" s="89"/>
      <c r="BU402" s="89"/>
      <c r="BV402" s="89"/>
      <c r="BW402" s="89"/>
    </row>
    <row r="403" spans="1:75" ht="12.75" customHeight="1" x14ac:dyDescent="0.2">
      <c r="A403" s="102"/>
      <c r="B403" s="102"/>
      <c r="C403" s="102"/>
      <c r="D403" s="102"/>
      <c r="E403" s="102"/>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89"/>
      <c r="AZ403" s="89"/>
      <c r="BA403" s="89"/>
      <c r="BB403" s="89"/>
      <c r="BC403" s="89"/>
      <c r="BD403" s="89"/>
      <c r="BE403" s="89"/>
      <c r="BF403" s="89"/>
      <c r="BG403" s="89"/>
      <c r="BH403" s="89"/>
      <c r="BI403" s="89"/>
      <c r="BJ403" s="89"/>
      <c r="BK403" s="89"/>
      <c r="BL403" s="89"/>
      <c r="BM403" s="89"/>
      <c r="BN403" s="89"/>
      <c r="BO403" s="89"/>
      <c r="BP403" s="89"/>
      <c r="BQ403" s="89"/>
      <c r="BR403" s="89"/>
      <c r="BS403" s="89"/>
      <c r="BT403" s="89"/>
      <c r="BU403" s="89"/>
      <c r="BV403" s="89"/>
      <c r="BW403" s="89"/>
    </row>
    <row r="404" spans="1:75" ht="12.75" customHeight="1" x14ac:dyDescent="0.2">
      <c r="A404" s="102"/>
      <c r="B404" s="102"/>
      <c r="C404" s="102"/>
      <c r="D404" s="102"/>
      <c r="E404" s="102"/>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89"/>
      <c r="AZ404" s="89"/>
      <c r="BA404" s="89"/>
      <c r="BB404" s="89"/>
      <c r="BC404" s="89"/>
      <c r="BD404" s="89"/>
      <c r="BE404" s="89"/>
      <c r="BF404" s="89"/>
      <c r="BG404" s="89"/>
      <c r="BH404" s="89"/>
      <c r="BI404" s="89"/>
      <c r="BJ404" s="89"/>
      <c r="BK404" s="89"/>
      <c r="BL404" s="89"/>
      <c r="BM404" s="89"/>
      <c r="BN404" s="89"/>
      <c r="BO404" s="89"/>
      <c r="BP404" s="89"/>
      <c r="BQ404" s="89"/>
      <c r="BR404" s="89"/>
      <c r="BS404" s="89"/>
      <c r="BT404" s="89"/>
      <c r="BU404" s="89"/>
      <c r="BV404" s="89"/>
      <c r="BW404" s="89"/>
    </row>
    <row r="405" spans="1:75" ht="12.75" customHeight="1" x14ac:dyDescent="0.2">
      <c r="A405" s="102"/>
      <c r="B405" s="102"/>
      <c r="C405" s="102"/>
      <c r="D405" s="102"/>
      <c r="E405" s="102"/>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89"/>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89"/>
      <c r="AZ405" s="89"/>
      <c r="BA405" s="89"/>
      <c r="BB405" s="89"/>
      <c r="BC405" s="89"/>
      <c r="BD405" s="89"/>
      <c r="BE405" s="89"/>
      <c r="BF405" s="89"/>
      <c r="BG405" s="89"/>
      <c r="BH405" s="89"/>
      <c r="BI405" s="89"/>
      <c r="BJ405" s="89"/>
      <c r="BK405" s="89"/>
      <c r="BL405" s="89"/>
      <c r="BM405" s="89"/>
      <c r="BN405" s="89"/>
      <c r="BO405" s="89"/>
      <c r="BP405" s="89"/>
      <c r="BQ405" s="89"/>
      <c r="BR405" s="89"/>
      <c r="BS405" s="89"/>
      <c r="BT405" s="89"/>
      <c r="BU405" s="89"/>
      <c r="BV405" s="89"/>
      <c r="BW405" s="89"/>
    </row>
    <row r="406" spans="1:75" ht="12.75" customHeight="1" x14ac:dyDescent="0.2">
      <c r="A406" s="102"/>
      <c r="B406" s="102"/>
      <c r="C406" s="102"/>
      <c r="D406" s="102"/>
      <c r="E406" s="102"/>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89"/>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89"/>
      <c r="AZ406" s="89"/>
      <c r="BA406" s="89"/>
      <c r="BB406" s="89"/>
      <c r="BC406" s="89"/>
      <c r="BD406" s="89"/>
      <c r="BE406" s="89"/>
      <c r="BF406" s="89"/>
      <c r="BG406" s="89"/>
      <c r="BH406" s="89"/>
      <c r="BI406" s="89"/>
      <c r="BJ406" s="89"/>
      <c r="BK406" s="89"/>
      <c r="BL406" s="89"/>
      <c r="BM406" s="89"/>
      <c r="BN406" s="89"/>
      <c r="BO406" s="89"/>
      <c r="BP406" s="89"/>
      <c r="BQ406" s="89"/>
      <c r="BR406" s="89"/>
      <c r="BS406" s="89"/>
      <c r="BT406" s="89"/>
      <c r="BU406" s="89"/>
      <c r="BV406" s="89"/>
      <c r="BW406" s="89"/>
    </row>
    <row r="407" spans="1:75" ht="12.75" customHeight="1" x14ac:dyDescent="0.2">
      <c r="A407" s="102"/>
      <c r="B407" s="102"/>
      <c r="C407" s="102"/>
      <c r="D407" s="102"/>
      <c r="E407" s="102"/>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89"/>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89"/>
      <c r="AZ407" s="89"/>
      <c r="BA407" s="89"/>
      <c r="BB407" s="89"/>
      <c r="BC407" s="89"/>
      <c r="BD407" s="89"/>
      <c r="BE407" s="89"/>
      <c r="BF407" s="89"/>
      <c r="BG407" s="89"/>
      <c r="BH407" s="89"/>
      <c r="BI407" s="89"/>
      <c r="BJ407" s="89"/>
      <c r="BK407" s="89"/>
      <c r="BL407" s="89"/>
      <c r="BM407" s="89"/>
      <c r="BN407" s="89"/>
      <c r="BO407" s="89"/>
      <c r="BP407" s="89"/>
      <c r="BQ407" s="89"/>
      <c r="BR407" s="89"/>
      <c r="BS407" s="89"/>
      <c r="BT407" s="89"/>
      <c r="BU407" s="89"/>
      <c r="BV407" s="89"/>
      <c r="BW407" s="89"/>
    </row>
    <row r="408" spans="1:75" ht="12.75" customHeight="1" x14ac:dyDescent="0.2">
      <c r="A408" s="102"/>
      <c r="B408" s="102"/>
      <c r="C408" s="102"/>
      <c r="D408" s="102"/>
      <c r="E408" s="102"/>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89"/>
      <c r="AZ408" s="89"/>
      <c r="BA408" s="89"/>
      <c r="BB408" s="89"/>
      <c r="BC408" s="89"/>
      <c r="BD408" s="89"/>
      <c r="BE408" s="89"/>
      <c r="BF408" s="89"/>
      <c r="BG408" s="89"/>
      <c r="BH408" s="89"/>
      <c r="BI408" s="89"/>
      <c r="BJ408" s="89"/>
      <c r="BK408" s="89"/>
      <c r="BL408" s="89"/>
      <c r="BM408" s="89"/>
      <c r="BN408" s="89"/>
      <c r="BO408" s="89"/>
      <c r="BP408" s="89"/>
      <c r="BQ408" s="89"/>
      <c r="BR408" s="89"/>
      <c r="BS408" s="89"/>
      <c r="BT408" s="89"/>
      <c r="BU408" s="89"/>
      <c r="BV408" s="89"/>
      <c r="BW408" s="89"/>
    </row>
    <row r="409" spans="1:75" ht="12.75" customHeight="1" x14ac:dyDescent="0.2">
      <c r="A409" s="102"/>
      <c r="B409" s="102"/>
      <c r="C409" s="102"/>
      <c r="D409" s="102"/>
      <c r="E409" s="102"/>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89"/>
      <c r="AZ409" s="89"/>
      <c r="BA409" s="89"/>
      <c r="BB409" s="89"/>
      <c r="BC409" s="89"/>
      <c r="BD409" s="89"/>
      <c r="BE409" s="89"/>
      <c r="BF409" s="89"/>
      <c r="BG409" s="89"/>
      <c r="BH409" s="89"/>
      <c r="BI409" s="89"/>
      <c r="BJ409" s="89"/>
      <c r="BK409" s="89"/>
      <c r="BL409" s="89"/>
      <c r="BM409" s="89"/>
      <c r="BN409" s="89"/>
      <c r="BO409" s="89"/>
      <c r="BP409" s="89"/>
      <c r="BQ409" s="89"/>
      <c r="BR409" s="89"/>
      <c r="BS409" s="89"/>
      <c r="BT409" s="89"/>
      <c r="BU409" s="89"/>
      <c r="BV409" s="89"/>
      <c r="BW409" s="89"/>
    </row>
    <row r="410" spans="1:75" ht="12.75" customHeight="1" x14ac:dyDescent="0.2">
      <c r="A410" s="102"/>
      <c r="B410" s="102"/>
      <c r="C410" s="102"/>
      <c r="D410" s="102"/>
      <c r="E410" s="102"/>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row>
    <row r="411" spans="1:75" ht="12.75" customHeight="1" x14ac:dyDescent="0.2">
      <c r="A411" s="102"/>
      <c r="B411" s="102"/>
      <c r="C411" s="102"/>
      <c r="D411" s="102"/>
      <c r="E411" s="102"/>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89"/>
      <c r="AZ411" s="89"/>
      <c r="BA411" s="89"/>
      <c r="BB411" s="89"/>
      <c r="BC411" s="89"/>
      <c r="BD411" s="89"/>
      <c r="BE411" s="89"/>
      <c r="BF411" s="89"/>
      <c r="BG411" s="89"/>
      <c r="BH411" s="89"/>
      <c r="BI411" s="89"/>
      <c r="BJ411" s="89"/>
      <c r="BK411" s="89"/>
      <c r="BL411" s="89"/>
      <c r="BM411" s="89"/>
      <c r="BN411" s="89"/>
      <c r="BO411" s="89"/>
      <c r="BP411" s="89"/>
      <c r="BQ411" s="89"/>
      <c r="BR411" s="89"/>
      <c r="BS411" s="89"/>
      <c r="BT411" s="89"/>
      <c r="BU411" s="89"/>
      <c r="BV411" s="89"/>
      <c r="BW411" s="89"/>
    </row>
    <row r="412" spans="1:75" ht="12.75" customHeight="1" x14ac:dyDescent="0.2">
      <c r="A412" s="102"/>
      <c r="B412" s="102"/>
      <c r="C412" s="102"/>
      <c r="D412" s="102"/>
      <c r="E412" s="102"/>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89"/>
      <c r="AZ412" s="89"/>
      <c r="BA412" s="89"/>
      <c r="BB412" s="89"/>
      <c r="BC412" s="89"/>
      <c r="BD412" s="89"/>
      <c r="BE412" s="89"/>
      <c r="BF412" s="89"/>
      <c r="BG412" s="89"/>
      <c r="BH412" s="89"/>
      <c r="BI412" s="89"/>
      <c r="BJ412" s="89"/>
      <c r="BK412" s="89"/>
      <c r="BL412" s="89"/>
      <c r="BM412" s="89"/>
      <c r="BN412" s="89"/>
      <c r="BO412" s="89"/>
      <c r="BP412" s="89"/>
      <c r="BQ412" s="89"/>
      <c r="BR412" s="89"/>
      <c r="BS412" s="89"/>
      <c r="BT412" s="89"/>
      <c r="BU412" s="89"/>
      <c r="BV412" s="89"/>
      <c r="BW412" s="89"/>
    </row>
    <row r="413" spans="1:75" ht="12.75" customHeight="1" x14ac:dyDescent="0.2">
      <c r="A413" s="102"/>
      <c r="B413" s="102"/>
      <c r="C413" s="102"/>
      <c r="D413" s="102"/>
      <c r="E413" s="102"/>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89"/>
      <c r="AZ413" s="89"/>
      <c r="BA413" s="89"/>
      <c r="BB413" s="89"/>
      <c r="BC413" s="89"/>
      <c r="BD413" s="89"/>
      <c r="BE413" s="89"/>
      <c r="BF413" s="89"/>
      <c r="BG413" s="89"/>
      <c r="BH413" s="89"/>
      <c r="BI413" s="89"/>
      <c r="BJ413" s="89"/>
      <c r="BK413" s="89"/>
      <c r="BL413" s="89"/>
      <c r="BM413" s="89"/>
      <c r="BN413" s="89"/>
      <c r="BO413" s="89"/>
      <c r="BP413" s="89"/>
      <c r="BQ413" s="89"/>
      <c r="BR413" s="89"/>
      <c r="BS413" s="89"/>
      <c r="BT413" s="89"/>
      <c r="BU413" s="89"/>
      <c r="BV413" s="89"/>
      <c r="BW413" s="89"/>
    </row>
    <row r="414" spans="1:75" ht="12.75" customHeight="1" x14ac:dyDescent="0.2">
      <c r="A414" s="102"/>
      <c r="B414" s="102"/>
      <c r="C414" s="102"/>
      <c r="D414" s="102"/>
      <c r="E414" s="102"/>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89"/>
      <c r="AZ414" s="89"/>
      <c r="BA414" s="89"/>
      <c r="BB414" s="89"/>
      <c r="BC414" s="89"/>
      <c r="BD414" s="89"/>
      <c r="BE414" s="89"/>
      <c r="BF414" s="89"/>
      <c r="BG414" s="89"/>
      <c r="BH414" s="89"/>
      <c r="BI414" s="89"/>
      <c r="BJ414" s="89"/>
      <c r="BK414" s="89"/>
      <c r="BL414" s="89"/>
      <c r="BM414" s="89"/>
      <c r="BN414" s="89"/>
      <c r="BO414" s="89"/>
      <c r="BP414" s="89"/>
      <c r="BQ414" s="89"/>
      <c r="BR414" s="89"/>
      <c r="BS414" s="89"/>
      <c r="BT414" s="89"/>
      <c r="BU414" s="89"/>
      <c r="BV414" s="89"/>
      <c r="BW414" s="89"/>
    </row>
    <row r="415" spans="1:75" ht="12.75" customHeight="1" x14ac:dyDescent="0.2">
      <c r="A415" s="102"/>
      <c r="B415" s="102"/>
      <c r="C415" s="102"/>
      <c r="D415" s="102"/>
      <c r="E415" s="102"/>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89"/>
      <c r="AZ415" s="89"/>
      <c r="BA415" s="89"/>
      <c r="BB415" s="89"/>
      <c r="BC415" s="89"/>
      <c r="BD415" s="89"/>
      <c r="BE415" s="89"/>
      <c r="BF415" s="89"/>
      <c r="BG415" s="89"/>
      <c r="BH415" s="89"/>
      <c r="BI415" s="89"/>
      <c r="BJ415" s="89"/>
      <c r="BK415" s="89"/>
      <c r="BL415" s="89"/>
      <c r="BM415" s="89"/>
      <c r="BN415" s="89"/>
      <c r="BO415" s="89"/>
      <c r="BP415" s="89"/>
      <c r="BQ415" s="89"/>
      <c r="BR415" s="89"/>
      <c r="BS415" s="89"/>
      <c r="BT415" s="89"/>
      <c r="BU415" s="89"/>
      <c r="BV415" s="89"/>
      <c r="BW415" s="89"/>
    </row>
    <row r="416" spans="1:75" ht="12.75" customHeight="1" x14ac:dyDescent="0.2">
      <c r="A416" s="102"/>
      <c r="B416" s="102"/>
      <c r="C416" s="102"/>
      <c r="D416" s="102"/>
      <c r="E416" s="102"/>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89"/>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89"/>
      <c r="AZ416" s="89"/>
      <c r="BA416" s="89"/>
      <c r="BB416" s="89"/>
      <c r="BC416" s="89"/>
      <c r="BD416" s="89"/>
      <c r="BE416" s="89"/>
      <c r="BF416" s="89"/>
      <c r="BG416" s="89"/>
      <c r="BH416" s="89"/>
      <c r="BI416" s="89"/>
      <c r="BJ416" s="89"/>
      <c r="BK416" s="89"/>
      <c r="BL416" s="89"/>
      <c r="BM416" s="89"/>
      <c r="BN416" s="89"/>
      <c r="BO416" s="89"/>
      <c r="BP416" s="89"/>
      <c r="BQ416" s="89"/>
      <c r="BR416" s="89"/>
      <c r="BS416" s="89"/>
      <c r="BT416" s="89"/>
      <c r="BU416" s="89"/>
      <c r="BV416" s="89"/>
      <c r="BW416" s="89"/>
    </row>
    <row r="417" spans="1:75" ht="12.75" customHeight="1" x14ac:dyDescent="0.2">
      <c r="A417" s="102"/>
      <c r="B417" s="102"/>
      <c r="C417" s="102"/>
      <c r="D417" s="102"/>
      <c r="E417" s="102"/>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89"/>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89"/>
      <c r="AZ417" s="89"/>
      <c r="BA417" s="89"/>
      <c r="BB417" s="89"/>
      <c r="BC417" s="89"/>
      <c r="BD417" s="89"/>
      <c r="BE417" s="89"/>
      <c r="BF417" s="89"/>
      <c r="BG417" s="89"/>
      <c r="BH417" s="89"/>
      <c r="BI417" s="89"/>
      <c r="BJ417" s="89"/>
      <c r="BK417" s="89"/>
      <c r="BL417" s="89"/>
      <c r="BM417" s="89"/>
      <c r="BN417" s="89"/>
      <c r="BO417" s="89"/>
      <c r="BP417" s="89"/>
      <c r="BQ417" s="89"/>
      <c r="BR417" s="89"/>
      <c r="BS417" s="89"/>
      <c r="BT417" s="89"/>
      <c r="BU417" s="89"/>
      <c r="BV417" s="89"/>
      <c r="BW417" s="89"/>
    </row>
    <row r="418" spans="1:75" ht="12.75" customHeight="1" x14ac:dyDescent="0.2">
      <c r="A418" s="102"/>
      <c r="B418" s="102"/>
      <c r="C418" s="102"/>
      <c r="D418" s="102"/>
      <c r="E418" s="102"/>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89"/>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89"/>
      <c r="AZ418" s="89"/>
      <c r="BA418" s="89"/>
      <c r="BB418" s="89"/>
      <c r="BC418" s="89"/>
      <c r="BD418" s="89"/>
      <c r="BE418" s="89"/>
      <c r="BF418" s="89"/>
      <c r="BG418" s="89"/>
      <c r="BH418" s="89"/>
      <c r="BI418" s="89"/>
      <c r="BJ418" s="89"/>
      <c r="BK418" s="89"/>
      <c r="BL418" s="89"/>
      <c r="BM418" s="89"/>
      <c r="BN418" s="89"/>
      <c r="BO418" s="89"/>
      <c r="BP418" s="89"/>
      <c r="BQ418" s="89"/>
      <c r="BR418" s="89"/>
      <c r="BS418" s="89"/>
      <c r="BT418" s="89"/>
      <c r="BU418" s="89"/>
      <c r="BV418" s="89"/>
      <c r="BW418" s="89"/>
    </row>
    <row r="419" spans="1:75" ht="12.75" customHeight="1" x14ac:dyDescent="0.2">
      <c r="A419" s="102"/>
      <c r="B419" s="102"/>
      <c r="C419" s="102"/>
      <c r="D419" s="102"/>
      <c r="E419" s="102"/>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89"/>
      <c r="AZ419" s="89"/>
      <c r="BA419" s="89"/>
      <c r="BB419" s="89"/>
      <c r="BC419" s="89"/>
      <c r="BD419" s="89"/>
      <c r="BE419" s="89"/>
      <c r="BF419" s="89"/>
      <c r="BG419" s="89"/>
      <c r="BH419" s="89"/>
      <c r="BI419" s="89"/>
      <c r="BJ419" s="89"/>
      <c r="BK419" s="89"/>
      <c r="BL419" s="89"/>
      <c r="BM419" s="89"/>
      <c r="BN419" s="89"/>
      <c r="BO419" s="89"/>
      <c r="BP419" s="89"/>
      <c r="BQ419" s="89"/>
      <c r="BR419" s="89"/>
      <c r="BS419" s="89"/>
      <c r="BT419" s="89"/>
      <c r="BU419" s="89"/>
      <c r="BV419" s="89"/>
      <c r="BW419" s="89"/>
    </row>
    <row r="420" spans="1:75" ht="12.75" customHeight="1" x14ac:dyDescent="0.2">
      <c r="A420" s="102"/>
      <c r="B420" s="102"/>
      <c r="C420" s="102"/>
      <c r="D420" s="102"/>
      <c r="E420" s="102"/>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89"/>
      <c r="AZ420" s="89"/>
      <c r="BA420" s="89"/>
      <c r="BB420" s="89"/>
      <c r="BC420" s="89"/>
      <c r="BD420" s="89"/>
      <c r="BE420" s="89"/>
      <c r="BF420" s="89"/>
      <c r="BG420" s="89"/>
      <c r="BH420" s="89"/>
      <c r="BI420" s="89"/>
      <c r="BJ420" s="89"/>
      <c r="BK420" s="89"/>
      <c r="BL420" s="89"/>
      <c r="BM420" s="89"/>
      <c r="BN420" s="89"/>
      <c r="BO420" s="89"/>
      <c r="BP420" s="89"/>
      <c r="BQ420" s="89"/>
      <c r="BR420" s="89"/>
      <c r="BS420" s="89"/>
      <c r="BT420" s="89"/>
      <c r="BU420" s="89"/>
      <c r="BV420" s="89"/>
      <c r="BW420" s="89"/>
    </row>
    <row r="421" spans="1:75" ht="12.75" customHeight="1" x14ac:dyDescent="0.2">
      <c r="A421" s="102"/>
      <c r="B421" s="102"/>
      <c r="C421" s="102"/>
      <c r="D421" s="102"/>
      <c r="E421" s="102"/>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89"/>
      <c r="AZ421" s="89"/>
      <c r="BA421" s="89"/>
      <c r="BB421" s="89"/>
      <c r="BC421" s="89"/>
      <c r="BD421" s="89"/>
      <c r="BE421" s="89"/>
      <c r="BF421" s="89"/>
      <c r="BG421" s="89"/>
      <c r="BH421" s="89"/>
      <c r="BI421" s="89"/>
      <c r="BJ421" s="89"/>
      <c r="BK421" s="89"/>
      <c r="BL421" s="89"/>
      <c r="BM421" s="89"/>
      <c r="BN421" s="89"/>
      <c r="BO421" s="89"/>
      <c r="BP421" s="89"/>
      <c r="BQ421" s="89"/>
      <c r="BR421" s="89"/>
      <c r="BS421" s="89"/>
      <c r="BT421" s="89"/>
      <c r="BU421" s="89"/>
      <c r="BV421" s="89"/>
      <c r="BW421" s="89"/>
    </row>
    <row r="422" spans="1:75" ht="12.75" customHeight="1" x14ac:dyDescent="0.2">
      <c r="A422" s="102"/>
      <c r="B422" s="102"/>
      <c r="C422" s="102"/>
      <c r="D422" s="102"/>
      <c r="E422" s="102"/>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89"/>
      <c r="AZ422" s="89"/>
      <c r="BA422" s="89"/>
      <c r="BB422" s="89"/>
      <c r="BC422" s="89"/>
      <c r="BD422" s="89"/>
      <c r="BE422" s="89"/>
      <c r="BF422" s="89"/>
      <c r="BG422" s="89"/>
      <c r="BH422" s="89"/>
      <c r="BI422" s="89"/>
      <c r="BJ422" s="89"/>
      <c r="BK422" s="89"/>
      <c r="BL422" s="89"/>
      <c r="BM422" s="89"/>
      <c r="BN422" s="89"/>
      <c r="BO422" s="89"/>
      <c r="BP422" s="89"/>
      <c r="BQ422" s="89"/>
      <c r="BR422" s="89"/>
      <c r="BS422" s="89"/>
      <c r="BT422" s="89"/>
      <c r="BU422" s="89"/>
      <c r="BV422" s="89"/>
      <c r="BW422" s="89"/>
    </row>
    <row r="423" spans="1:75" ht="12.75" customHeight="1" x14ac:dyDescent="0.2">
      <c r="A423" s="102"/>
      <c r="B423" s="102"/>
      <c r="C423" s="102"/>
      <c r="D423" s="102"/>
      <c r="E423" s="102"/>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89"/>
      <c r="AZ423" s="89"/>
      <c r="BA423" s="89"/>
      <c r="BB423" s="89"/>
      <c r="BC423" s="89"/>
      <c r="BD423" s="89"/>
      <c r="BE423" s="89"/>
      <c r="BF423" s="89"/>
      <c r="BG423" s="89"/>
      <c r="BH423" s="89"/>
      <c r="BI423" s="89"/>
      <c r="BJ423" s="89"/>
      <c r="BK423" s="89"/>
      <c r="BL423" s="89"/>
      <c r="BM423" s="89"/>
      <c r="BN423" s="89"/>
      <c r="BO423" s="89"/>
      <c r="BP423" s="89"/>
      <c r="BQ423" s="89"/>
      <c r="BR423" s="89"/>
      <c r="BS423" s="89"/>
      <c r="BT423" s="89"/>
      <c r="BU423" s="89"/>
      <c r="BV423" s="89"/>
      <c r="BW423" s="89"/>
    </row>
    <row r="424" spans="1:75" ht="12.75" customHeight="1" x14ac:dyDescent="0.2">
      <c r="A424" s="102"/>
      <c r="B424" s="102"/>
      <c r="C424" s="102"/>
      <c r="D424" s="102"/>
      <c r="E424" s="102"/>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89"/>
      <c r="AZ424" s="89"/>
      <c r="BA424" s="89"/>
      <c r="BB424" s="89"/>
      <c r="BC424" s="89"/>
      <c r="BD424" s="89"/>
      <c r="BE424" s="89"/>
      <c r="BF424" s="89"/>
      <c r="BG424" s="89"/>
      <c r="BH424" s="89"/>
      <c r="BI424" s="89"/>
      <c r="BJ424" s="89"/>
      <c r="BK424" s="89"/>
      <c r="BL424" s="89"/>
      <c r="BM424" s="89"/>
      <c r="BN424" s="89"/>
      <c r="BO424" s="89"/>
      <c r="BP424" s="89"/>
      <c r="BQ424" s="89"/>
      <c r="BR424" s="89"/>
      <c r="BS424" s="89"/>
      <c r="BT424" s="89"/>
      <c r="BU424" s="89"/>
      <c r="BV424" s="89"/>
      <c r="BW424" s="89"/>
    </row>
    <row r="425" spans="1:75" ht="12.75" customHeight="1" x14ac:dyDescent="0.2">
      <c r="A425" s="102"/>
      <c r="B425" s="102"/>
      <c r="C425" s="102"/>
      <c r="D425" s="102"/>
      <c r="E425" s="102"/>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89"/>
      <c r="AZ425" s="89"/>
      <c r="BA425" s="89"/>
      <c r="BB425" s="89"/>
      <c r="BC425" s="89"/>
      <c r="BD425" s="89"/>
      <c r="BE425" s="89"/>
      <c r="BF425" s="89"/>
      <c r="BG425" s="89"/>
      <c r="BH425" s="89"/>
      <c r="BI425" s="89"/>
      <c r="BJ425" s="89"/>
      <c r="BK425" s="89"/>
      <c r="BL425" s="89"/>
      <c r="BM425" s="89"/>
      <c r="BN425" s="89"/>
      <c r="BO425" s="89"/>
      <c r="BP425" s="89"/>
      <c r="BQ425" s="89"/>
      <c r="BR425" s="89"/>
      <c r="BS425" s="89"/>
      <c r="BT425" s="89"/>
      <c r="BU425" s="89"/>
      <c r="BV425" s="89"/>
      <c r="BW425" s="89"/>
    </row>
    <row r="426" spans="1:75" ht="12.75" customHeight="1" x14ac:dyDescent="0.2">
      <c r="A426" s="102"/>
      <c r="B426" s="102"/>
      <c r="C426" s="102"/>
      <c r="D426" s="102"/>
      <c r="E426" s="102"/>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89"/>
      <c r="AZ426" s="89"/>
      <c r="BA426" s="89"/>
      <c r="BB426" s="89"/>
      <c r="BC426" s="89"/>
      <c r="BD426" s="89"/>
      <c r="BE426" s="89"/>
      <c r="BF426" s="89"/>
      <c r="BG426" s="89"/>
      <c r="BH426" s="89"/>
      <c r="BI426" s="89"/>
      <c r="BJ426" s="89"/>
      <c r="BK426" s="89"/>
      <c r="BL426" s="89"/>
      <c r="BM426" s="89"/>
      <c r="BN426" s="89"/>
      <c r="BO426" s="89"/>
      <c r="BP426" s="89"/>
      <c r="BQ426" s="89"/>
      <c r="BR426" s="89"/>
      <c r="BS426" s="89"/>
      <c r="BT426" s="89"/>
      <c r="BU426" s="89"/>
      <c r="BV426" s="89"/>
      <c r="BW426" s="89"/>
    </row>
    <row r="427" spans="1:75" ht="12.75" customHeight="1" x14ac:dyDescent="0.2">
      <c r="A427" s="102"/>
      <c r="B427" s="102"/>
      <c r="C427" s="102"/>
      <c r="D427" s="102"/>
      <c r="E427" s="102"/>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89"/>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89"/>
      <c r="AZ427" s="89"/>
      <c r="BA427" s="89"/>
      <c r="BB427" s="89"/>
      <c r="BC427" s="89"/>
      <c r="BD427" s="89"/>
      <c r="BE427" s="89"/>
      <c r="BF427" s="89"/>
      <c r="BG427" s="89"/>
      <c r="BH427" s="89"/>
      <c r="BI427" s="89"/>
      <c r="BJ427" s="89"/>
      <c r="BK427" s="89"/>
      <c r="BL427" s="89"/>
      <c r="BM427" s="89"/>
      <c r="BN427" s="89"/>
      <c r="BO427" s="89"/>
      <c r="BP427" s="89"/>
      <c r="BQ427" s="89"/>
      <c r="BR427" s="89"/>
      <c r="BS427" s="89"/>
      <c r="BT427" s="89"/>
      <c r="BU427" s="89"/>
      <c r="BV427" s="89"/>
      <c r="BW427" s="89"/>
    </row>
    <row r="428" spans="1:75" ht="12.75" customHeight="1" x14ac:dyDescent="0.2">
      <c r="A428" s="102"/>
      <c r="B428" s="102"/>
      <c r="C428" s="102"/>
      <c r="D428" s="102"/>
      <c r="E428" s="102"/>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89"/>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89"/>
      <c r="AZ428" s="89"/>
      <c r="BA428" s="89"/>
      <c r="BB428" s="89"/>
      <c r="BC428" s="89"/>
      <c r="BD428" s="89"/>
      <c r="BE428" s="89"/>
      <c r="BF428" s="89"/>
      <c r="BG428" s="89"/>
      <c r="BH428" s="89"/>
      <c r="BI428" s="89"/>
      <c r="BJ428" s="89"/>
      <c r="BK428" s="89"/>
      <c r="BL428" s="89"/>
      <c r="BM428" s="89"/>
      <c r="BN428" s="89"/>
      <c r="BO428" s="89"/>
      <c r="BP428" s="89"/>
      <c r="BQ428" s="89"/>
      <c r="BR428" s="89"/>
      <c r="BS428" s="89"/>
      <c r="BT428" s="89"/>
      <c r="BU428" s="89"/>
      <c r="BV428" s="89"/>
      <c r="BW428" s="89"/>
    </row>
    <row r="429" spans="1:75" ht="12.75" customHeight="1" x14ac:dyDescent="0.2">
      <c r="A429" s="102"/>
      <c r="B429" s="102"/>
      <c r="C429" s="102"/>
      <c r="D429" s="102"/>
      <c r="E429" s="102"/>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89"/>
      <c r="AZ429" s="89"/>
      <c r="BA429" s="89"/>
      <c r="BB429" s="89"/>
      <c r="BC429" s="89"/>
      <c r="BD429" s="89"/>
      <c r="BE429" s="89"/>
      <c r="BF429" s="89"/>
      <c r="BG429" s="89"/>
      <c r="BH429" s="89"/>
      <c r="BI429" s="89"/>
      <c r="BJ429" s="89"/>
      <c r="BK429" s="89"/>
      <c r="BL429" s="89"/>
      <c r="BM429" s="89"/>
      <c r="BN429" s="89"/>
      <c r="BO429" s="89"/>
      <c r="BP429" s="89"/>
      <c r="BQ429" s="89"/>
      <c r="BR429" s="89"/>
      <c r="BS429" s="89"/>
      <c r="BT429" s="89"/>
      <c r="BU429" s="89"/>
      <c r="BV429" s="89"/>
      <c r="BW429" s="89"/>
    </row>
    <row r="430" spans="1:75" ht="12.75" customHeight="1" x14ac:dyDescent="0.2">
      <c r="A430" s="102"/>
      <c r="B430" s="102"/>
      <c r="C430" s="102"/>
      <c r="D430" s="102"/>
      <c r="E430" s="102"/>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89"/>
      <c r="AZ430" s="89"/>
      <c r="BA430" s="89"/>
      <c r="BB430" s="89"/>
      <c r="BC430" s="89"/>
      <c r="BD430" s="89"/>
      <c r="BE430" s="89"/>
      <c r="BF430" s="89"/>
      <c r="BG430" s="89"/>
      <c r="BH430" s="89"/>
      <c r="BI430" s="89"/>
      <c r="BJ430" s="89"/>
      <c r="BK430" s="89"/>
      <c r="BL430" s="89"/>
      <c r="BM430" s="89"/>
      <c r="BN430" s="89"/>
      <c r="BO430" s="89"/>
      <c r="BP430" s="89"/>
      <c r="BQ430" s="89"/>
      <c r="BR430" s="89"/>
      <c r="BS430" s="89"/>
      <c r="BT430" s="89"/>
      <c r="BU430" s="89"/>
      <c r="BV430" s="89"/>
      <c r="BW430" s="89"/>
    </row>
    <row r="431" spans="1:75" ht="12.75" customHeight="1" x14ac:dyDescent="0.2">
      <c r="A431" s="102"/>
      <c r="B431" s="102"/>
      <c r="C431" s="102"/>
      <c r="D431" s="102"/>
      <c r="E431" s="102"/>
      <c r="F431" s="89"/>
      <c r="G431" s="89"/>
      <c r="H431" s="89"/>
      <c r="I431" s="89"/>
      <c r="J431" s="89"/>
      <c r="K431" s="89"/>
      <c r="L431" s="89"/>
      <c r="M431" s="89"/>
      <c r="N431" s="89"/>
      <c r="O431" s="89"/>
      <c r="P431" s="89"/>
      <c r="Q431" s="89"/>
      <c r="R431" s="89"/>
      <c r="S431" s="89"/>
      <c r="T431" s="89"/>
      <c r="U431" s="89"/>
      <c r="V431" s="89"/>
      <c r="W431" s="89"/>
      <c r="X431" s="89"/>
      <c r="Y431" s="89"/>
      <c r="Z431" s="89"/>
      <c r="AA431" s="89"/>
      <c r="AB431" s="89"/>
      <c r="AC431" s="89"/>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89"/>
      <c r="AZ431" s="89"/>
      <c r="BA431" s="89"/>
      <c r="BB431" s="89"/>
      <c r="BC431" s="89"/>
      <c r="BD431" s="89"/>
      <c r="BE431" s="89"/>
      <c r="BF431" s="89"/>
      <c r="BG431" s="89"/>
      <c r="BH431" s="89"/>
      <c r="BI431" s="89"/>
      <c r="BJ431" s="89"/>
      <c r="BK431" s="89"/>
      <c r="BL431" s="89"/>
      <c r="BM431" s="89"/>
      <c r="BN431" s="89"/>
      <c r="BO431" s="89"/>
      <c r="BP431" s="89"/>
      <c r="BQ431" s="89"/>
      <c r="BR431" s="89"/>
      <c r="BS431" s="89"/>
      <c r="BT431" s="89"/>
      <c r="BU431" s="89"/>
      <c r="BV431" s="89"/>
      <c r="BW431" s="89"/>
    </row>
    <row r="432" spans="1:75" ht="12.75" customHeight="1" x14ac:dyDescent="0.2">
      <c r="A432" s="102"/>
      <c r="B432" s="102"/>
      <c r="C432" s="102"/>
      <c r="D432" s="102"/>
      <c r="E432" s="102"/>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89"/>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89"/>
      <c r="AZ432" s="89"/>
      <c r="BA432" s="89"/>
      <c r="BB432" s="89"/>
      <c r="BC432" s="89"/>
      <c r="BD432" s="89"/>
      <c r="BE432" s="89"/>
      <c r="BF432" s="89"/>
      <c r="BG432" s="89"/>
      <c r="BH432" s="89"/>
      <c r="BI432" s="89"/>
      <c r="BJ432" s="89"/>
      <c r="BK432" s="89"/>
      <c r="BL432" s="89"/>
      <c r="BM432" s="89"/>
      <c r="BN432" s="89"/>
      <c r="BO432" s="89"/>
      <c r="BP432" s="89"/>
      <c r="BQ432" s="89"/>
      <c r="BR432" s="89"/>
      <c r="BS432" s="89"/>
      <c r="BT432" s="89"/>
      <c r="BU432" s="89"/>
      <c r="BV432" s="89"/>
      <c r="BW432" s="89"/>
    </row>
    <row r="433" spans="1:75" ht="12.75" customHeight="1" x14ac:dyDescent="0.2">
      <c r="A433" s="102"/>
      <c r="B433" s="102"/>
      <c r="C433" s="102"/>
      <c r="D433" s="102"/>
      <c r="E433" s="102"/>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89"/>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89"/>
      <c r="AZ433" s="89"/>
      <c r="BA433" s="89"/>
      <c r="BB433" s="89"/>
      <c r="BC433" s="89"/>
      <c r="BD433" s="89"/>
      <c r="BE433" s="89"/>
      <c r="BF433" s="89"/>
      <c r="BG433" s="89"/>
      <c r="BH433" s="89"/>
      <c r="BI433" s="89"/>
      <c r="BJ433" s="89"/>
      <c r="BK433" s="89"/>
      <c r="BL433" s="89"/>
      <c r="BM433" s="89"/>
      <c r="BN433" s="89"/>
      <c r="BO433" s="89"/>
      <c r="BP433" s="89"/>
      <c r="BQ433" s="89"/>
      <c r="BR433" s="89"/>
      <c r="BS433" s="89"/>
      <c r="BT433" s="89"/>
      <c r="BU433" s="89"/>
      <c r="BV433" s="89"/>
      <c r="BW433" s="89"/>
    </row>
    <row r="434" spans="1:75" ht="12.75" customHeight="1" x14ac:dyDescent="0.2">
      <c r="A434" s="102"/>
      <c r="B434" s="102"/>
      <c r="C434" s="102"/>
      <c r="D434" s="102"/>
      <c r="E434" s="102"/>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89"/>
      <c r="AZ434" s="89"/>
      <c r="BA434" s="89"/>
      <c r="BB434" s="89"/>
      <c r="BC434" s="89"/>
      <c r="BD434" s="89"/>
      <c r="BE434" s="89"/>
      <c r="BF434" s="89"/>
      <c r="BG434" s="89"/>
      <c r="BH434" s="89"/>
      <c r="BI434" s="89"/>
      <c r="BJ434" s="89"/>
      <c r="BK434" s="89"/>
      <c r="BL434" s="89"/>
      <c r="BM434" s="89"/>
      <c r="BN434" s="89"/>
      <c r="BO434" s="89"/>
      <c r="BP434" s="89"/>
      <c r="BQ434" s="89"/>
      <c r="BR434" s="89"/>
      <c r="BS434" s="89"/>
      <c r="BT434" s="89"/>
      <c r="BU434" s="89"/>
      <c r="BV434" s="89"/>
      <c r="BW434" s="89"/>
    </row>
    <row r="435" spans="1:75" ht="12.75" customHeight="1" x14ac:dyDescent="0.2">
      <c r="A435" s="102"/>
      <c r="B435" s="102"/>
      <c r="C435" s="102"/>
      <c r="D435" s="102"/>
      <c r="E435" s="102"/>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89"/>
      <c r="AZ435" s="89"/>
      <c r="BA435" s="89"/>
      <c r="BB435" s="89"/>
      <c r="BC435" s="89"/>
      <c r="BD435" s="89"/>
      <c r="BE435" s="89"/>
      <c r="BF435" s="89"/>
      <c r="BG435" s="89"/>
      <c r="BH435" s="89"/>
      <c r="BI435" s="89"/>
      <c r="BJ435" s="89"/>
      <c r="BK435" s="89"/>
      <c r="BL435" s="89"/>
      <c r="BM435" s="89"/>
      <c r="BN435" s="89"/>
      <c r="BO435" s="89"/>
      <c r="BP435" s="89"/>
      <c r="BQ435" s="89"/>
      <c r="BR435" s="89"/>
      <c r="BS435" s="89"/>
      <c r="BT435" s="89"/>
      <c r="BU435" s="89"/>
      <c r="BV435" s="89"/>
      <c r="BW435" s="89"/>
    </row>
    <row r="436" spans="1:75" ht="12.75" customHeight="1" x14ac:dyDescent="0.2">
      <c r="A436" s="102"/>
      <c r="B436" s="102"/>
      <c r="C436" s="102"/>
      <c r="D436" s="102"/>
      <c r="E436" s="102"/>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89"/>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89"/>
      <c r="AZ436" s="89"/>
      <c r="BA436" s="89"/>
      <c r="BB436" s="89"/>
      <c r="BC436" s="89"/>
      <c r="BD436" s="89"/>
      <c r="BE436" s="89"/>
      <c r="BF436" s="89"/>
      <c r="BG436" s="89"/>
      <c r="BH436" s="89"/>
      <c r="BI436" s="89"/>
      <c r="BJ436" s="89"/>
      <c r="BK436" s="89"/>
      <c r="BL436" s="89"/>
      <c r="BM436" s="89"/>
      <c r="BN436" s="89"/>
      <c r="BO436" s="89"/>
      <c r="BP436" s="89"/>
      <c r="BQ436" s="89"/>
      <c r="BR436" s="89"/>
      <c r="BS436" s="89"/>
      <c r="BT436" s="89"/>
      <c r="BU436" s="89"/>
      <c r="BV436" s="89"/>
      <c r="BW436" s="89"/>
    </row>
    <row r="437" spans="1:75" ht="12.75" customHeight="1" x14ac:dyDescent="0.2">
      <c r="A437" s="102"/>
      <c r="B437" s="102"/>
      <c r="C437" s="102"/>
      <c r="D437" s="102"/>
      <c r="E437" s="102"/>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89"/>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89"/>
      <c r="AZ437" s="89"/>
      <c r="BA437" s="89"/>
      <c r="BB437" s="89"/>
      <c r="BC437" s="89"/>
      <c r="BD437" s="89"/>
      <c r="BE437" s="89"/>
      <c r="BF437" s="89"/>
      <c r="BG437" s="89"/>
      <c r="BH437" s="89"/>
      <c r="BI437" s="89"/>
      <c r="BJ437" s="89"/>
      <c r="BK437" s="89"/>
      <c r="BL437" s="89"/>
      <c r="BM437" s="89"/>
      <c r="BN437" s="89"/>
      <c r="BO437" s="89"/>
      <c r="BP437" s="89"/>
      <c r="BQ437" s="89"/>
      <c r="BR437" s="89"/>
      <c r="BS437" s="89"/>
      <c r="BT437" s="89"/>
      <c r="BU437" s="89"/>
      <c r="BV437" s="89"/>
      <c r="BW437" s="89"/>
    </row>
    <row r="438" spans="1:75" ht="12.75" customHeight="1" x14ac:dyDescent="0.2">
      <c r="A438" s="102"/>
      <c r="B438" s="102"/>
      <c r="C438" s="102"/>
      <c r="D438" s="102"/>
      <c r="E438" s="102"/>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89"/>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89"/>
      <c r="AZ438" s="89"/>
      <c r="BA438" s="89"/>
      <c r="BB438" s="89"/>
      <c r="BC438" s="89"/>
      <c r="BD438" s="89"/>
      <c r="BE438" s="89"/>
      <c r="BF438" s="89"/>
      <c r="BG438" s="89"/>
      <c r="BH438" s="89"/>
      <c r="BI438" s="89"/>
      <c r="BJ438" s="89"/>
      <c r="BK438" s="89"/>
      <c r="BL438" s="89"/>
      <c r="BM438" s="89"/>
      <c r="BN438" s="89"/>
      <c r="BO438" s="89"/>
      <c r="BP438" s="89"/>
      <c r="BQ438" s="89"/>
      <c r="BR438" s="89"/>
      <c r="BS438" s="89"/>
      <c r="BT438" s="89"/>
      <c r="BU438" s="89"/>
      <c r="BV438" s="89"/>
      <c r="BW438" s="89"/>
    </row>
    <row r="439" spans="1:75" ht="12.75" customHeight="1" x14ac:dyDescent="0.2">
      <c r="A439" s="102"/>
      <c r="B439" s="102"/>
      <c r="C439" s="102"/>
      <c r="D439" s="102"/>
      <c r="E439" s="102"/>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89"/>
      <c r="AZ439" s="89"/>
      <c r="BA439" s="89"/>
      <c r="BB439" s="89"/>
      <c r="BC439" s="89"/>
      <c r="BD439" s="89"/>
      <c r="BE439" s="89"/>
      <c r="BF439" s="89"/>
      <c r="BG439" s="89"/>
      <c r="BH439" s="89"/>
      <c r="BI439" s="89"/>
      <c r="BJ439" s="89"/>
      <c r="BK439" s="89"/>
      <c r="BL439" s="89"/>
      <c r="BM439" s="89"/>
      <c r="BN439" s="89"/>
      <c r="BO439" s="89"/>
      <c r="BP439" s="89"/>
      <c r="BQ439" s="89"/>
      <c r="BR439" s="89"/>
      <c r="BS439" s="89"/>
      <c r="BT439" s="89"/>
      <c r="BU439" s="89"/>
      <c r="BV439" s="89"/>
      <c r="BW439" s="89"/>
    </row>
    <row r="440" spans="1:75" ht="12.75" customHeight="1" x14ac:dyDescent="0.2">
      <c r="A440" s="102"/>
      <c r="B440" s="102"/>
      <c r="C440" s="102"/>
      <c r="D440" s="102"/>
      <c r="E440" s="102"/>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89"/>
      <c r="AZ440" s="89"/>
      <c r="BA440" s="89"/>
      <c r="BB440" s="89"/>
      <c r="BC440" s="89"/>
      <c r="BD440" s="89"/>
      <c r="BE440" s="89"/>
      <c r="BF440" s="89"/>
      <c r="BG440" s="89"/>
      <c r="BH440" s="89"/>
      <c r="BI440" s="89"/>
      <c r="BJ440" s="89"/>
      <c r="BK440" s="89"/>
      <c r="BL440" s="89"/>
      <c r="BM440" s="89"/>
      <c r="BN440" s="89"/>
      <c r="BO440" s="89"/>
      <c r="BP440" s="89"/>
      <c r="BQ440" s="89"/>
      <c r="BR440" s="89"/>
      <c r="BS440" s="89"/>
      <c r="BT440" s="89"/>
      <c r="BU440" s="89"/>
      <c r="BV440" s="89"/>
      <c r="BW440" s="89"/>
    </row>
    <row r="441" spans="1:75" ht="12.75" customHeight="1" x14ac:dyDescent="0.2">
      <c r="A441" s="102"/>
      <c r="B441" s="102"/>
      <c r="C441" s="102"/>
      <c r="D441" s="102"/>
      <c r="E441" s="102"/>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89"/>
      <c r="AZ441" s="89"/>
      <c r="BA441" s="89"/>
      <c r="BB441" s="89"/>
      <c r="BC441" s="89"/>
      <c r="BD441" s="89"/>
      <c r="BE441" s="89"/>
      <c r="BF441" s="89"/>
      <c r="BG441" s="89"/>
      <c r="BH441" s="89"/>
      <c r="BI441" s="89"/>
      <c r="BJ441" s="89"/>
      <c r="BK441" s="89"/>
      <c r="BL441" s="89"/>
      <c r="BM441" s="89"/>
      <c r="BN441" s="89"/>
      <c r="BO441" s="89"/>
      <c r="BP441" s="89"/>
      <c r="BQ441" s="89"/>
      <c r="BR441" s="89"/>
      <c r="BS441" s="89"/>
      <c r="BT441" s="89"/>
      <c r="BU441" s="89"/>
      <c r="BV441" s="89"/>
      <c r="BW441" s="89"/>
    </row>
    <row r="442" spans="1:75" ht="12.75" customHeight="1" x14ac:dyDescent="0.2">
      <c r="A442" s="102"/>
      <c r="B442" s="102"/>
      <c r="C442" s="102"/>
      <c r="D442" s="102"/>
      <c r="E442" s="102"/>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89"/>
      <c r="AZ442" s="89"/>
      <c r="BA442" s="89"/>
      <c r="BB442" s="89"/>
      <c r="BC442" s="89"/>
      <c r="BD442" s="89"/>
      <c r="BE442" s="89"/>
      <c r="BF442" s="89"/>
      <c r="BG442" s="89"/>
      <c r="BH442" s="89"/>
      <c r="BI442" s="89"/>
      <c r="BJ442" s="89"/>
      <c r="BK442" s="89"/>
      <c r="BL442" s="89"/>
      <c r="BM442" s="89"/>
      <c r="BN442" s="89"/>
      <c r="BO442" s="89"/>
      <c r="BP442" s="89"/>
      <c r="BQ442" s="89"/>
      <c r="BR442" s="89"/>
      <c r="BS442" s="89"/>
      <c r="BT442" s="89"/>
      <c r="BU442" s="89"/>
      <c r="BV442" s="89"/>
      <c r="BW442" s="89"/>
    </row>
    <row r="443" spans="1:75" ht="12.75" customHeight="1" x14ac:dyDescent="0.2">
      <c r="A443" s="102"/>
      <c r="B443" s="102"/>
      <c r="C443" s="102"/>
      <c r="D443" s="102"/>
      <c r="E443" s="102"/>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89"/>
      <c r="AZ443" s="89"/>
      <c r="BA443" s="89"/>
      <c r="BB443" s="89"/>
      <c r="BC443" s="89"/>
      <c r="BD443" s="89"/>
      <c r="BE443" s="89"/>
      <c r="BF443" s="89"/>
      <c r="BG443" s="89"/>
      <c r="BH443" s="89"/>
      <c r="BI443" s="89"/>
      <c r="BJ443" s="89"/>
      <c r="BK443" s="89"/>
      <c r="BL443" s="89"/>
      <c r="BM443" s="89"/>
      <c r="BN443" s="89"/>
      <c r="BO443" s="89"/>
      <c r="BP443" s="89"/>
      <c r="BQ443" s="89"/>
      <c r="BR443" s="89"/>
      <c r="BS443" s="89"/>
      <c r="BT443" s="89"/>
      <c r="BU443" s="89"/>
      <c r="BV443" s="89"/>
      <c r="BW443" s="89"/>
    </row>
    <row r="444" spans="1:75" ht="12.75" customHeight="1" x14ac:dyDescent="0.2">
      <c r="A444" s="102"/>
      <c r="B444" s="102"/>
      <c r="C444" s="102"/>
      <c r="D444" s="102"/>
      <c r="E444" s="102"/>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89"/>
      <c r="AZ444" s="89"/>
      <c r="BA444" s="89"/>
      <c r="BB444" s="89"/>
      <c r="BC444" s="89"/>
      <c r="BD444" s="89"/>
      <c r="BE444" s="89"/>
      <c r="BF444" s="89"/>
      <c r="BG444" s="89"/>
      <c r="BH444" s="89"/>
      <c r="BI444" s="89"/>
      <c r="BJ444" s="89"/>
      <c r="BK444" s="89"/>
      <c r="BL444" s="89"/>
      <c r="BM444" s="89"/>
      <c r="BN444" s="89"/>
      <c r="BO444" s="89"/>
      <c r="BP444" s="89"/>
      <c r="BQ444" s="89"/>
      <c r="BR444" s="89"/>
      <c r="BS444" s="89"/>
      <c r="BT444" s="89"/>
      <c r="BU444" s="89"/>
      <c r="BV444" s="89"/>
      <c r="BW444" s="89"/>
    </row>
    <row r="445" spans="1:75" ht="12.75" customHeight="1" x14ac:dyDescent="0.2">
      <c r="A445" s="102"/>
      <c r="B445" s="102"/>
      <c r="C445" s="102"/>
      <c r="D445" s="102"/>
      <c r="E445" s="102"/>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89"/>
      <c r="AZ445" s="89"/>
      <c r="BA445" s="89"/>
      <c r="BB445" s="89"/>
      <c r="BC445" s="89"/>
      <c r="BD445" s="89"/>
      <c r="BE445" s="89"/>
      <c r="BF445" s="89"/>
      <c r="BG445" s="89"/>
      <c r="BH445" s="89"/>
      <c r="BI445" s="89"/>
      <c r="BJ445" s="89"/>
      <c r="BK445" s="89"/>
      <c r="BL445" s="89"/>
      <c r="BM445" s="89"/>
      <c r="BN445" s="89"/>
      <c r="BO445" s="89"/>
      <c r="BP445" s="89"/>
      <c r="BQ445" s="89"/>
      <c r="BR445" s="89"/>
      <c r="BS445" s="89"/>
      <c r="BT445" s="89"/>
      <c r="BU445" s="89"/>
      <c r="BV445" s="89"/>
      <c r="BW445" s="89"/>
    </row>
    <row r="446" spans="1:75" ht="12.75" customHeight="1" x14ac:dyDescent="0.2">
      <c r="A446" s="102"/>
      <c r="B446" s="102"/>
      <c r="C446" s="102"/>
      <c r="D446" s="102"/>
      <c r="E446" s="102"/>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89"/>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89"/>
      <c r="AZ446" s="89"/>
      <c r="BA446" s="89"/>
      <c r="BB446" s="89"/>
      <c r="BC446" s="89"/>
      <c r="BD446" s="89"/>
      <c r="BE446" s="89"/>
      <c r="BF446" s="89"/>
      <c r="BG446" s="89"/>
      <c r="BH446" s="89"/>
      <c r="BI446" s="89"/>
      <c r="BJ446" s="89"/>
      <c r="BK446" s="89"/>
      <c r="BL446" s="89"/>
      <c r="BM446" s="89"/>
      <c r="BN446" s="89"/>
      <c r="BO446" s="89"/>
      <c r="BP446" s="89"/>
      <c r="BQ446" s="89"/>
      <c r="BR446" s="89"/>
      <c r="BS446" s="89"/>
      <c r="BT446" s="89"/>
      <c r="BU446" s="89"/>
      <c r="BV446" s="89"/>
      <c r="BW446" s="89"/>
    </row>
    <row r="447" spans="1:75" ht="12.75" customHeight="1" x14ac:dyDescent="0.2">
      <c r="A447" s="102"/>
      <c r="B447" s="102"/>
      <c r="C447" s="102"/>
      <c r="D447" s="102"/>
      <c r="E447" s="102"/>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89"/>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89"/>
      <c r="AZ447" s="89"/>
      <c r="BA447" s="89"/>
      <c r="BB447" s="89"/>
      <c r="BC447" s="89"/>
      <c r="BD447" s="89"/>
      <c r="BE447" s="89"/>
      <c r="BF447" s="89"/>
      <c r="BG447" s="89"/>
      <c r="BH447" s="89"/>
      <c r="BI447" s="89"/>
      <c r="BJ447" s="89"/>
      <c r="BK447" s="89"/>
      <c r="BL447" s="89"/>
      <c r="BM447" s="89"/>
      <c r="BN447" s="89"/>
      <c r="BO447" s="89"/>
      <c r="BP447" s="89"/>
      <c r="BQ447" s="89"/>
      <c r="BR447" s="89"/>
      <c r="BS447" s="89"/>
      <c r="BT447" s="89"/>
      <c r="BU447" s="89"/>
      <c r="BV447" s="89"/>
      <c r="BW447" s="89"/>
    </row>
    <row r="448" spans="1:75" ht="12.75" customHeight="1" x14ac:dyDescent="0.2">
      <c r="A448" s="102"/>
      <c r="B448" s="102"/>
      <c r="C448" s="102"/>
      <c r="D448" s="102"/>
      <c r="E448" s="102"/>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89"/>
      <c r="AZ448" s="89"/>
      <c r="BA448" s="89"/>
      <c r="BB448" s="89"/>
      <c r="BC448" s="89"/>
      <c r="BD448" s="89"/>
      <c r="BE448" s="89"/>
      <c r="BF448" s="89"/>
      <c r="BG448" s="89"/>
      <c r="BH448" s="89"/>
      <c r="BI448" s="89"/>
      <c r="BJ448" s="89"/>
      <c r="BK448" s="89"/>
      <c r="BL448" s="89"/>
      <c r="BM448" s="89"/>
      <c r="BN448" s="89"/>
      <c r="BO448" s="89"/>
      <c r="BP448" s="89"/>
      <c r="BQ448" s="89"/>
      <c r="BR448" s="89"/>
      <c r="BS448" s="89"/>
      <c r="BT448" s="89"/>
      <c r="BU448" s="89"/>
      <c r="BV448" s="89"/>
      <c r="BW448" s="89"/>
    </row>
    <row r="449" spans="1:75" ht="12.75" customHeight="1" x14ac:dyDescent="0.2">
      <c r="A449" s="102"/>
      <c r="B449" s="102"/>
      <c r="C449" s="102"/>
      <c r="D449" s="102"/>
      <c r="E449" s="102"/>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89"/>
      <c r="AZ449" s="89"/>
      <c r="BA449" s="89"/>
      <c r="BB449" s="89"/>
      <c r="BC449" s="89"/>
      <c r="BD449" s="89"/>
      <c r="BE449" s="89"/>
      <c r="BF449" s="89"/>
      <c r="BG449" s="89"/>
      <c r="BH449" s="89"/>
      <c r="BI449" s="89"/>
      <c r="BJ449" s="89"/>
      <c r="BK449" s="89"/>
      <c r="BL449" s="89"/>
      <c r="BM449" s="89"/>
      <c r="BN449" s="89"/>
      <c r="BO449" s="89"/>
      <c r="BP449" s="89"/>
      <c r="BQ449" s="89"/>
      <c r="BR449" s="89"/>
      <c r="BS449" s="89"/>
      <c r="BT449" s="89"/>
      <c r="BU449" s="89"/>
      <c r="BV449" s="89"/>
      <c r="BW449" s="89"/>
    </row>
    <row r="450" spans="1:75" ht="12.75" customHeight="1" x14ac:dyDescent="0.2">
      <c r="A450" s="102"/>
      <c r="B450" s="102"/>
      <c r="C450" s="102"/>
      <c r="D450" s="102"/>
      <c r="E450" s="102"/>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89"/>
      <c r="AZ450" s="89"/>
      <c r="BA450" s="89"/>
      <c r="BB450" s="89"/>
      <c r="BC450" s="89"/>
      <c r="BD450" s="89"/>
      <c r="BE450" s="89"/>
      <c r="BF450" s="89"/>
      <c r="BG450" s="89"/>
      <c r="BH450" s="89"/>
      <c r="BI450" s="89"/>
      <c r="BJ450" s="89"/>
      <c r="BK450" s="89"/>
      <c r="BL450" s="89"/>
      <c r="BM450" s="89"/>
      <c r="BN450" s="89"/>
      <c r="BO450" s="89"/>
      <c r="BP450" s="89"/>
      <c r="BQ450" s="89"/>
      <c r="BR450" s="89"/>
      <c r="BS450" s="89"/>
      <c r="BT450" s="89"/>
      <c r="BU450" s="89"/>
      <c r="BV450" s="89"/>
      <c r="BW450" s="89"/>
    </row>
    <row r="451" spans="1:75" ht="12.75" customHeight="1" x14ac:dyDescent="0.2">
      <c r="A451" s="102"/>
      <c r="B451" s="102"/>
      <c r="C451" s="102"/>
      <c r="D451" s="102"/>
      <c r="E451" s="102"/>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89"/>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89"/>
      <c r="AZ451" s="89"/>
      <c r="BA451" s="89"/>
      <c r="BB451" s="89"/>
      <c r="BC451" s="89"/>
      <c r="BD451" s="89"/>
      <c r="BE451" s="89"/>
      <c r="BF451" s="89"/>
      <c r="BG451" s="89"/>
      <c r="BH451" s="89"/>
      <c r="BI451" s="89"/>
      <c r="BJ451" s="89"/>
      <c r="BK451" s="89"/>
      <c r="BL451" s="89"/>
      <c r="BM451" s="89"/>
      <c r="BN451" s="89"/>
      <c r="BO451" s="89"/>
      <c r="BP451" s="89"/>
      <c r="BQ451" s="89"/>
      <c r="BR451" s="89"/>
      <c r="BS451" s="89"/>
      <c r="BT451" s="89"/>
      <c r="BU451" s="89"/>
      <c r="BV451" s="89"/>
      <c r="BW451" s="89"/>
    </row>
    <row r="452" spans="1:75" ht="12.75" customHeight="1" x14ac:dyDescent="0.2">
      <c r="A452" s="102"/>
      <c r="B452" s="102"/>
      <c r="C452" s="102"/>
      <c r="D452" s="102"/>
      <c r="E452" s="102"/>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89"/>
      <c r="AZ452" s="89"/>
      <c r="BA452" s="89"/>
      <c r="BB452" s="89"/>
      <c r="BC452" s="89"/>
      <c r="BD452" s="89"/>
      <c r="BE452" s="89"/>
      <c r="BF452" s="89"/>
      <c r="BG452" s="89"/>
      <c r="BH452" s="89"/>
      <c r="BI452" s="89"/>
      <c r="BJ452" s="89"/>
      <c r="BK452" s="89"/>
      <c r="BL452" s="89"/>
      <c r="BM452" s="89"/>
      <c r="BN452" s="89"/>
      <c r="BO452" s="89"/>
      <c r="BP452" s="89"/>
      <c r="BQ452" s="89"/>
      <c r="BR452" s="89"/>
      <c r="BS452" s="89"/>
      <c r="BT452" s="89"/>
      <c r="BU452" s="89"/>
      <c r="BV452" s="89"/>
      <c r="BW452" s="89"/>
    </row>
    <row r="453" spans="1:75" ht="12.75" customHeight="1" x14ac:dyDescent="0.2">
      <c r="A453" s="102"/>
      <c r="B453" s="102"/>
      <c r="C453" s="102"/>
      <c r="D453" s="102"/>
      <c r="E453" s="102"/>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89"/>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89"/>
      <c r="AZ453" s="89"/>
      <c r="BA453" s="89"/>
      <c r="BB453" s="89"/>
      <c r="BC453" s="89"/>
      <c r="BD453" s="89"/>
      <c r="BE453" s="89"/>
      <c r="BF453" s="89"/>
      <c r="BG453" s="89"/>
      <c r="BH453" s="89"/>
      <c r="BI453" s="89"/>
      <c r="BJ453" s="89"/>
      <c r="BK453" s="89"/>
      <c r="BL453" s="89"/>
      <c r="BM453" s="89"/>
      <c r="BN453" s="89"/>
      <c r="BO453" s="89"/>
      <c r="BP453" s="89"/>
      <c r="BQ453" s="89"/>
      <c r="BR453" s="89"/>
      <c r="BS453" s="89"/>
      <c r="BT453" s="89"/>
      <c r="BU453" s="89"/>
      <c r="BV453" s="89"/>
      <c r="BW453" s="89"/>
    </row>
    <row r="454" spans="1:75" ht="12.75" customHeight="1" x14ac:dyDescent="0.2">
      <c r="A454" s="102"/>
      <c r="B454" s="102"/>
      <c r="C454" s="102"/>
      <c r="D454" s="102"/>
      <c r="E454" s="102"/>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89"/>
      <c r="AZ454" s="89"/>
      <c r="BA454" s="89"/>
      <c r="BB454" s="89"/>
      <c r="BC454" s="89"/>
      <c r="BD454" s="89"/>
      <c r="BE454" s="89"/>
      <c r="BF454" s="89"/>
      <c r="BG454" s="89"/>
      <c r="BH454" s="89"/>
      <c r="BI454" s="89"/>
      <c r="BJ454" s="89"/>
      <c r="BK454" s="89"/>
      <c r="BL454" s="89"/>
      <c r="BM454" s="89"/>
      <c r="BN454" s="89"/>
      <c r="BO454" s="89"/>
      <c r="BP454" s="89"/>
      <c r="BQ454" s="89"/>
      <c r="BR454" s="89"/>
      <c r="BS454" s="89"/>
      <c r="BT454" s="89"/>
      <c r="BU454" s="89"/>
      <c r="BV454" s="89"/>
      <c r="BW454" s="89"/>
    </row>
    <row r="455" spans="1:75" ht="12.75" customHeight="1" x14ac:dyDescent="0.2">
      <c r="A455" s="102"/>
      <c r="B455" s="102"/>
      <c r="C455" s="102"/>
      <c r="D455" s="102"/>
      <c r="E455" s="102"/>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c r="BW455" s="89"/>
    </row>
    <row r="456" spans="1:75" ht="12.75" customHeight="1" x14ac:dyDescent="0.2">
      <c r="A456" s="102"/>
      <c r="B456" s="102"/>
      <c r="C456" s="102"/>
      <c r="D456" s="102"/>
      <c r="E456" s="102"/>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89"/>
      <c r="AZ456" s="89"/>
      <c r="BA456" s="89"/>
      <c r="BB456" s="89"/>
      <c r="BC456" s="89"/>
      <c r="BD456" s="89"/>
      <c r="BE456" s="89"/>
      <c r="BF456" s="89"/>
      <c r="BG456" s="89"/>
      <c r="BH456" s="89"/>
      <c r="BI456" s="89"/>
      <c r="BJ456" s="89"/>
      <c r="BK456" s="89"/>
      <c r="BL456" s="89"/>
      <c r="BM456" s="89"/>
      <c r="BN456" s="89"/>
      <c r="BO456" s="89"/>
      <c r="BP456" s="89"/>
      <c r="BQ456" s="89"/>
      <c r="BR456" s="89"/>
      <c r="BS456" s="89"/>
      <c r="BT456" s="89"/>
      <c r="BU456" s="89"/>
      <c r="BV456" s="89"/>
      <c r="BW456" s="89"/>
    </row>
    <row r="457" spans="1:75" ht="12.75" customHeight="1" x14ac:dyDescent="0.2">
      <c r="A457" s="102"/>
      <c r="B457" s="102"/>
      <c r="C457" s="102"/>
      <c r="D457" s="102"/>
      <c r="E457" s="102"/>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89"/>
      <c r="AZ457" s="89"/>
      <c r="BA457" s="89"/>
      <c r="BB457" s="89"/>
      <c r="BC457" s="89"/>
      <c r="BD457" s="89"/>
      <c r="BE457" s="89"/>
      <c r="BF457" s="89"/>
      <c r="BG457" s="89"/>
      <c r="BH457" s="89"/>
      <c r="BI457" s="89"/>
      <c r="BJ457" s="89"/>
      <c r="BK457" s="89"/>
      <c r="BL457" s="89"/>
      <c r="BM457" s="89"/>
      <c r="BN457" s="89"/>
      <c r="BO457" s="89"/>
      <c r="BP457" s="89"/>
      <c r="BQ457" s="89"/>
      <c r="BR457" s="89"/>
      <c r="BS457" s="89"/>
      <c r="BT457" s="89"/>
      <c r="BU457" s="89"/>
      <c r="BV457" s="89"/>
      <c r="BW457" s="89"/>
    </row>
    <row r="458" spans="1:75" ht="12.75" customHeight="1" x14ac:dyDescent="0.2">
      <c r="A458" s="102"/>
      <c r="B458" s="102"/>
      <c r="C458" s="102"/>
      <c r="D458" s="102"/>
      <c r="E458" s="102"/>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89"/>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89"/>
      <c r="AZ458" s="89"/>
      <c r="BA458" s="89"/>
      <c r="BB458" s="89"/>
      <c r="BC458" s="89"/>
      <c r="BD458" s="89"/>
      <c r="BE458" s="89"/>
      <c r="BF458" s="89"/>
      <c r="BG458" s="89"/>
      <c r="BH458" s="89"/>
      <c r="BI458" s="89"/>
      <c r="BJ458" s="89"/>
      <c r="BK458" s="89"/>
      <c r="BL458" s="89"/>
      <c r="BM458" s="89"/>
      <c r="BN458" s="89"/>
      <c r="BO458" s="89"/>
      <c r="BP458" s="89"/>
      <c r="BQ458" s="89"/>
      <c r="BR458" s="89"/>
      <c r="BS458" s="89"/>
      <c r="BT458" s="89"/>
      <c r="BU458" s="89"/>
      <c r="BV458" s="89"/>
      <c r="BW458" s="89"/>
    </row>
    <row r="459" spans="1:75" ht="12.75" customHeight="1" x14ac:dyDescent="0.2">
      <c r="A459" s="102"/>
      <c r="B459" s="102"/>
      <c r="C459" s="102"/>
      <c r="D459" s="102"/>
      <c r="E459" s="102"/>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89"/>
      <c r="AZ459" s="89"/>
      <c r="BA459" s="89"/>
      <c r="BB459" s="89"/>
      <c r="BC459" s="89"/>
      <c r="BD459" s="89"/>
      <c r="BE459" s="89"/>
      <c r="BF459" s="89"/>
      <c r="BG459" s="89"/>
      <c r="BH459" s="89"/>
      <c r="BI459" s="89"/>
      <c r="BJ459" s="89"/>
      <c r="BK459" s="89"/>
      <c r="BL459" s="89"/>
      <c r="BM459" s="89"/>
      <c r="BN459" s="89"/>
      <c r="BO459" s="89"/>
      <c r="BP459" s="89"/>
      <c r="BQ459" s="89"/>
      <c r="BR459" s="89"/>
      <c r="BS459" s="89"/>
      <c r="BT459" s="89"/>
      <c r="BU459" s="89"/>
      <c r="BV459" s="89"/>
      <c r="BW459" s="89"/>
    </row>
    <row r="460" spans="1:75" ht="12.75" customHeight="1" x14ac:dyDescent="0.2">
      <c r="A460" s="102"/>
      <c r="B460" s="102"/>
      <c r="C460" s="102"/>
      <c r="D460" s="102"/>
      <c r="E460" s="102"/>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89"/>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89"/>
      <c r="AZ460" s="89"/>
      <c r="BA460" s="89"/>
      <c r="BB460" s="89"/>
      <c r="BC460" s="89"/>
      <c r="BD460" s="89"/>
      <c r="BE460" s="89"/>
      <c r="BF460" s="89"/>
      <c r="BG460" s="89"/>
      <c r="BH460" s="89"/>
      <c r="BI460" s="89"/>
      <c r="BJ460" s="89"/>
      <c r="BK460" s="89"/>
      <c r="BL460" s="89"/>
      <c r="BM460" s="89"/>
      <c r="BN460" s="89"/>
      <c r="BO460" s="89"/>
      <c r="BP460" s="89"/>
      <c r="BQ460" s="89"/>
      <c r="BR460" s="89"/>
      <c r="BS460" s="89"/>
      <c r="BT460" s="89"/>
      <c r="BU460" s="89"/>
      <c r="BV460" s="89"/>
      <c r="BW460" s="89"/>
    </row>
    <row r="461" spans="1:75" ht="12.75" customHeight="1" x14ac:dyDescent="0.2">
      <c r="A461" s="102"/>
      <c r="B461" s="102"/>
      <c r="C461" s="102"/>
      <c r="D461" s="102"/>
      <c r="E461" s="102"/>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89"/>
      <c r="AZ461" s="89"/>
      <c r="BA461" s="89"/>
      <c r="BB461" s="89"/>
      <c r="BC461" s="89"/>
      <c r="BD461" s="89"/>
      <c r="BE461" s="89"/>
      <c r="BF461" s="89"/>
      <c r="BG461" s="89"/>
      <c r="BH461" s="89"/>
      <c r="BI461" s="89"/>
      <c r="BJ461" s="89"/>
      <c r="BK461" s="89"/>
      <c r="BL461" s="89"/>
      <c r="BM461" s="89"/>
      <c r="BN461" s="89"/>
      <c r="BO461" s="89"/>
      <c r="BP461" s="89"/>
      <c r="BQ461" s="89"/>
      <c r="BR461" s="89"/>
      <c r="BS461" s="89"/>
      <c r="BT461" s="89"/>
      <c r="BU461" s="89"/>
      <c r="BV461" s="89"/>
      <c r="BW461" s="89"/>
    </row>
    <row r="462" spans="1:75" ht="12.75" customHeight="1" x14ac:dyDescent="0.2">
      <c r="A462" s="102"/>
      <c r="B462" s="102"/>
      <c r="C462" s="102"/>
      <c r="D462" s="102"/>
      <c r="E462" s="102"/>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89"/>
      <c r="AZ462" s="89"/>
      <c r="BA462" s="89"/>
      <c r="BB462" s="89"/>
      <c r="BC462" s="89"/>
      <c r="BD462" s="89"/>
      <c r="BE462" s="89"/>
      <c r="BF462" s="89"/>
      <c r="BG462" s="89"/>
      <c r="BH462" s="89"/>
      <c r="BI462" s="89"/>
      <c r="BJ462" s="89"/>
      <c r="BK462" s="89"/>
      <c r="BL462" s="89"/>
      <c r="BM462" s="89"/>
      <c r="BN462" s="89"/>
      <c r="BO462" s="89"/>
      <c r="BP462" s="89"/>
      <c r="BQ462" s="89"/>
      <c r="BR462" s="89"/>
      <c r="BS462" s="89"/>
      <c r="BT462" s="89"/>
      <c r="BU462" s="89"/>
      <c r="BV462" s="89"/>
      <c r="BW462" s="89"/>
    </row>
    <row r="463" spans="1:75" ht="12.75" customHeight="1" x14ac:dyDescent="0.2">
      <c r="A463" s="102"/>
      <c r="B463" s="102"/>
      <c r="C463" s="102"/>
      <c r="D463" s="102"/>
      <c r="E463" s="102"/>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89"/>
      <c r="AZ463" s="89"/>
      <c r="BA463" s="89"/>
      <c r="BB463" s="89"/>
      <c r="BC463" s="89"/>
      <c r="BD463" s="89"/>
      <c r="BE463" s="89"/>
      <c r="BF463" s="89"/>
      <c r="BG463" s="89"/>
      <c r="BH463" s="89"/>
      <c r="BI463" s="89"/>
      <c r="BJ463" s="89"/>
      <c r="BK463" s="89"/>
      <c r="BL463" s="89"/>
      <c r="BM463" s="89"/>
      <c r="BN463" s="89"/>
      <c r="BO463" s="89"/>
      <c r="BP463" s="89"/>
      <c r="BQ463" s="89"/>
      <c r="BR463" s="89"/>
      <c r="BS463" s="89"/>
      <c r="BT463" s="89"/>
      <c r="BU463" s="89"/>
      <c r="BV463" s="89"/>
      <c r="BW463" s="89"/>
    </row>
    <row r="464" spans="1:75" ht="12.75" customHeight="1" x14ac:dyDescent="0.2">
      <c r="A464" s="102"/>
      <c r="B464" s="102"/>
      <c r="C464" s="102"/>
      <c r="D464" s="102"/>
      <c r="E464" s="102"/>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89"/>
      <c r="AZ464" s="89"/>
      <c r="BA464" s="89"/>
      <c r="BB464" s="89"/>
      <c r="BC464" s="89"/>
      <c r="BD464" s="89"/>
      <c r="BE464" s="89"/>
      <c r="BF464" s="89"/>
      <c r="BG464" s="89"/>
      <c r="BH464" s="89"/>
      <c r="BI464" s="89"/>
      <c r="BJ464" s="89"/>
      <c r="BK464" s="89"/>
      <c r="BL464" s="89"/>
      <c r="BM464" s="89"/>
      <c r="BN464" s="89"/>
      <c r="BO464" s="89"/>
      <c r="BP464" s="89"/>
      <c r="BQ464" s="89"/>
      <c r="BR464" s="89"/>
      <c r="BS464" s="89"/>
      <c r="BT464" s="89"/>
      <c r="BU464" s="89"/>
      <c r="BV464" s="89"/>
      <c r="BW464" s="89"/>
    </row>
    <row r="465" spans="1:75" ht="12.75" customHeight="1" x14ac:dyDescent="0.2">
      <c r="A465" s="102"/>
      <c r="B465" s="102"/>
      <c r="C465" s="102"/>
      <c r="D465" s="102"/>
      <c r="E465" s="102"/>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89"/>
      <c r="AZ465" s="89"/>
      <c r="BA465" s="89"/>
      <c r="BB465" s="89"/>
      <c r="BC465" s="89"/>
      <c r="BD465" s="89"/>
      <c r="BE465" s="89"/>
      <c r="BF465" s="89"/>
      <c r="BG465" s="89"/>
      <c r="BH465" s="89"/>
      <c r="BI465" s="89"/>
      <c r="BJ465" s="89"/>
      <c r="BK465" s="89"/>
      <c r="BL465" s="89"/>
      <c r="BM465" s="89"/>
      <c r="BN465" s="89"/>
      <c r="BO465" s="89"/>
      <c r="BP465" s="89"/>
      <c r="BQ465" s="89"/>
      <c r="BR465" s="89"/>
      <c r="BS465" s="89"/>
      <c r="BT465" s="89"/>
      <c r="BU465" s="89"/>
      <c r="BV465" s="89"/>
      <c r="BW465" s="89"/>
    </row>
    <row r="466" spans="1:75" ht="12.75" customHeight="1" x14ac:dyDescent="0.2">
      <c r="A466" s="102"/>
      <c r="B466" s="102"/>
      <c r="C466" s="102"/>
      <c r="D466" s="102"/>
      <c r="E466" s="102"/>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89"/>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89"/>
      <c r="AZ466" s="89"/>
      <c r="BA466" s="89"/>
      <c r="BB466" s="89"/>
      <c r="BC466" s="89"/>
      <c r="BD466" s="89"/>
      <c r="BE466" s="89"/>
      <c r="BF466" s="89"/>
      <c r="BG466" s="89"/>
      <c r="BH466" s="89"/>
      <c r="BI466" s="89"/>
      <c r="BJ466" s="89"/>
      <c r="BK466" s="89"/>
      <c r="BL466" s="89"/>
      <c r="BM466" s="89"/>
      <c r="BN466" s="89"/>
      <c r="BO466" s="89"/>
      <c r="BP466" s="89"/>
      <c r="BQ466" s="89"/>
      <c r="BR466" s="89"/>
      <c r="BS466" s="89"/>
      <c r="BT466" s="89"/>
      <c r="BU466" s="89"/>
      <c r="BV466" s="89"/>
      <c r="BW466" s="89"/>
    </row>
    <row r="467" spans="1:75" ht="12.75" customHeight="1" x14ac:dyDescent="0.2">
      <c r="A467" s="102"/>
      <c r="B467" s="102"/>
      <c r="C467" s="102"/>
      <c r="D467" s="102"/>
      <c r="E467" s="102"/>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89"/>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89"/>
      <c r="AZ467" s="89"/>
      <c r="BA467" s="89"/>
      <c r="BB467" s="89"/>
      <c r="BC467" s="89"/>
      <c r="BD467" s="89"/>
      <c r="BE467" s="89"/>
      <c r="BF467" s="89"/>
      <c r="BG467" s="89"/>
      <c r="BH467" s="89"/>
      <c r="BI467" s="89"/>
      <c r="BJ467" s="89"/>
      <c r="BK467" s="89"/>
      <c r="BL467" s="89"/>
      <c r="BM467" s="89"/>
      <c r="BN467" s="89"/>
      <c r="BO467" s="89"/>
      <c r="BP467" s="89"/>
      <c r="BQ467" s="89"/>
      <c r="BR467" s="89"/>
      <c r="BS467" s="89"/>
      <c r="BT467" s="89"/>
      <c r="BU467" s="89"/>
      <c r="BV467" s="89"/>
      <c r="BW467" s="89"/>
    </row>
    <row r="468" spans="1:75" ht="12.75" customHeight="1" x14ac:dyDescent="0.2">
      <c r="A468" s="102"/>
      <c r="B468" s="102"/>
      <c r="C468" s="102"/>
      <c r="D468" s="102"/>
      <c r="E468" s="102"/>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89"/>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89"/>
      <c r="AZ468" s="89"/>
      <c r="BA468" s="89"/>
      <c r="BB468" s="89"/>
      <c r="BC468" s="89"/>
      <c r="BD468" s="89"/>
      <c r="BE468" s="89"/>
      <c r="BF468" s="89"/>
      <c r="BG468" s="89"/>
      <c r="BH468" s="89"/>
      <c r="BI468" s="89"/>
      <c r="BJ468" s="89"/>
      <c r="BK468" s="89"/>
      <c r="BL468" s="89"/>
      <c r="BM468" s="89"/>
      <c r="BN468" s="89"/>
      <c r="BO468" s="89"/>
      <c r="BP468" s="89"/>
      <c r="BQ468" s="89"/>
      <c r="BR468" s="89"/>
      <c r="BS468" s="89"/>
      <c r="BT468" s="89"/>
      <c r="BU468" s="89"/>
      <c r="BV468" s="89"/>
      <c r="BW468" s="89"/>
    </row>
    <row r="469" spans="1:75" ht="12.75" customHeight="1" x14ac:dyDescent="0.2">
      <c r="A469" s="102"/>
      <c r="B469" s="102"/>
      <c r="C469" s="102"/>
      <c r="D469" s="102"/>
      <c r="E469" s="102"/>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89"/>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89"/>
      <c r="AZ469" s="89"/>
      <c r="BA469" s="89"/>
      <c r="BB469" s="89"/>
      <c r="BC469" s="89"/>
      <c r="BD469" s="89"/>
      <c r="BE469" s="89"/>
      <c r="BF469" s="89"/>
      <c r="BG469" s="89"/>
      <c r="BH469" s="89"/>
      <c r="BI469" s="89"/>
      <c r="BJ469" s="89"/>
      <c r="BK469" s="89"/>
      <c r="BL469" s="89"/>
      <c r="BM469" s="89"/>
      <c r="BN469" s="89"/>
      <c r="BO469" s="89"/>
      <c r="BP469" s="89"/>
      <c r="BQ469" s="89"/>
      <c r="BR469" s="89"/>
      <c r="BS469" s="89"/>
      <c r="BT469" s="89"/>
      <c r="BU469" s="89"/>
      <c r="BV469" s="89"/>
      <c r="BW469" s="89"/>
    </row>
    <row r="470" spans="1:75" ht="12.75" customHeight="1" x14ac:dyDescent="0.2">
      <c r="A470" s="102"/>
      <c r="B470" s="102"/>
      <c r="C470" s="102"/>
      <c r="D470" s="102"/>
      <c r="E470" s="102"/>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c r="BW470" s="89"/>
    </row>
    <row r="471" spans="1:75" ht="12.75" customHeight="1" x14ac:dyDescent="0.2">
      <c r="A471" s="102"/>
      <c r="B471" s="102"/>
      <c r="C471" s="102"/>
      <c r="D471" s="102"/>
      <c r="E471" s="102"/>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89"/>
      <c r="AZ471" s="89"/>
      <c r="BA471" s="89"/>
      <c r="BB471" s="89"/>
      <c r="BC471" s="89"/>
      <c r="BD471" s="89"/>
      <c r="BE471" s="89"/>
      <c r="BF471" s="89"/>
      <c r="BG471" s="89"/>
      <c r="BH471" s="89"/>
      <c r="BI471" s="89"/>
      <c r="BJ471" s="89"/>
      <c r="BK471" s="89"/>
      <c r="BL471" s="89"/>
      <c r="BM471" s="89"/>
      <c r="BN471" s="89"/>
      <c r="BO471" s="89"/>
      <c r="BP471" s="89"/>
      <c r="BQ471" s="89"/>
      <c r="BR471" s="89"/>
      <c r="BS471" s="89"/>
      <c r="BT471" s="89"/>
      <c r="BU471" s="89"/>
      <c r="BV471" s="89"/>
      <c r="BW471" s="89"/>
    </row>
    <row r="472" spans="1:75" ht="12.75" customHeight="1" x14ac:dyDescent="0.2">
      <c r="A472" s="102"/>
      <c r="B472" s="102"/>
      <c r="C472" s="102"/>
      <c r="D472" s="102"/>
      <c r="E472" s="102"/>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c r="BW472" s="89"/>
    </row>
    <row r="473" spans="1:75" ht="12.75" customHeight="1" x14ac:dyDescent="0.2">
      <c r="A473" s="102"/>
      <c r="B473" s="102"/>
      <c r="C473" s="102"/>
      <c r="D473" s="102"/>
      <c r="E473" s="102"/>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row>
    <row r="474" spans="1:75" ht="12.75" customHeight="1" x14ac:dyDescent="0.2">
      <c r="A474" s="102"/>
      <c r="B474" s="102"/>
      <c r="C474" s="102"/>
      <c r="D474" s="102"/>
      <c r="E474" s="102"/>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89"/>
      <c r="AZ474" s="89"/>
      <c r="BA474" s="89"/>
      <c r="BB474" s="89"/>
      <c r="BC474" s="89"/>
      <c r="BD474" s="89"/>
      <c r="BE474" s="89"/>
      <c r="BF474" s="89"/>
      <c r="BG474" s="89"/>
      <c r="BH474" s="89"/>
      <c r="BI474" s="89"/>
      <c r="BJ474" s="89"/>
      <c r="BK474" s="89"/>
      <c r="BL474" s="89"/>
      <c r="BM474" s="89"/>
      <c r="BN474" s="89"/>
      <c r="BO474" s="89"/>
      <c r="BP474" s="89"/>
      <c r="BQ474" s="89"/>
      <c r="BR474" s="89"/>
      <c r="BS474" s="89"/>
      <c r="BT474" s="89"/>
      <c r="BU474" s="89"/>
      <c r="BV474" s="89"/>
      <c r="BW474" s="89"/>
    </row>
    <row r="475" spans="1:75" ht="12.75" customHeight="1" x14ac:dyDescent="0.2">
      <c r="A475" s="102"/>
      <c r="B475" s="102"/>
      <c r="C475" s="102"/>
      <c r="D475" s="102"/>
      <c r="E475" s="102"/>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89"/>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89"/>
      <c r="AZ475" s="89"/>
      <c r="BA475" s="89"/>
      <c r="BB475" s="89"/>
      <c r="BC475" s="89"/>
      <c r="BD475" s="89"/>
      <c r="BE475" s="89"/>
      <c r="BF475" s="89"/>
      <c r="BG475" s="89"/>
      <c r="BH475" s="89"/>
      <c r="BI475" s="89"/>
      <c r="BJ475" s="89"/>
      <c r="BK475" s="89"/>
      <c r="BL475" s="89"/>
      <c r="BM475" s="89"/>
      <c r="BN475" s="89"/>
      <c r="BO475" s="89"/>
      <c r="BP475" s="89"/>
      <c r="BQ475" s="89"/>
      <c r="BR475" s="89"/>
      <c r="BS475" s="89"/>
      <c r="BT475" s="89"/>
      <c r="BU475" s="89"/>
      <c r="BV475" s="89"/>
      <c r="BW475" s="89"/>
    </row>
    <row r="476" spans="1:75" ht="12.75" customHeight="1" x14ac:dyDescent="0.2">
      <c r="A476" s="102"/>
      <c r="B476" s="102"/>
      <c r="C476" s="102"/>
      <c r="D476" s="102"/>
      <c r="E476" s="102"/>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89"/>
      <c r="AZ476" s="89"/>
      <c r="BA476" s="89"/>
      <c r="BB476" s="89"/>
      <c r="BC476" s="89"/>
      <c r="BD476" s="89"/>
      <c r="BE476" s="89"/>
      <c r="BF476" s="89"/>
      <c r="BG476" s="89"/>
      <c r="BH476" s="89"/>
      <c r="BI476" s="89"/>
      <c r="BJ476" s="89"/>
      <c r="BK476" s="89"/>
      <c r="BL476" s="89"/>
      <c r="BM476" s="89"/>
      <c r="BN476" s="89"/>
      <c r="BO476" s="89"/>
      <c r="BP476" s="89"/>
      <c r="BQ476" s="89"/>
      <c r="BR476" s="89"/>
      <c r="BS476" s="89"/>
      <c r="BT476" s="89"/>
      <c r="BU476" s="89"/>
      <c r="BV476" s="89"/>
      <c r="BW476" s="89"/>
    </row>
    <row r="477" spans="1:75" ht="12.75" customHeight="1" x14ac:dyDescent="0.2">
      <c r="A477" s="102"/>
      <c r="B477" s="102"/>
      <c r="C477" s="102"/>
      <c r="D477" s="102"/>
      <c r="E477" s="102"/>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row>
    <row r="478" spans="1:75" ht="12.75" customHeight="1" x14ac:dyDescent="0.2">
      <c r="A478" s="102"/>
      <c r="B478" s="102"/>
      <c r="C478" s="102"/>
      <c r="D478" s="102"/>
      <c r="E478" s="102"/>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89"/>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89"/>
      <c r="AZ478" s="89"/>
      <c r="BA478" s="89"/>
      <c r="BB478" s="89"/>
      <c r="BC478" s="89"/>
      <c r="BD478" s="89"/>
      <c r="BE478" s="89"/>
      <c r="BF478" s="89"/>
      <c r="BG478" s="89"/>
      <c r="BH478" s="89"/>
      <c r="BI478" s="89"/>
      <c r="BJ478" s="89"/>
      <c r="BK478" s="89"/>
      <c r="BL478" s="89"/>
      <c r="BM478" s="89"/>
      <c r="BN478" s="89"/>
      <c r="BO478" s="89"/>
      <c r="BP478" s="89"/>
      <c r="BQ478" s="89"/>
      <c r="BR478" s="89"/>
      <c r="BS478" s="89"/>
      <c r="BT478" s="89"/>
      <c r="BU478" s="89"/>
      <c r="BV478" s="89"/>
      <c r="BW478" s="89"/>
    </row>
    <row r="479" spans="1:75" ht="12.75" customHeight="1" x14ac:dyDescent="0.2">
      <c r="A479" s="102"/>
      <c r="B479" s="102"/>
      <c r="C479" s="102"/>
      <c r="D479" s="102"/>
      <c r="E479" s="102"/>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89"/>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89"/>
      <c r="AZ479" s="89"/>
      <c r="BA479" s="89"/>
      <c r="BB479" s="89"/>
      <c r="BC479" s="89"/>
      <c r="BD479" s="89"/>
      <c r="BE479" s="89"/>
      <c r="BF479" s="89"/>
      <c r="BG479" s="89"/>
      <c r="BH479" s="89"/>
      <c r="BI479" s="89"/>
      <c r="BJ479" s="89"/>
      <c r="BK479" s="89"/>
      <c r="BL479" s="89"/>
      <c r="BM479" s="89"/>
      <c r="BN479" s="89"/>
      <c r="BO479" s="89"/>
      <c r="BP479" s="89"/>
      <c r="BQ479" s="89"/>
      <c r="BR479" s="89"/>
      <c r="BS479" s="89"/>
      <c r="BT479" s="89"/>
      <c r="BU479" s="89"/>
      <c r="BV479" s="89"/>
      <c r="BW479" s="89"/>
    </row>
    <row r="480" spans="1:75" ht="12.75" customHeight="1" x14ac:dyDescent="0.2">
      <c r="A480" s="102"/>
      <c r="B480" s="102"/>
      <c r="C480" s="102"/>
      <c r="D480" s="102"/>
      <c r="E480" s="102"/>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89"/>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89"/>
      <c r="AZ480" s="89"/>
      <c r="BA480" s="89"/>
      <c r="BB480" s="89"/>
      <c r="BC480" s="89"/>
      <c r="BD480" s="89"/>
      <c r="BE480" s="89"/>
      <c r="BF480" s="89"/>
      <c r="BG480" s="89"/>
      <c r="BH480" s="89"/>
      <c r="BI480" s="89"/>
      <c r="BJ480" s="89"/>
      <c r="BK480" s="89"/>
      <c r="BL480" s="89"/>
      <c r="BM480" s="89"/>
      <c r="BN480" s="89"/>
      <c r="BO480" s="89"/>
      <c r="BP480" s="89"/>
      <c r="BQ480" s="89"/>
      <c r="BR480" s="89"/>
      <c r="BS480" s="89"/>
      <c r="BT480" s="89"/>
      <c r="BU480" s="89"/>
      <c r="BV480" s="89"/>
      <c r="BW480" s="89"/>
    </row>
    <row r="481" spans="1:75" ht="12.75" customHeight="1" x14ac:dyDescent="0.2">
      <c r="A481" s="102"/>
      <c r="B481" s="102"/>
      <c r="C481" s="102"/>
      <c r="D481" s="102"/>
      <c r="E481" s="102"/>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89"/>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row>
    <row r="482" spans="1:75" ht="12.75" customHeight="1" x14ac:dyDescent="0.2">
      <c r="A482" s="102"/>
      <c r="B482" s="102"/>
      <c r="C482" s="102"/>
      <c r="D482" s="102"/>
      <c r="E482" s="102"/>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89"/>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row>
    <row r="483" spans="1:75" ht="12.75" customHeight="1" x14ac:dyDescent="0.2">
      <c r="A483" s="102"/>
      <c r="B483" s="102"/>
      <c r="C483" s="102"/>
      <c r="D483" s="102"/>
      <c r="E483" s="102"/>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89"/>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89"/>
      <c r="AZ483" s="89"/>
      <c r="BA483" s="89"/>
      <c r="BB483" s="89"/>
      <c r="BC483" s="89"/>
      <c r="BD483" s="89"/>
      <c r="BE483" s="89"/>
      <c r="BF483" s="89"/>
      <c r="BG483" s="89"/>
      <c r="BH483" s="89"/>
      <c r="BI483" s="89"/>
      <c r="BJ483" s="89"/>
      <c r="BK483" s="89"/>
      <c r="BL483" s="89"/>
      <c r="BM483" s="89"/>
      <c r="BN483" s="89"/>
      <c r="BO483" s="89"/>
      <c r="BP483" s="89"/>
      <c r="BQ483" s="89"/>
      <c r="BR483" s="89"/>
      <c r="BS483" s="89"/>
      <c r="BT483" s="89"/>
      <c r="BU483" s="89"/>
      <c r="BV483" s="89"/>
      <c r="BW483" s="89"/>
    </row>
    <row r="484" spans="1:75" ht="12.75" customHeight="1" x14ac:dyDescent="0.2">
      <c r="A484" s="102"/>
      <c r="B484" s="102"/>
      <c r="C484" s="102"/>
      <c r="D484" s="102"/>
      <c r="E484" s="102"/>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89"/>
      <c r="AZ484" s="89"/>
      <c r="BA484" s="89"/>
      <c r="BB484" s="89"/>
      <c r="BC484" s="89"/>
      <c r="BD484" s="89"/>
      <c r="BE484" s="89"/>
      <c r="BF484" s="89"/>
      <c r="BG484" s="89"/>
      <c r="BH484" s="89"/>
      <c r="BI484" s="89"/>
      <c r="BJ484" s="89"/>
      <c r="BK484" s="89"/>
      <c r="BL484" s="89"/>
      <c r="BM484" s="89"/>
      <c r="BN484" s="89"/>
      <c r="BO484" s="89"/>
      <c r="BP484" s="89"/>
      <c r="BQ484" s="89"/>
      <c r="BR484" s="89"/>
      <c r="BS484" s="89"/>
      <c r="BT484" s="89"/>
      <c r="BU484" s="89"/>
      <c r="BV484" s="89"/>
      <c r="BW484" s="89"/>
    </row>
    <row r="485" spans="1:75" ht="12.75" customHeight="1" x14ac:dyDescent="0.2">
      <c r="A485" s="102"/>
      <c r="B485" s="102"/>
      <c r="C485" s="102"/>
      <c r="D485" s="102"/>
      <c r="E485" s="102"/>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89"/>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89"/>
      <c r="AZ485" s="89"/>
      <c r="BA485" s="89"/>
      <c r="BB485" s="89"/>
      <c r="BC485" s="89"/>
      <c r="BD485" s="89"/>
      <c r="BE485" s="89"/>
      <c r="BF485" s="89"/>
      <c r="BG485" s="89"/>
      <c r="BH485" s="89"/>
      <c r="BI485" s="89"/>
      <c r="BJ485" s="89"/>
      <c r="BK485" s="89"/>
      <c r="BL485" s="89"/>
      <c r="BM485" s="89"/>
      <c r="BN485" s="89"/>
      <c r="BO485" s="89"/>
      <c r="BP485" s="89"/>
      <c r="BQ485" s="89"/>
      <c r="BR485" s="89"/>
      <c r="BS485" s="89"/>
      <c r="BT485" s="89"/>
      <c r="BU485" s="89"/>
      <c r="BV485" s="89"/>
      <c r="BW485" s="89"/>
    </row>
    <row r="486" spans="1:75" ht="12.75" customHeight="1" x14ac:dyDescent="0.2">
      <c r="A486" s="102"/>
      <c r="B486" s="102"/>
      <c r="C486" s="102"/>
      <c r="D486" s="102"/>
      <c r="E486" s="102"/>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89"/>
      <c r="AZ486" s="89"/>
      <c r="BA486" s="89"/>
      <c r="BB486" s="89"/>
      <c r="BC486" s="89"/>
      <c r="BD486" s="89"/>
      <c r="BE486" s="89"/>
      <c r="BF486" s="89"/>
      <c r="BG486" s="89"/>
      <c r="BH486" s="89"/>
      <c r="BI486" s="89"/>
      <c r="BJ486" s="89"/>
      <c r="BK486" s="89"/>
      <c r="BL486" s="89"/>
      <c r="BM486" s="89"/>
      <c r="BN486" s="89"/>
      <c r="BO486" s="89"/>
      <c r="BP486" s="89"/>
      <c r="BQ486" s="89"/>
      <c r="BR486" s="89"/>
      <c r="BS486" s="89"/>
      <c r="BT486" s="89"/>
      <c r="BU486" s="89"/>
      <c r="BV486" s="89"/>
      <c r="BW486" s="89"/>
    </row>
    <row r="487" spans="1:75" ht="12.75" customHeight="1" x14ac:dyDescent="0.2">
      <c r="A487" s="102"/>
      <c r="B487" s="102"/>
      <c r="C487" s="102"/>
      <c r="D487" s="102"/>
      <c r="E487" s="102"/>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89"/>
      <c r="AZ487" s="89"/>
      <c r="BA487" s="89"/>
      <c r="BB487" s="89"/>
      <c r="BC487" s="89"/>
      <c r="BD487" s="89"/>
      <c r="BE487" s="89"/>
      <c r="BF487" s="89"/>
      <c r="BG487" s="89"/>
      <c r="BH487" s="89"/>
      <c r="BI487" s="89"/>
      <c r="BJ487" s="89"/>
      <c r="BK487" s="89"/>
      <c r="BL487" s="89"/>
      <c r="BM487" s="89"/>
      <c r="BN487" s="89"/>
      <c r="BO487" s="89"/>
      <c r="BP487" s="89"/>
      <c r="BQ487" s="89"/>
      <c r="BR487" s="89"/>
      <c r="BS487" s="89"/>
      <c r="BT487" s="89"/>
      <c r="BU487" s="89"/>
      <c r="BV487" s="89"/>
      <c r="BW487" s="89"/>
    </row>
    <row r="488" spans="1:75" ht="12.75" customHeight="1" x14ac:dyDescent="0.2">
      <c r="A488" s="102"/>
      <c r="B488" s="102"/>
      <c r="C488" s="102"/>
      <c r="D488" s="102"/>
      <c r="E488" s="102"/>
      <c r="F488" s="89"/>
      <c r="G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89"/>
      <c r="AZ488" s="89"/>
      <c r="BA488" s="89"/>
      <c r="BB488" s="89"/>
      <c r="BC488" s="89"/>
      <c r="BD488" s="89"/>
      <c r="BE488" s="89"/>
      <c r="BF488" s="89"/>
      <c r="BG488" s="89"/>
      <c r="BH488" s="89"/>
      <c r="BI488" s="89"/>
      <c r="BJ488" s="89"/>
      <c r="BK488" s="89"/>
      <c r="BL488" s="89"/>
      <c r="BM488" s="89"/>
      <c r="BN488" s="89"/>
      <c r="BO488" s="89"/>
      <c r="BP488" s="89"/>
      <c r="BQ488" s="89"/>
      <c r="BR488" s="89"/>
      <c r="BS488" s="89"/>
      <c r="BT488" s="89"/>
      <c r="BU488" s="89"/>
      <c r="BV488" s="89"/>
      <c r="BW488" s="89"/>
    </row>
    <row r="489" spans="1:75" ht="12.75" customHeight="1" x14ac:dyDescent="0.2">
      <c r="A489" s="102"/>
      <c r="B489" s="102"/>
      <c r="C489" s="102"/>
      <c r="D489" s="102"/>
      <c r="E489" s="102"/>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89"/>
      <c r="AZ489" s="89"/>
      <c r="BA489" s="89"/>
      <c r="BB489" s="89"/>
      <c r="BC489" s="89"/>
      <c r="BD489" s="89"/>
      <c r="BE489" s="89"/>
      <c r="BF489" s="89"/>
      <c r="BG489" s="89"/>
      <c r="BH489" s="89"/>
      <c r="BI489" s="89"/>
      <c r="BJ489" s="89"/>
      <c r="BK489" s="89"/>
      <c r="BL489" s="89"/>
      <c r="BM489" s="89"/>
      <c r="BN489" s="89"/>
      <c r="BO489" s="89"/>
      <c r="BP489" s="89"/>
      <c r="BQ489" s="89"/>
      <c r="BR489" s="89"/>
      <c r="BS489" s="89"/>
      <c r="BT489" s="89"/>
      <c r="BU489" s="89"/>
      <c r="BV489" s="89"/>
      <c r="BW489" s="89"/>
    </row>
    <row r="490" spans="1:75" ht="12.75" customHeight="1" x14ac:dyDescent="0.2">
      <c r="A490" s="102"/>
      <c r="B490" s="102"/>
      <c r="C490" s="102"/>
      <c r="D490" s="102"/>
      <c r="E490" s="102"/>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row>
    <row r="491" spans="1:75" ht="12.75" customHeight="1" x14ac:dyDescent="0.2">
      <c r="A491" s="102"/>
      <c r="B491" s="102"/>
      <c r="C491" s="102"/>
      <c r="D491" s="102"/>
      <c r="E491" s="102"/>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89"/>
      <c r="AZ491" s="89"/>
      <c r="BA491" s="89"/>
      <c r="BB491" s="89"/>
      <c r="BC491" s="89"/>
      <c r="BD491" s="89"/>
      <c r="BE491" s="89"/>
      <c r="BF491" s="89"/>
      <c r="BG491" s="89"/>
      <c r="BH491" s="89"/>
      <c r="BI491" s="89"/>
      <c r="BJ491" s="89"/>
      <c r="BK491" s="89"/>
      <c r="BL491" s="89"/>
      <c r="BM491" s="89"/>
      <c r="BN491" s="89"/>
      <c r="BO491" s="89"/>
      <c r="BP491" s="89"/>
      <c r="BQ491" s="89"/>
      <c r="BR491" s="89"/>
      <c r="BS491" s="89"/>
      <c r="BT491" s="89"/>
      <c r="BU491" s="89"/>
      <c r="BV491" s="89"/>
      <c r="BW491" s="89"/>
    </row>
    <row r="492" spans="1:75" ht="12.75" customHeight="1" x14ac:dyDescent="0.2">
      <c r="A492" s="102"/>
      <c r="B492" s="102"/>
      <c r="C492" s="102"/>
      <c r="D492" s="102"/>
      <c r="E492" s="102"/>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89"/>
      <c r="AZ492" s="89"/>
      <c r="BA492" s="89"/>
      <c r="BB492" s="89"/>
      <c r="BC492" s="89"/>
      <c r="BD492" s="89"/>
      <c r="BE492" s="89"/>
      <c r="BF492" s="89"/>
      <c r="BG492" s="89"/>
      <c r="BH492" s="89"/>
      <c r="BI492" s="89"/>
      <c r="BJ492" s="89"/>
      <c r="BK492" s="89"/>
      <c r="BL492" s="89"/>
      <c r="BM492" s="89"/>
      <c r="BN492" s="89"/>
      <c r="BO492" s="89"/>
      <c r="BP492" s="89"/>
      <c r="BQ492" s="89"/>
      <c r="BR492" s="89"/>
      <c r="BS492" s="89"/>
      <c r="BT492" s="89"/>
      <c r="BU492" s="89"/>
      <c r="BV492" s="89"/>
      <c r="BW492" s="89"/>
    </row>
    <row r="493" spans="1:75" ht="12.75" customHeight="1" x14ac:dyDescent="0.2">
      <c r="A493" s="102"/>
      <c r="B493" s="102"/>
      <c r="C493" s="102"/>
      <c r="D493" s="102"/>
      <c r="E493" s="102"/>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89"/>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89"/>
      <c r="AZ493" s="89"/>
      <c r="BA493" s="89"/>
      <c r="BB493" s="89"/>
      <c r="BC493" s="89"/>
      <c r="BD493" s="89"/>
      <c r="BE493" s="89"/>
      <c r="BF493" s="89"/>
      <c r="BG493" s="89"/>
      <c r="BH493" s="89"/>
      <c r="BI493" s="89"/>
      <c r="BJ493" s="89"/>
      <c r="BK493" s="89"/>
      <c r="BL493" s="89"/>
      <c r="BM493" s="89"/>
      <c r="BN493" s="89"/>
      <c r="BO493" s="89"/>
      <c r="BP493" s="89"/>
      <c r="BQ493" s="89"/>
      <c r="BR493" s="89"/>
      <c r="BS493" s="89"/>
      <c r="BT493" s="89"/>
      <c r="BU493" s="89"/>
      <c r="BV493" s="89"/>
      <c r="BW493" s="89"/>
    </row>
    <row r="494" spans="1:75" ht="12.75" customHeight="1" x14ac:dyDescent="0.2">
      <c r="A494" s="102"/>
      <c r="B494" s="102"/>
      <c r="C494" s="102"/>
      <c r="D494" s="102"/>
      <c r="E494" s="102"/>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89"/>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89"/>
      <c r="AZ494" s="89"/>
      <c r="BA494" s="89"/>
      <c r="BB494" s="89"/>
      <c r="BC494" s="89"/>
      <c r="BD494" s="89"/>
      <c r="BE494" s="89"/>
      <c r="BF494" s="89"/>
      <c r="BG494" s="89"/>
      <c r="BH494" s="89"/>
      <c r="BI494" s="89"/>
      <c r="BJ494" s="89"/>
      <c r="BK494" s="89"/>
      <c r="BL494" s="89"/>
      <c r="BM494" s="89"/>
      <c r="BN494" s="89"/>
      <c r="BO494" s="89"/>
      <c r="BP494" s="89"/>
      <c r="BQ494" s="89"/>
      <c r="BR494" s="89"/>
      <c r="BS494" s="89"/>
      <c r="BT494" s="89"/>
      <c r="BU494" s="89"/>
      <c r="BV494" s="89"/>
      <c r="BW494" s="89"/>
    </row>
    <row r="495" spans="1:75" ht="12.75" customHeight="1" x14ac:dyDescent="0.2">
      <c r="A495" s="102"/>
      <c r="B495" s="102"/>
      <c r="C495" s="102"/>
      <c r="D495" s="102"/>
      <c r="E495" s="102"/>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89"/>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89"/>
      <c r="AZ495" s="89"/>
      <c r="BA495" s="89"/>
      <c r="BB495" s="89"/>
      <c r="BC495" s="89"/>
      <c r="BD495" s="89"/>
      <c r="BE495" s="89"/>
      <c r="BF495" s="89"/>
      <c r="BG495" s="89"/>
      <c r="BH495" s="89"/>
      <c r="BI495" s="89"/>
      <c r="BJ495" s="89"/>
      <c r="BK495" s="89"/>
      <c r="BL495" s="89"/>
      <c r="BM495" s="89"/>
      <c r="BN495" s="89"/>
      <c r="BO495" s="89"/>
      <c r="BP495" s="89"/>
      <c r="BQ495" s="89"/>
      <c r="BR495" s="89"/>
      <c r="BS495" s="89"/>
      <c r="BT495" s="89"/>
      <c r="BU495" s="89"/>
      <c r="BV495" s="89"/>
      <c r="BW495" s="89"/>
    </row>
    <row r="496" spans="1:75" ht="12.75" customHeight="1" x14ac:dyDescent="0.2">
      <c r="A496" s="102"/>
      <c r="B496" s="102"/>
      <c r="C496" s="102"/>
      <c r="D496" s="102"/>
      <c r="E496" s="102"/>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89"/>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89"/>
      <c r="AZ496" s="89"/>
      <c r="BA496" s="89"/>
      <c r="BB496" s="89"/>
      <c r="BC496" s="89"/>
      <c r="BD496" s="89"/>
      <c r="BE496" s="89"/>
      <c r="BF496" s="89"/>
      <c r="BG496" s="89"/>
      <c r="BH496" s="89"/>
      <c r="BI496" s="89"/>
      <c r="BJ496" s="89"/>
      <c r="BK496" s="89"/>
      <c r="BL496" s="89"/>
      <c r="BM496" s="89"/>
      <c r="BN496" s="89"/>
      <c r="BO496" s="89"/>
      <c r="BP496" s="89"/>
      <c r="BQ496" s="89"/>
      <c r="BR496" s="89"/>
      <c r="BS496" s="89"/>
      <c r="BT496" s="89"/>
      <c r="BU496" s="89"/>
      <c r="BV496" s="89"/>
      <c r="BW496" s="89"/>
    </row>
    <row r="497" spans="1:75" ht="12.75" customHeight="1" x14ac:dyDescent="0.2">
      <c r="A497" s="102"/>
      <c r="B497" s="102"/>
      <c r="C497" s="102"/>
      <c r="D497" s="102"/>
      <c r="E497" s="102"/>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89"/>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89"/>
      <c r="AZ497" s="89"/>
      <c r="BA497" s="89"/>
      <c r="BB497" s="89"/>
      <c r="BC497" s="89"/>
      <c r="BD497" s="89"/>
      <c r="BE497" s="89"/>
      <c r="BF497" s="89"/>
      <c r="BG497" s="89"/>
      <c r="BH497" s="89"/>
      <c r="BI497" s="89"/>
      <c r="BJ497" s="89"/>
      <c r="BK497" s="89"/>
      <c r="BL497" s="89"/>
      <c r="BM497" s="89"/>
      <c r="BN497" s="89"/>
      <c r="BO497" s="89"/>
      <c r="BP497" s="89"/>
      <c r="BQ497" s="89"/>
      <c r="BR497" s="89"/>
      <c r="BS497" s="89"/>
      <c r="BT497" s="89"/>
      <c r="BU497" s="89"/>
      <c r="BV497" s="89"/>
      <c r="BW497" s="89"/>
    </row>
    <row r="498" spans="1:75" ht="12.75" customHeight="1" x14ac:dyDescent="0.2">
      <c r="A498" s="102"/>
      <c r="B498" s="102"/>
      <c r="C498" s="102"/>
      <c r="D498" s="102"/>
      <c r="E498" s="102"/>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89"/>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89"/>
      <c r="AZ498" s="89"/>
      <c r="BA498" s="89"/>
      <c r="BB498" s="89"/>
      <c r="BC498" s="89"/>
      <c r="BD498" s="89"/>
      <c r="BE498" s="89"/>
      <c r="BF498" s="89"/>
      <c r="BG498" s="89"/>
      <c r="BH498" s="89"/>
      <c r="BI498" s="89"/>
      <c r="BJ498" s="89"/>
      <c r="BK498" s="89"/>
      <c r="BL498" s="89"/>
      <c r="BM498" s="89"/>
      <c r="BN498" s="89"/>
      <c r="BO498" s="89"/>
      <c r="BP498" s="89"/>
      <c r="BQ498" s="89"/>
      <c r="BR498" s="89"/>
      <c r="BS498" s="89"/>
      <c r="BT498" s="89"/>
      <c r="BU498" s="89"/>
      <c r="BV498" s="89"/>
      <c r="BW498" s="89"/>
    </row>
    <row r="499" spans="1:75" ht="12.75" customHeight="1" x14ac:dyDescent="0.2">
      <c r="A499" s="102"/>
      <c r="B499" s="102"/>
      <c r="C499" s="102"/>
      <c r="D499" s="102"/>
      <c r="E499" s="102"/>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c r="BW499" s="89"/>
    </row>
    <row r="500" spans="1:75" ht="12.75" customHeight="1" x14ac:dyDescent="0.2">
      <c r="A500" s="102"/>
      <c r="B500" s="102"/>
      <c r="C500" s="102"/>
      <c r="D500" s="102"/>
      <c r="E500" s="102"/>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c r="BW500" s="89"/>
    </row>
    <row r="501" spans="1:75" ht="12.75" customHeight="1" x14ac:dyDescent="0.2">
      <c r="A501" s="102"/>
      <c r="B501" s="102"/>
      <c r="C501" s="102"/>
      <c r="D501" s="102"/>
      <c r="E501" s="102"/>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89"/>
      <c r="AZ501" s="89"/>
      <c r="BA501" s="89"/>
      <c r="BB501" s="89"/>
      <c r="BC501" s="89"/>
      <c r="BD501" s="89"/>
      <c r="BE501" s="89"/>
      <c r="BF501" s="89"/>
      <c r="BG501" s="89"/>
      <c r="BH501" s="89"/>
      <c r="BI501" s="89"/>
      <c r="BJ501" s="89"/>
      <c r="BK501" s="89"/>
      <c r="BL501" s="89"/>
      <c r="BM501" s="89"/>
      <c r="BN501" s="89"/>
      <c r="BO501" s="89"/>
      <c r="BP501" s="89"/>
      <c r="BQ501" s="89"/>
      <c r="BR501" s="89"/>
      <c r="BS501" s="89"/>
      <c r="BT501" s="89"/>
      <c r="BU501" s="89"/>
      <c r="BV501" s="89"/>
      <c r="BW501" s="89"/>
    </row>
    <row r="502" spans="1:75" ht="12.75" customHeight="1" x14ac:dyDescent="0.2">
      <c r="A502" s="102"/>
      <c r="B502" s="102"/>
      <c r="C502" s="102"/>
      <c r="D502" s="102"/>
      <c r="E502" s="102"/>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89"/>
      <c r="AZ502" s="89"/>
      <c r="BA502" s="89"/>
      <c r="BB502" s="89"/>
      <c r="BC502" s="89"/>
      <c r="BD502" s="89"/>
      <c r="BE502" s="89"/>
      <c r="BF502" s="89"/>
      <c r="BG502" s="89"/>
      <c r="BH502" s="89"/>
      <c r="BI502" s="89"/>
      <c r="BJ502" s="89"/>
      <c r="BK502" s="89"/>
      <c r="BL502" s="89"/>
      <c r="BM502" s="89"/>
      <c r="BN502" s="89"/>
      <c r="BO502" s="89"/>
      <c r="BP502" s="89"/>
      <c r="BQ502" s="89"/>
      <c r="BR502" s="89"/>
      <c r="BS502" s="89"/>
      <c r="BT502" s="89"/>
      <c r="BU502" s="89"/>
      <c r="BV502" s="89"/>
      <c r="BW502" s="89"/>
    </row>
    <row r="503" spans="1:75" ht="12.75" customHeight="1" x14ac:dyDescent="0.2">
      <c r="A503" s="102"/>
      <c r="B503" s="102"/>
      <c r="C503" s="102"/>
      <c r="D503" s="102"/>
      <c r="E503" s="102"/>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89"/>
      <c r="AZ503" s="89"/>
      <c r="BA503" s="89"/>
      <c r="BB503" s="89"/>
      <c r="BC503" s="89"/>
      <c r="BD503" s="89"/>
      <c r="BE503" s="89"/>
      <c r="BF503" s="89"/>
      <c r="BG503" s="89"/>
      <c r="BH503" s="89"/>
      <c r="BI503" s="89"/>
      <c r="BJ503" s="89"/>
      <c r="BK503" s="89"/>
      <c r="BL503" s="89"/>
      <c r="BM503" s="89"/>
      <c r="BN503" s="89"/>
      <c r="BO503" s="89"/>
      <c r="BP503" s="89"/>
      <c r="BQ503" s="89"/>
      <c r="BR503" s="89"/>
      <c r="BS503" s="89"/>
      <c r="BT503" s="89"/>
      <c r="BU503" s="89"/>
      <c r="BV503" s="89"/>
      <c r="BW503" s="89"/>
    </row>
    <row r="504" spans="1:75" ht="12.75" customHeight="1" x14ac:dyDescent="0.2">
      <c r="A504" s="102"/>
      <c r="B504" s="102"/>
      <c r="C504" s="102"/>
      <c r="D504" s="102"/>
      <c r="E504" s="102"/>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89"/>
      <c r="AZ504" s="89"/>
      <c r="BA504" s="89"/>
      <c r="BB504" s="89"/>
      <c r="BC504" s="89"/>
      <c r="BD504" s="89"/>
      <c r="BE504" s="89"/>
      <c r="BF504" s="89"/>
      <c r="BG504" s="89"/>
      <c r="BH504" s="89"/>
      <c r="BI504" s="89"/>
      <c r="BJ504" s="89"/>
      <c r="BK504" s="89"/>
      <c r="BL504" s="89"/>
      <c r="BM504" s="89"/>
      <c r="BN504" s="89"/>
      <c r="BO504" s="89"/>
      <c r="BP504" s="89"/>
      <c r="BQ504" s="89"/>
      <c r="BR504" s="89"/>
      <c r="BS504" s="89"/>
      <c r="BT504" s="89"/>
      <c r="BU504" s="89"/>
      <c r="BV504" s="89"/>
      <c r="BW504" s="89"/>
    </row>
    <row r="505" spans="1:75" ht="12.75" customHeight="1" x14ac:dyDescent="0.2">
      <c r="A505" s="102"/>
      <c r="B505" s="102"/>
      <c r="C505" s="102"/>
      <c r="D505" s="102"/>
      <c r="E505" s="102"/>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89"/>
      <c r="AZ505" s="89"/>
      <c r="BA505" s="89"/>
      <c r="BB505" s="89"/>
      <c r="BC505" s="89"/>
      <c r="BD505" s="89"/>
      <c r="BE505" s="89"/>
      <c r="BF505" s="89"/>
      <c r="BG505" s="89"/>
      <c r="BH505" s="89"/>
      <c r="BI505" s="89"/>
      <c r="BJ505" s="89"/>
      <c r="BK505" s="89"/>
      <c r="BL505" s="89"/>
      <c r="BM505" s="89"/>
      <c r="BN505" s="89"/>
      <c r="BO505" s="89"/>
      <c r="BP505" s="89"/>
      <c r="BQ505" s="89"/>
      <c r="BR505" s="89"/>
      <c r="BS505" s="89"/>
      <c r="BT505" s="89"/>
      <c r="BU505" s="89"/>
      <c r="BV505" s="89"/>
      <c r="BW505" s="89"/>
    </row>
    <row r="506" spans="1:75" ht="12.75" customHeight="1" x14ac:dyDescent="0.2">
      <c r="A506" s="102"/>
      <c r="B506" s="102"/>
      <c r="C506" s="102"/>
      <c r="D506" s="102"/>
      <c r="E506" s="102"/>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89"/>
      <c r="AZ506" s="89"/>
      <c r="BA506" s="89"/>
      <c r="BB506" s="89"/>
      <c r="BC506" s="89"/>
      <c r="BD506" s="89"/>
      <c r="BE506" s="89"/>
      <c r="BF506" s="89"/>
      <c r="BG506" s="89"/>
      <c r="BH506" s="89"/>
      <c r="BI506" s="89"/>
      <c r="BJ506" s="89"/>
      <c r="BK506" s="89"/>
      <c r="BL506" s="89"/>
      <c r="BM506" s="89"/>
      <c r="BN506" s="89"/>
      <c r="BO506" s="89"/>
      <c r="BP506" s="89"/>
      <c r="BQ506" s="89"/>
      <c r="BR506" s="89"/>
      <c r="BS506" s="89"/>
      <c r="BT506" s="89"/>
      <c r="BU506" s="89"/>
      <c r="BV506" s="89"/>
      <c r="BW506" s="89"/>
    </row>
    <row r="507" spans="1:75" ht="12.75" customHeight="1" x14ac:dyDescent="0.2">
      <c r="A507" s="102"/>
      <c r="B507" s="102"/>
      <c r="C507" s="102"/>
      <c r="D507" s="102"/>
      <c r="E507" s="102"/>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89"/>
      <c r="AZ507" s="89"/>
      <c r="BA507" s="89"/>
      <c r="BB507" s="89"/>
      <c r="BC507" s="89"/>
      <c r="BD507" s="89"/>
      <c r="BE507" s="89"/>
      <c r="BF507" s="89"/>
      <c r="BG507" s="89"/>
      <c r="BH507" s="89"/>
      <c r="BI507" s="89"/>
      <c r="BJ507" s="89"/>
      <c r="BK507" s="89"/>
      <c r="BL507" s="89"/>
      <c r="BM507" s="89"/>
      <c r="BN507" s="89"/>
      <c r="BO507" s="89"/>
      <c r="BP507" s="89"/>
      <c r="BQ507" s="89"/>
      <c r="BR507" s="89"/>
      <c r="BS507" s="89"/>
      <c r="BT507" s="89"/>
      <c r="BU507" s="89"/>
      <c r="BV507" s="89"/>
      <c r="BW507" s="89"/>
    </row>
    <row r="508" spans="1:75" ht="12.75" customHeight="1" x14ac:dyDescent="0.2">
      <c r="A508" s="102"/>
      <c r="B508" s="102"/>
      <c r="C508" s="102"/>
      <c r="D508" s="102"/>
      <c r="E508" s="102"/>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89"/>
      <c r="AZ508" s="89"/>
      <c r="BA508" s="89"/>
      <c r="BB508" s="89"/>
      <c r="BC508" s="89"/>
      <c r="BD508" s="89"/>
      <c r="BE508" s="89"/>
      <c r="BF508" s="89"/>
      <c r="BG508" s="89"/>
      <c r="BH508" s="89"/>
      <c r="BI508" s="89"/>
      <c r="BJ508" s="89"/>
      <c r="BK508" s="89"/>
      <c r="BL508" s="89"/>
      <c r="BM508" s="89"/>
      <c r="BN508" s="89"/>
      <c r="BO508" s="89"/>
      <c r="BP508" s="89"/>
      <c r="BQ508" s="89"/>
      <c r="BR508" s="89"/>
      <c r="BS508" s="89"/>
      <c r="BT508" s="89"/>
      <c r="BU508" s="89"/>
      <c r="BV508" s="89"/>
      <c r="BW508" s="89"/>
    </row>
    <row r="509" spans="1:75" ht="12.75" customHeight="1" x14ac:dyDescent="0.2">
      <c r="A509" s="102"/>
      <c r="B509" s="102"/>
      <c r="C509" s="102"/>
      <c r="D509" s="102"/>
      <c r="E509" s="102"/>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89"/>
      <c r="AZ509" s="89"/>
      <c r="BA509" s="89"/>
      <c r="BB509" s="89"/>
      <c r="BC509" s="89"/>
      <c r="BD509" s="89"/>
      <c r="BE509" s="89"/>
      <c r="BF509" s="89"/>
      <c r="BG509" s="89"/>
      <c r="BH509" s="89"/>
      <c r="BI509" s="89"/>
      <c r="BJ509" s="89"/>
      <c r="BK509" s="89"/>
      <c r="BL509" s="89"/>
      <c r="BM509" s="89"/>
      <c r="BN509" s="89"/>
      <c r="BO509" s="89"/>
      <c r="BP509" s="89"/>
      <c r="BQ509" s="89"/>
      <c r="BR509" s="89"/>
      <c r="BS509" s="89"/>
      <c r="BT509" s="89"/>
      <c r="BU509" s="89"/>
      <c r="BV509" s="89"/>
      <c r="BW509" s="89"/>
    </row>
    <row r="510" spans="1:75" ht="12.75" customHeight="1" x14ac:dyDescent="0.2">
      <c r="A510" s="102"/>
      <c r="B510" s="102"/>
      <c r="C510" s="102"/>
      <c r="D510" s="102"/>
      <c r="E510" s="102"/>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89"/>
      <c r="AZ510" s="89"/>
      <c r="BA510" s="89"/>
      <c r="BB510" s="89"/>
      <c r="BC510" s="89"/>
      <c r="BD510" s="89"/>
      <c r="BE510" s="89"/>
      <c r="BF510" s="89"/>
      <c r="BG510" s="89"/>
      <c r="BH510" s="89"/>
      <c r="BI510" s="89"/>
      <c r="BJ510" s="89"/>
      <c r="BK510" s="89"/>
      <c r="BL510" s="89"/>
      <c r="BM510" s="89"/>
      <c r="BN510" s="89"/>
      <c r="BO510" s="89"/>
      <c r="BP510" s="89"/>
      <c r="BQ510" s="89"/>
      <c r="BR510" s="89"/>
      <c r="BS510" s="89"/>
      <c r="BT510" s="89"/>
      <c r="BU510" s="89"/>
      <c r="BV510" s="89"/>
      <c r="BW510" s="89"/>
    </row>
    <row r="511" spans="1:75" ht="12.75" customHeight="1" x14ac:dyDescent="0.2">
      <c r="A511" s="102"/>
      <c r="B511" s="102"/>
      <c r="C511" s="102"/>
      <c r="D511" s="102"/>
      <c r="E511" s="102"/>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89"/>
      <c r="AZ511" s="89"/>
      <c r="BA511" s="89"/>
      <c r="BB511" s="89"/>
      <c r="BC511" s="89"/>
      <c r="BD511" s="89"/>
      <c r="BE511" s="89"/>
      <c r="BF511" s="89"/>
      <c r="BG511" s="89"/>
      <c r="BH511" s="89"/>
      <c r="BI511" s="89"/>
      <c r="BJ511" s="89"/>
      <c r="BK511" s="89"/>
      <c r="BL511" s="89"/>
      <c r="BM511" s="89"/>
      <c r="BN511" s="89"/>
      <c r="BO511" s="89"/>
      <c r="BP511" s="89"/>
      <c r="BQ511" s="89"/>
      <c r="BR511" s="89"/>
      <c r="BS511" s="89"/>
      <c r="BT511" s="89"/>
      <c r="BU511" s="89"/>
      <c r="BV511" s="89"/>
      <c r="BW511" s="89"/>
    </row>
    <row r="512" spans="1:75" ht="12.75" customHeight="1" x14ac:dyDescent="0.2">
      <c r="A512" s="102"/>
      <c r="B512" s="102"/>
      <c r="C512" s="102"/>
      <c r="D512" s="102"/>
      <c r="E512" s="102"/>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89"/>
      <c r="AZ512" s="89"/>
      <c r="BA512" s="89"/>
      <c r="BB512" s="89"/>
      <c r="BC512" s="89"/>
      <c r="BD512" s="89"/>
      <c r="BE512" s="89"/>
      <c r="BF512" s="89"/>
      <c r="BG512" s="89"/>
      <c r="BH512" s="89"/>
      <c r="BI512" s="89"/>
      <c r="BJ512" s="89"/>
      <c r="BK512" s="89"/>
      <c r="BL512" s="89"/>
      <c r="BM512" s="89"/>
      <c r="BN512" s="89"/>
      <c r="BO512" s="89"/>
      <c r="BP512" s="89"/>
      <c r="BQ512" s="89"/>
      <c r="BR512" s="89"/>
      <c r="BS512" s="89"/>
      <c r="BT512" s="89"/>
      <c r="BU512" s="89"/>
      <c r="BV512" s="89"/>
      <c r="BW512" s="89"/>
    </row>
    <row r="513" spans="1:75" ht="12.75" customHeight="1" x14ac:dyDescent="0.2">
      <c r="A513" s="102"/>
      <c r="B513" s="102"/>
      <c r="C513" s="102"/>
      <c r="D513" s="102"/>
      <c r="E513" s="102"/>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89"/>
      <c r="AZ513" s="89"/>
      <c r="BA513" s="89"/>
      <c r="BB513" s="89"/>
      <c r="BC513" s="89"/>
      <c r="BD513" s="89"/>
      <c r="BE513" s="89"/>
      <c r="BF513" s="89"/>
      <c r="BG513" s="89"/>
      <c r="BH513" s="89"/>
      <c r="BI513" s="89"/>
      <c r="BJ513" s="89"/>
      <c r="BK513" s="89"/>
      <c r="BL513" s="89"/>
      <c r="BM513" s="89"/>
      <c r="BN513" s="89"/>
      <c r="BO513" s="89"/>
      <c r="BP513" s="89"/>
      <c r="BQ513" s="89"/>
      <c r="BR513" s="89"/>
      <c r="BS513" s="89"/>
      <c r="BT513" s="89"/>
      <c r="BU513" s="89"/>
      <c r="BV513" s="89"/>
      <c r="BW513" s="89"/>
    </row>
    <row r="514" spans="1:75" ht="12.75" customHeight="1" x14ac:dyDescent="0.2">
      <c r="A514" s="102"/>
      <c r="B514" s="102"/>
      <c r="C514" s="102"/>
      <c r="D514" s="102"/>
      <c r="E514" s="102"/>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89"/>
      <c r="AZ514" s="89"/>
      <c r="BA514" s="89"/>
      <c r="BB514" s="89"/>
      <c r="BC514" s="89"/>
      <c r="BD514" s="89"/>
      <c r="BE514" s="89"/>
      <c r="BF514" s="89"/>
      <c r="BG514" s="89"/>
      <c r="BH514" s="89"/>
      <c r="BI514" s="89"/>
      <c r="BJ514" s="89"/>
      <c r="BK514" s="89"/>
      <c r="BL514" s="89"/>
      <c r="BM514" s="89"/>
      <c r="BN514" s="89"/>
      <c r="BO514" s="89"/>
      <c r="BP514" s="89"/>
      <c r="BQ514" s="89"/>
      <c r="BR514" s="89"/>
      <c r="BS514" s="89"/>
      <c r="BT514" s="89"/>
      <c r="BU514" s="89"/>
      <c r="BV514" s="89"/>
      <c r="BW514" s="89"/>
    </row>
    <row r="515" spans="1:75" ht="12.75" customHeight="1" x14ac:dyDescent="0.2">
      <c r="A515" s="102"/>
      <c r="B515" s="102"/>
      <c r="C515" s="102"/>
      <c r="D515" s="102"/>
      <c r="E515" s="102"/>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89"/>
      <c r="AZ515" s="89"/>
      <c r="BA515" s="89"/>
      <c r="BB515" s="89"/>
      <c r="BC515" s="89"/>
      <c r="BD515" s="89"/>
      <c r="BE515" s="89"/>
      <c r="BF515" s="89"/>
      <c r="BG515" s="89"/>
      <c r="BH515" s="89"/>
      <c r="BI515" s="89"/>
      <c r="BJ515" s="89"/>
      <c r="BK515" s="89"/>
      <c r="BL515" s="89"/>
      <c r="BM515" s="89"/>
      <c r="BN515" s="89"/>
      <c r="BO515" s="89"/>
      <c r="BP515" s="89"/>
      <c r="BQ515" s="89"/>
      <c r="BR515" s="89"/>
      <c r="BS515" s="89"/>
      <c r="BT515" s="89"/>
      <c r="BU515" s="89"/>
      <c r="BV515" s="89"/>
      <c r="BW515" s="89"/>
    </row>
    <row r="516" spans="1:75" ht="12.75" customHeight="1" x14ac:dyDescent="0.2">
      <c r="A516" s="102"/>
      <c r="B516" s="102"/>
      <c r="C516" s="102"/>
      <c r="D516" s="102"/>
      <c r="E516" s="102"/>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89"/>
      <c r="AZ516" s="89"/>
      <c r="BA516" s="89"/>
      <c r="BB516" s="89"/>
      <c r="BC516" s="89"/>
      <c r="BD516" s="89"/>
      <c r="BE516" s="89"/>
      <c r="BF516" s="89"/>
      <c r="BG516" s="89"/>
      <c r="BH516" s="89"/>
      <c r="BI516" s="89"/>
      <c r="BJ516" s="89"/>
      <c r="BK516" s="89"/>
      <c r="BL516" s="89"/>
      <c r="BM516" s="89"/>
      <c r="BN516" s="89"/>
      <c r="BO516" s="89"/>
      <c r="BP516" s="89"/>
      <c r="BQ516" s="89"/>
      <c r="BR516" s="89"/>
      <c r="BS516" s="89"/>
      <c r="BT516" s="89"/>
      <c r="BU516" s="89"/>
      <c r="BV516" s="89"/>
      <c r="BW516" s="89"/>
    </row>
    <row r="517" spans="1:75" ht="12.75" customHeight="1" x14ac:dyDescent="0.2">
      <c r="A517" s="102"/>
      <c r="B517" s="102"/>
      <c r="C517" s="102"/>
      <c r="D517" s="102"/>
      <c r="E517" s="102"/>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89"/>
      <c r="AZ517" s="89"/>
      <c r="BA517" s="89"/>
      <c r="BB517" s="89"/>
      <c r="BC517" s="89"/>
      <c r="BD517" s="89"/>
      <c r="BE517" s="89"/>
      <c r="BF517" s="89"/>
      <c r="BG517" s="89"/>
      <c r="BH517" s="89"/>
      <c r="BI517" s="89"/>
      <c r="BJ517" s="89"/>
      <c r="BK517" s="89"/>
      <c r="BL517" s="89"/>
      <c r="BM517" s="89"/>
      <c r="BN517" s="89"/>
      <c r="BO517" s="89"/>
      <c r="BP517" s="89"/>
      <c r="BQ517" s="89"/>
      <c r="BR517" s="89"/>
      <c r="BS517" s="89"/>
      <c r="BT517" s="89"/>
      <c r="BU517" s="89"/>
      <c r="BV517" s="89"/>
      <c r="BW517" s="89"/>
    </row>
    <row r="518" spans="1:75" ht="12.75" customHeight="1" x14ac:dyDescent="0.2">
      <c r="A518" s="102"/>
      <c r="B518" s="102"/>
      <c r="C518" s="102"/>
      <c r="D518" s="102"/>
      <c r="E518" s="102"/>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89"/>
      <c r="AZ518" s="89"/>
      <c r="BA518" s="89"/>
      <c r="BB518" s="89"/>
      <c r="BC518" s="89"/>
      <c r="BD518" s="89"/>
      <c r="BE518" s="89"/>
      <c r="BF518" s="89"/>
      <c r="BG518" s="89"/>
      <c r="BH518" s="89"/>
      <c r="BI518" s="89"/>
      <c r="BJ518" s="89"/>
      <c r="BK518" s="89"/>
      <c r="BL518" s="89"/>
      <c r="BM518" s="89"/>
      <c r="BN518" s="89"/>
      <c r="BO518" s="89"/>
      <c r="BP518" s="89"/>
      <c r="BQ518" s="89"/>
      <c r="BR518" s="89"/>
      <c r="BS518" s="89"/>
      <c r="BT518" s="89"/>
      <c r="BU518" s="89"/>
      <c r="BV518" s="89"/>
      <c r="BW518" s="89"/>
    </row>
    <row r="519" spans="1:75" ht="12.75" customHeight="1" x14ac:dyDescent="0.2">
      <c r="A519" s="102"/>
      <c r="B519" s="102"/>
      <c r="C519" s="102"/>
      <c r="D519" s="102"/>
      <c r="E519" s="102"/>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89"/>
      <c r="AZ519" s="89"/>
      <c r="BA519" s="89"/>
      <c r="BB519" s="89"/>
      <c r="BC519" s="89"/>
      <c r="BD519" s="89"/>
      <c r="BE519" s="89"/>
      <c r="BF519" s="89"/>
      <c r="BG519" s="89"/>
      <c r="BH519" s="89"/>
      <c r="BI519" s="89"/>
      <c r="BJ519" s="89"/>
      <c r="BK519" s="89"/>
      <c r="BL519" s="89"/>
      <c r="BM519" s="89"/>
      <c r="BN519" s="89"/>
      <c r="BO519" s="89"/>
      <c r="BP519" s="89"/>
      <c r="BQ519" s="89"/>
      <c r="BR519" s="89"/>
      <c r="BS519" s="89"/>
      <c r="BT519" s="89"/>
      <c r="BU519" s="89"/>
      <c r="BV519" s="89"/>
      <c r="BW519" s="89"/>
    </row>
    <row r="520" spans="1:75" ht="12.75" customHeight="1" x14ac:dyDescent="0.2">
      <c r="A520" s="102"/>
      <c r="B520" s="102"/>
      <c r="C520" s="102"/>
      <c r="D520" s="102"/>
      <c r="E520" s="102"/>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89"/>
      <c r="AZ520" s="89"/>
      <c r="BA520" s="89"/>
      <c r="BB520" s="89"/>
      <c r="BC520" s="89"/>
      <c r="BD520" s="89"/>
      <c r="BE520" s="89"/>
      <c r="BF520" s="89"/>
      <c r="BG520" s="89"/>
      <c r="BH520" s="89"/>
      <c r="BI520" s="89"/>
      <c r="BJ520" s="89"/>
      <c r="BK520" s="89"/>
      <c r="BL520" s="89"/>
      <c r="BM520" s="89"/>
      <c r="BN520" s="89"/>
      <c r="BO520" s="89"/>
      <c r="BP520" s="89"/>
      <c r="BQ520" s="89"/>
      <c r="BR520" s="89"/>
      <c r="BS520" s="89"/>
      <c r="BT520" s="89"/>
      <c r="BU520" s="89"/>
      <c r="BV520" s="89"/>
      <c r="BW520" s="89"/>
    </row>
    <row r="521" spans="1:75" ht="12.75" customHeight="1" x14ac:dyDescent="0.2">
      <c r="A521" s="102"/>
      <c r="B521" s="102"/>
      <c r="C521" s="102"/>
      <c r="D521" s="102"/>
      <c r="E521" s="102"/>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89"/>
      <c r="AZ521" s="89"/>
      <c r="BA521" s="89"/>
      <c r="BB521" s="89"/>
      <c r="BC521" s="89"/>
      <c r="BD521" s="89"/>
      <c r="BE521" s="89"/>
      <c r="BF521" s="89"/>
      <c r="BG521" s="89"/>
      <c r="BH521" s="89"/>
      <c r="BI521" s="89"/>
      <c r="BJ521" s="89"/>
      <c r="BK521" s="89"/>
      <c r="BL521" s="89"/>
      <c r="BM521" s="89"/>
      <c r="BN521" s="89"/>
      <c r="BO521" s="89"/>
      <c r="BP521" s="89"/>
      <c r="BQ521" s="89"/>
      <c r="BR521" s="89"/>
      <c r="BS521" s="89"/>
      <c r="BT521" s="89"/>
      <c r="BU521" s="89"/>
      <c r="BV521" s="89"/>
      <c r="BW521" s="89"/>
    </row>
    <row r="522" spans="1:75" ht="12.75" customHeight="1" x14ac:dyDescent="0.2">
      <c r="A522" s="102"/>
      <c r="B522" s="102"/>
      <c r="C522" s="102"/>
      <c r="D522" s="102"/>
      <c r="E522" s="102"/>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89"/>
      <c r="AZ522" s="89"/>
      <c r="BA522" s="89"/>
      <c r="BB522" s="89"/>
      <c r="BC522" s="89"/>
      <c r="BD522" s="89"/>
      <c r="BE522" s="89"/>
      <c r="BF522" s="89"/>
      <c r="BG522" s="89"/>
      <c r="BH522" s="89"/>
      <c r="BI522" s="89"/>
      <c r="BJ522" s="89"/>
      <c r="BK522" s="89"/>
      <c r="BL522" s="89"/>
      <c r="BM522" s="89"/>
      <c r="BN522" s="89"/>
      <c r="BO522" s="89"/>
      <c r="BP522" s="89"/>
      <c r="BQ522" s="89"/>
      <c r="BR522" s="89"/>
      <c r="BS522" s="89"/>
      <c r="BT522" s="89"/>
      <c r="BU522" s="89"/>
      <c r="BV522" s="89"/>
      <c r="BW522" s="89"/>
    </row>
    <row r="523" spans="1:75" ht="12.75" customHeight="1" x14ac:dyDescent="0.2">
      <c r="A523" s="102"/>
      <c r="B523" s="102"/>
      <c r="C523" s="102"/>
      <c r="D523" s="102"/>
      <c r="E523" s="102"/>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89"/>
      <c r="AZ523" s="89"/>
      <c r="BA523" s="89"/>
      <c r="BB523" s="89"/>
      <c r="BC523" s="89"/>
      <c r="BD523" s="89"/>
      <c r="BE523" s="89"/>
      <c r="BF523" s="89"/>
      <c r="BG523" s="89"/>
      <c r="BH523" s="89"/>
      <c r="BI523" s="89"/>
      <c r="BJ523" s="89"/>
      <c r="BK523" s="89"/>
      <c r="BL523" s="89"/>
      <c r="BM523" s="89"/>
      <c r="BN523" s="89"/>
      <c r="BO523" s="89"/>
      <c r="BP523" s="89"/>
      <c r="BQ523" s="89"/>
      <c r="BR523" s="89"/>
      <c r="BS523" s="89"/>
      <c r="BT523" s="89"/>
      <c r="BU523" s="89"/>
      <c r="BV523" s="89"/>
      <c r="BW523" s="89"/>
    </row>
    <row r="524" spans="1:75" ht="12.75" customHeight="1" x14ac:dyDescent="0.2">
      <c r="A524" s="102"/>
      <c r="B524" s="102"/>
      <c r="C524" s="102"/>
      <c r="D524" s="102"/>
      <c r="E524" s="102"/>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89"/>
      <c r="AZ524" s="89"/>
      <c r="BA524" s="89"/>
      <c r="BB524" s="89"/>
      <c r="BC524" s="89"/>
      <c r="BD524" s="89"/>
      <c r="BE524" s="89"/>
      <c r="BF524" s="89"/>
      <c r="BG524" s="89"/>
      <c r="BH524" s="89"/>
      <c r="BI524" s="89"/>
      <c r="BJ524" s="89"/>
      <c r="BK524" s="89"/>
      <c r="BL524" s="89"/>
      <c r="BM524" s="89"/>
      <c r="BN524" s="89"/>
      <c r="BO524" s="89"/>
      <c r="BP524" s="89"/>
      <c r="BQ524" s="89"/>
      <c r="BR524" s="89"/>
      <c r="BS524" s="89"/>
      <c r="BT524" s="89"/>
      <c r="BU524" s="89"/>
      <c r="BV524" s="89"/>
      <c r="BW524" s="89"/>
    </row>
    <row r="525" spans="1:75" ht="12.75" customHeight="1" x14ac:dyDescent="0.2">
      <c r="A525" s="102"/>
      <c r="B525" s="102"/>
      <c r="C525" s="102"/>
      <c r="D525" s="102"/>
      <c r="E525" s="102"/>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89"/>
      <c r="AZ525" s="89"/>
      <c r="BA525" s="89"/>
      <c r="BB525" s="89"/>
      <c r="BC525" s="89"/>
      <c r="BD525" s="89"/>
      <c r="BE525" s="89"/>
      <c r="BF525" s="89"/>
      <c r="BG525" s="89"/>
      <c r="BH525" s="89"/>
      <c r="BI525" s="89"/>
      <c r="BJ525" s="89"/>
      <c r="BK525" s="89"/>
      <c r="BL525" s="89"/>
      <c r="BM525" s="89"/>
      <c r="BN525" s="89"/>
      <c r="BO525" s="89"/>
      <c r="BP525" s="89"/>
      <c r="BQ525" s="89"/>
      <c r="BR525" s="89"/>
      <c r="BS525" s="89"/>
      <c r="BT525" s="89"/>
      <c r="BU525" s="89"/>
      <c r="BV525" s="89"/>
      <c r="BW525" s="89"/>
    </row>
    <row r="526" spans="1:75" ht="12.75" customHeight="1" x14ac:dyDescent="0.2">
      <c r="A526" s="102"/>
      <c r="B526" s="102"/>
      <c r="C526" s="102"/>
      <c r="D526" s="102"/>
      <c r="E526" s="102"/>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89"/>
      <c r="AZ526" s="89"/>
      <c r="BA526" s="89"/>
      <c r="BB526" s="89"/>
      <c r="BC526" s="89"/>
      <c r="BD526" s="89"/>
      <c r="BE526" s="89"/>
      <c r="BF526" s="89"/>
      <c r="BG526" s="89"/>
      <c r="BH526" s="89"/>
      <c r="BI526" s="89"/>
      <c r="BJ526" s="89"/>
      <c r="BK526" s="89"/>
      <c r="BL526" s="89"/>
      <c r="BM526" s="89"/>
      <c r="BN526" s="89"/>
      <c r="BO526" s="89"/>
      <c r="BP526" s="89"/>
      <c r="BQ526" s="89"/>
      <c r="BR526" s="89"/>
      <c r="BS526" s="89"/>
      <c r="BT526" s="89"/>
      <c r="BU526" s="89"/>
      <c r="BV526" s="89"/>
      <c r="BW526" s="89"/>
    </row>
    <row r="527" spans="1:75" ht="12.75" customHeight="1" x14ac:dyDescent="0.2">
      <c r="A527" s="102"/>
      <c r="B527" s="102"/>
      <c r="C527" s="102"/>
      <c r="D527" s="102"/>
      <c r="E527" s="102"/>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89"/>
      <c r="AZ527" s="89"/>
      <c r="BA527" s="89"/>
      <c r="BB527" s="89"/>
      <c r="BC527" s="89"/>
      <c r="BD527" s="89"/>
      <c r="BE527" s="89"/>
      <c r="BF527" s="89"/>
      <c r="BG527" s="89"/>
      <c r="BH527" s="89"/>
      <c r="BI527" s="89"/>
      <c r="BJ527" s="89"/>
      <c r="BK527" s="89"/>
      <c r="BL527" s="89"/>
      <c r="BM527" s="89"/>
      <c r="BN527" s="89"/>
      <c r="BO527" s="89"/>
      <c r="BP527" s="89"/>
      <c r="BQ527" s="89"/>
      <c r="BR527" s="89"/>
      <c r="BS527" s="89"/>
      <c r="BT527" s="89"/>
      <c r="BU527" s="89"/>
      <c r="BV527" s="89"/>
      <c r="BW527" s="89"/>
    </row>
    <row r="528" spans="1:75" ht="12.75" customHeight="1" x14ac:dyDescent="0.2">
      <c r="A528" s="102"/>
      <c r="B528" s="102"/>
      <c r="C528" s="102"/>
      <c r="D528" s="102"/>
      <c r="E528" s="102"/>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89"/>
      <c r="AZ528" s="89"/>
      <c r="BA528" s="89"/>
      <c r="BB528" s="89"/>
      <c r="BC528" s="89"/>
      <c r="BD528" s="89"/>
      <c r="BE528" s="89"/>
      <c r="BF528" s="89"/>
      <c r="BG528" s="89"/>
      <c r="BH528" s="89"/>
      <c r="BI528" s="89"/>
      <c r="BJ528" s="89"/>
      <c r="BK528" s="89"/>
      <c r="BL528" s="89"/>
      <c r="BM528" s="89"/>
      <c r="BN528" s="89"/>
      <c r="BO528" s="89"/>
      <c r="BP528" s="89"/>
      <c r="BQ528" s="89"/>
      <c r="BR528" s="89"/>
      <c r="BS528" s="89"/>
      <c r="BT528" s="89"/>
      <c r="BU528" s="89"/>
      <c r="BV528" s="89"/>
      <c r="BW528" s="89"/>
    </row>
    <row r="529" spans="1:75" ht="12.75" customHeight="1" x14ac:dyDescent="0.2">
      <c r="A529" s="102"/>
      <c r="B529" s="102"/>
      <c r="C529" s="102"/>
      <c r="D529" s="102"/>
      <c r="E529" s="102"/>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89"/>
      <c r="AZ529" s="89"/>
      <c r="BA529" s="89"/>
      <c r="BB529" s="89"/>
      <c r="BC529" s="89"/>
      <c r="BD529" s="89"/>
      <c r="BE529" s="89"/>
      <c r="BF529" s="89"/>
      <c r="BG529" s="89"/>
      <c r="BH529" s="89"/>
      <c r="BI529" s="89"/>
      <c r="BJ529" s="89"/>
      <c r="BK529" s="89"/>
      <c r="BL529" s="89"/>
      <c r="BM529" s="89"/>
      <c r="BN529" s="89"/>
      <c r="BO529" s="89"/>
      <c r="BP529" s="89"/>
      <c r="BQ529" s="89"/>
      <c r="BR529" s="89"/>
      <c r="BS529" s="89"/>
      <c r="BT529" s="89"/>
      <c r="BU529" s="89"/>
      <c r="BV529" s="89"/>
      <c r="BW529" s="89"/>
    </row>
    <row r="530" spans="1:75" ht="12.75" customHeight="1" x14ac:dyDescent="0.2">
      <c r="A530" s="102"/>
      <c r="B530" s="102"/>
      <c r="C530" s="102"/>
      <c r="D530" s="102"/>
      <c r="E530" s="102"/>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89"/>
      <c r="AZ530" s="89"/>
      <c r="BA530" s="89"/>
      <c r="BB530" s="89"/>
      <c r="BC530" s="89"/>
      <c r="BD530" s="89"/>
      <c r="BE530" s="89"/>
      <c r="BF530" s="89"/>
      <c r="BG530" s="89"/>
      <c r="BH530" s="89"/>
      <c r="BI530" s="89"/>
      <c r="BJ530" s="89"/>
      <c r="BK530" s="89"/>
      <c r="BL530" s="89"/>
      <c r="BM530" s="89"/>
      <c r="BN530" s="89"/>
      <c r="BO530" s="89"/>
      <c r="BP530" s="89"/>
      <c r="BQ530" s="89"/>
      <c r="BR530" s="89"/>
      <c r="BS530" s="89"/>
      <c r="BT530" s="89"/>
      <c r="BU530" s="89"/>
      <c r="BV530" s="89"/>
      <c r="BW530" s="89"/>
    </row>
    <row r="531" spans="1:75" ht="12.75" customHeight="1" x14ac:dyDescent="0.2">
      <c r="A531" s="102"/>
      <c r="B531" s="102"/>
      <c r="C531" s="102"/>
      <c r="D531" s="102"/>
      <c r="E531" s="102"/>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89"/>
      <c r="AZ531" s="89"/>
      <c r="BA531" s="89"/>
      <c r="BB531" s="89"/>
      <c r="BC531" s="89"/>
      <c r="BD531" s="89"/>
      <c r="BE531" s="89"/>
      <c r="BF531" s="89"/>
      <c r="BG531" s="89"/>
      <c r="BH531" s="89"/>
      <c r="BI531" s="89"/>
      <c r="BJ531" s="89"/>
      <c r="BK531" s="89"/>
      <c r="BL531" s="89"/>
      <c r="BM531" s="89"/>
      <c r="BN531" s="89"/>
      <c r="BO531" s="89"/>
      <c r="BP531" s="89"/>
      <c r="BQ531" s="89"/>
      <c r="BR531" s="89"/>
      <c r="BS531" s="89"/>
      <c r="BT531" s="89"/>
      <c r="BU531" s="89"/>
      <c r="BV531" s="89"/>
      <c r="BW531" s="89"/>
    </row>
    <row r="532" spans="1:75" ht="12.75" customHeight="1" x14ac:dyDescent="0.2">
      <c r="A532" s="102"/>
      <c r="B532" s="102"/>
      <c r="C532" s="102"/>
      <c r="D532" s="102"/>
      <c r="E532" s="102"/>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89"/>
      <c r="AZ532" s="89"/>
      <c r="BA532" s="89"/>
      <c r="BB532" s="89"/>
      <c r="BC532" s="89"/>
      <c r="BD532" s="89"/>
      <c r="BE532" s="89"/>
      <c r="BF532" s="89"/>
      <c r="BG532" s="89"/>
      <c r="BH532" s="89"/>
      <c r="BI532" s="89"/>
      <c r="BJ532" s="89"/>
      <c r="BK532" s="89"/>
      <c r="BL532" s="89"/>
      <c r="BM532" s="89"/>
      <c r="BN532" s="89"/>
      <c r="BO532" s="89"/>
      <c r="BP532" s="89"/>
      <c r="BQ532" s="89"/>
      <c r="BR532" s="89"/>
      <c r="BS532" s="89"/>
      <c r="BT532" s="89"/>
      <c r="BU532" s="89"/>
      <c r="BV532" s="89"/>
      <c r="BW532" s="89"/>
    </row>
    <row r="533" spans="1:75" ht="12.75" customHeight="1" x14ac:dyDescent="0.2">
      <c r="A533" s="102"/>
      <c r="B533" s="102"/>
      <c r="C533" s="102"/>
      <c r="D533" s="102"/>
      <c r="E533" s="102"/>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89"/>
      <c r="AZ533" s="89"/>
      <c r="BA533" s="89"/>
      <c r="BB533" s="89"/>
      <c r="BC533" s="89"/>
      <c r="BD533" s="89"/>
      <c r="BE533" s="89"/>
      <c r="BF533" s="89"/>
      <c r="BG533" s="89"/>
      <c r="BH533" s="89"/>
      <c r="BI533" s="89"/>
      <c r="BJ533" s="89"/>
      <c r="BK533" s="89"/>
      <c r="BL533" s="89"/>
      <c r="BM533" s="89"/>
      <c r="BN533" s="89"/>
      <c r="BO533" s="89"/>
      <c r="BP533" s="89"/>
      <c r="BQ533" s="89"/>
      <c r="BR533" s="89"/>
      <c r="BS533" s="89"/>
      <c r="BT533" s="89"/>
      <c r="BU533" s="89"/>
      <c r="BV533" s="89"/>
      <c r="BW533" s="89"/>
    </row>
    <row r="534" spans="1:75" ht="12.75" customHeight="1" x14ac:dyDescent="0.2">
      <c r="A534" s="102"/>
      <c r="B534" s="102"/>
      <c r="C534" s="102"/>
      <c r="D534" s="102"/>
      <c r="E534" s="102"/>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89"/>
      <c r="AZ534" s="89"/>
      <c r="BA534" s="89"/>
      <c r="BB534" s="89"/>
      <c r="BC534" s="89"/>
      <c r="BD534" s="89"/>
      <c r="BE534" s="89"/>
      <c r="BF534" s="89"/>
      <c r="BG534" s="89"/>
      <c r="BH534" s="89"/>
      <c r="BI534" s="89"/>
      <c r="BJ534" s="89"/>
      <c r="BK534" s="89"/>
      <c r="BL534" s="89"/>
      <c r="BM534" s="89"/>
      <c r="BN534" s="89"/>
      <c r="BO534" s="89"/>
      <c r="BP534" s="89"/>
      <c r="BQ534" s="89"/>
      <c r="BR534" s="89"/>
      <c r="BS534" s="89"/>
      <c r="BT534" s="89"/>
      <c r="BU534" s="89"/>
      <c r="BV534" s="89"/>
      <c r="BW534" s="89"/>
    </row>
    <row r="535" spans="1:75" ht="12.75" customHeight="1" x14ac:dyDescent="0.2">
      <c r="A535" s="102"/>
      <c r="B535" s="102"/>
      <c r="C535" s="102"/>
      <c r="D535" s="102"/>
      <c r="E535" s="102"/>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89"/>
      <c r="AZ535" s="89"/>
      <c r="BA535" s="89"/>
      <c r="BB535" s="89"/>
      <c r="BC535" s="89"/>
      <c r="BD535" s="89"/>
      <c r="BE535" s="89"/>
      <c r="BF535" s="89"/>
      <c r="BG535" s="89"/>
      <c r="BH535" s="89"/>
      <c r="BI535" s="89"/>
      <c r="BJ535" s="89"/>
      <c r="BK535" s="89"/>
      <c r="BL535" s="89"/>
      <c r="BM535" s="89"/>
      <c r="BN535" s="89"/>
      <c r="BO535" s="89"/>
      <c r="BP535" s="89"/>
      <c r="BQ535" s="89"/>
      <c r="BR535" s="89"/>
      <c r="BS535" s="89"/>
      <c r="BT535" s="89"/>
      <c r="BU535" s="89"/>
      <c r="BV535" s="89"/>
      <c r="BW535" s="89"/>
    </row>
    <row r="536" spans="1:75" ht="12.75" customHeight="1" x14ac:dyDescent="0.2">
      <c r="A536" s="102"/>
      <c r="B536" s="102"/>
      <c r="C536" s="102"/>
      <c r="D536" s="102"/>
      <c r="E536" s="102"/>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89"/>
      <c r="AZ536" s="89"/>
      <c r="BA536" s="89"/>
      <c r="BB536" s="89"/>
      <c r="BC536" s="89"/>
      <c r="BD536" s="89"/>
      <c r="BE536" s="89"/>
      <c r="BF536" s="89"/>
      <c r="BG536" s="89"/>
      <c r="BH536" s="89"/>
      <c r="BI536" s="89"/>
      <c r="BJ536" s="89"/>
      <c r="BK536" s="89"/>
      <c r="BL536" s="89"/>
      <c r="BM536" s="89"/>
      <c r="BN536" s="89"/>
      <c r="BO536" s="89"/>
      <c r="BP536" s="89"/>
      <c r="BQ536" s="89"/>
      <c r="BR536" s="89"/>
      <c r="BS536" s="89"/>
      <c r="BT536" s="89"/>
      <c r="BU536" s="89"/>
      <c r="BV536" s="89"/>
      <c r="BW536" s="89"/>
    </row>
    <row r="537" spans="1:75" ht="12.75" customHeight="1" x14ac:dyDescent="0.2">
      <c r="A537" s="102"/>
      <c r="B537" s="102"/>
      <c r="C537" s="102"/>
      <c r="D537" s="102"/>
      <c r="E537" s="102"/>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89"/>
      <c r="AZ537" s="89"/>
      <c r="BA537" s="89"/>
      <c r="BB537" s="89"/>
      <c r="BC537" s="89"/>
      <c r="BD537" s="89"/>
      <c r="BE537" s="89"/>
      <c r="BF537" s="89"/>
      <c r="BG537" s="89"/>
      <c r="BH537" s="89"/>
      <c r="BI537" s="89"/>
      <c r="BJ537" s="89"/>
      <c r="BK537" s="89"/>
      <c r="BL537" s="89"/>
      <c r="BM537" s="89"/>
      <c r="BN537" s="89"/>
      <c r="BO537" s="89"/>
      <c r="BP537" s="89"/>
      <c r="BQ537" s="89"/>
      <c r="BR537" s="89"/>
      <c r="BS537" s="89"/>
      <c r="BT537" s="89"/>
      <c r="BU537" s="89"/>
      <c r="BV537" s="89"/>
      <c r="BW537" s="89"/>
    </row>
    <row r="538" spans="1:75" ht="12.75" customHeight="1" x14ac:dyDescent="0.2">
      <c r="A538" s="102"/>
      <c r="B538" s="102"/>
      <c r="C538" s="102"/>
      <c r="D538" s="102"/>
      <c r="E538" s="102"/>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89"/>
      <c r="AZ538" s="89"/>
      <c r="BA538" s="89"/>
      <c r="BB538" s="89"/>
      <c r="BC538" s="89"/>
      <c r="BD538" s="89"/>
      <c r="BE538" s="89"/>
      <c r="BF538" s="89"/>
      <c r="BG538" s="89"/>
      <c r="BH538" s="89"/>
      <c r="BI538" s="89"/>
      <c r="BJ538" s="89"/>
      <c r="BK538" s="89"/>
      <c r="BL538" s="89"/>
      <c r="BM538" s="89"/>
      <c r="BN538" s="89"/>
      <c r="BO538" s="89"/>
      <c r="BP538" s="89"/>
      <c r="BQ538" s="89"/>
      <c r="BR538" s="89"/>
      <c r="BS538" s="89"/>
      <c r="BT538" s="89"/>
      <c r="BU538" s="89"/>
      <c r="BV538" s="89"/>
      <c r="BW538" s="89"/>
    </row>
    <row r="539" spans="1:75" ht="12.75" customHeight="1" x14ac:dyDescent="0.2">
      <c r="A539" s="102"/>
      <c r="B539" s="102"/>
      <c r="C539" s="102"/>
      <c r="D539" s="102"/>
      <c r="E539" s="102"/>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89"/>
      <c r="AZ539" s="89"/>
      <c r="BA539" s="89"/>
      <c r="BB539" s="89"/>
      <c r="BC539" s="89"/>
      <c r="BD539" s="89"/>
      <c r="BE539" s="89"/>
      <c r="BF539" s="89"/>
      <c r="BG539" s="89"/>
      <c r="BH539" s="89"/>
      <c r="BI539" s="89"/>
      <c r="BJ539" s="89"/>
      <c r="BK539" s="89"/>
      <c r="BL539" s="89"/>
      <c r="BM539" s="89"/>
      <c r="BN539" s="89"/>
      <c r="BO539" s="89"/>
      <c r="BP539" s="89"/>
      <c r="BQ539" s="89"/>
      <c r="BR539" s="89"/>
      <c r="BS539" s="89"/>
      <c r="BT539" s="89"/>
      <c r="BU539" s="89"/>
      <c r="BV539" s="89"/>
      <c r="BW539" s="89"/>
    </row>
    <row r="540" spans="1:75" ht="12.75" customHeight="1" x14ac:dyDescent="0.2">
      <c r="A540" s="102"/>
      <c r="B540" s="102"/>
      <c r="C540" s="102"/>
      <c r="D540" s="102"/>
      <c r="E540" s="102"/>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89"/>
      <c r="AZ540" s="89"/>
      <c r="BA540" s="89"/>
      <c r="BB540" s="89"/>
      <c r="BC540" s="89"/>
      <c r="BD540" s="89"/>
      <c r="BE540" s="89"/>
      <c r="BF540" s="89"/>
      <c r="BG540" s="89"/>
      <c r="BH540" s="89"/>
      <c r="BI540" s="89"/>
      <c r="BJ540" s="89"/>
      <c r="BK540" s="89"/>
      <c r="BL540" s="89"/>
      <c r="BM540" s="89"/>
      <c r="BN540" s="89"/>
      <c r="BO540" s="89"/>
      <c r="BP540" s="89"/>
      <c r="BQ540" s="89"/>
      <c r="BR540" s="89"/>
      <c r="BS540" s="89"/>
      <c r="BT540" s="89"/>
      <c r="BU540" s="89"/>
      <c r="BV540" s="89"/>
      <c r="BW540" s="89"/>
    </row>
    <row r="541" spans="1:75" ht="12.75" customHeight="1" x14ac:dyDescent="0.2">
      <c r="A541" s="102"/>
      <c r="B541" s="102"/>
      <c r="C541" s="102"/>
      <c r="D541" s="102"/>
      <c r="E541" s="102"/>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89"/>
      <c r="AZ541" s="89"/>
      <c r="BA541" s="89"/>
      <c r="BB541" s="89"/>
      <c r="BC541" s="89"/>
      <c r="BD541" s="89"/>
      <c r="BE541" s="89"/>
      <c r="BF541" s="89"/>
      <c r="BG541" s="89"/>
      <c r="BH541" s="89"/>
      <c r="BI541" s="89"/>
      <c r="BJ541" s="89"/>
      <c r="BK541" s="89"/>
      <c r="BL541" s="89"/>
      <c r="BM541" s="89"/>
      <c r="BN541" s="89"/>
      <c r="BO541" s="89"/>
      <c r="BP541" s="89"/>
      <c r="BQ541" s="89"/>
      <c r="BR541" s="89"/>
      <c r="BS541" s="89"/>
      <c r="BT541" s="89"/>
      <c r="BU541" s="89"/>
      <c r="BV541" s="89"/>
      <c r="BW541" s="89"/>
    </row>
    <row r="542" spans="1:75" ht="12.75" customHeight="1" x14ac:dyDescent="0.2">
      <c r="A542" s="102"/>
      <c r="B542" s="102"/>
      <c r="C542" s="102"/>
      <c r="D542" s="102"/>
      <c r="E542" s="102"/>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89"/>
      <c r="AZ542" s="89"/>
      <c r="BA542" s="89"/>
      <c r="BB542" s="89"/>
      <c r="BC542" s="89"/>
      <c r="BD542" s="89"/>
      <c r="BE542" s="89"/>
      <c r="BF542" s="89"/>
      <c r="BG542" s="89"/>
      <c r="BH542" s="89"/>
      <c r="BI542" s="89"/>
      <c r="BJ542" s="89"/>
      <c r="BK542" s="89"/>
      <c r="BL542" s="89"/>
      <c r="BM542" s="89"/>
      <c r="BN542" s="89"/>
      <c r="BO542" s="89"/>
      <c r="BP542" s="89"/>
      <c r="BQ542" s="89"/>
      <c r="BR542" s="89"/>
      <c r="BS542" s="89"/>
      <c r="BT542" s="89"/>
      <c r="BU542" s="89"/>
      <c r="BV542" s="89"/>
      <c r="BW542" s="89"/>
    </row>
    <row r="543" spans="1:75" ht="12.75" customHeight="1" x14ac:dyDescent="0.2">
      <c r="A543" s="102"/>
      <c r="B543" s="102"/>
      <c r="C543" s="102"/>
      <c r="D543" s="102"/>
      <c r="E543" s="102"/>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89"/>
      <c r="AZ543" s="89"/>
      <c r="BA543" s="89"/>
      <c r="BB543" s="89"/>
      <c r="BC543" s="89"/>
      <c r="BD543" s="89"/>
      <c r="BE543" s="89"/>
      <c r="BF543" s="89"/>
      <c r="BG543" s="89"/>
      <c r="BH543" s="89"/>
      <c r="BI543" s="89"/>
      <c r="BJ543" s="89"/>
      <c r="BK543" s="89"/>
      <c r="BL543" s="89"/>
      <c r="BM543" s="89"/>
      <c r="BN543" s="89"/>
      <c r="BO543" s="89"/>
      <c r="BP543" s="89"/>
      <c r="BQ543" s="89"/>
      <c r="BR543" s="89"/>
      <c r="BS543" s="89"/>
      <c r="BT543" s="89"/>
      <c r="BU543" s="89"/>
      <c r="BV543" s="89"/>
      <c r="BW543" s="89"/>
    </row>
    <row r="544" spans="1:75" ht="12.75" customHeight="1" x14ac:dyDescent="0.2">
      <c r="A544" s="102"/>
      <c r="B544" s="102"/>
      <c r="C544" s="102"/>
      <c r="D544" s="102"/>
      <c r="E544" s="102"/>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c r="BW544" s="89"/>
    </row>
    <row r="545" spans="1:75" ht="12.75" customHeight="1" x14ac:dyDescent="0.2">
      <c r="A545" s="102"/>
      <c r="B545" s="102"/>
      <c r="C545" s="102"/>
      <c r="D545" s="102"/>
      <c r="E545" s="102"/>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89"/>
      <c r="AZ545" s="89"/>
      <c r="BA545" s="89"/>
      <c r="BB545" s="89"/>
      <c r="BC545" s="89"/>
      <c r="BD545" s="89"/>
      <c r="BE545" s="89"/>
      <c r="BF545" s="89"/>
      <c r="BG545" s="89"/>
      <c r="BH545" s="89"/>
      <c r="BI545" s="89"/>
      <c r="BJ545" s="89"/>
      <c r="BK545" s="89"/>
      <c r="BL545" s="89"/>
      <c r="BM545" s="89"/>
      <c r="BN545" s="89"/>
      <c r="BO545" s="89"/>
      <c r="BP545" s="89"/>
      <c r="BQ545" s="89"/>
      <c r="BR545" s="89"/>
      <c r="BS545" s="89"/>
      <c r="BT545" s="89"/>
      <c r="BU545" s="89"/>
      <c r="BV545" s="89"/>
      <c r="BW545" s="89"/>
    </row>
    <row r="546" spans="1:75" ht="12.75" customHeight="1" x14ac:dyDescent="0.2">
      <c r="A546" s="102"/>
      <c r="B546" s="102"/>
      <c r="C546" s="102"/>
      <c r="D546" s="102"/>
      <c r="E546" s="102"/>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89"/>
      <c r="AZ546" s="89"/>
      <c r="BA546" s="89"/>
      <c r="BB546" s="89"/>
      <c r="BC546" s="89"/>
      <c r="BD546" s="89"/>
      <c r="BE546" s="89"/>
      <c r="BF546" s="89"/>
      <c r="BG546" s="89"/>
      <c r="BH546" s="89"/>
      <c r="BI546" s="89"/>
      <c r="BJ546" s="89"/>
      <c r="BK546" s="89"/>
      <c r="BL546" s="89"/>
      <c r="BM546" s="89"/>
      <c r="BN546" s="89"/>
      <c r="BO546" s="89"/>
      <c r="BP546" s="89"/>
      <c r="BQ546" s="89"/>
      <c r="BR546" s="89"/>
      <c r="BS546" s="89"/>
      <c r="BT546" s="89"/>
      <c r="BU546" s="89"/>
      <c r="BV546" s="89"/>
      <c r="BW546" s="89"/>
    </row>
    <row r="547" spans="1:75" ht="12.75" customHeight="1" x14ac:dyDescent="0.2">
      <c r="A547" s="102"/>
      <c r="B547" s="102"/>
      <c r="C547" s="102"/>
      <c r="D547" s="102"/>
      <c r="E547" s="102"/>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89"/>
      <c r="AZ547" s="89"/>
      <c r="BA547" s="89"/>
      <c r="BB547" s="89"/>
      <c r="BC547" s="89"/>
      <c r="BD547" s="89"/>
      <c r="BE547" s="89"/>
      <c r="BF547" s="89"/>
      <c r="BG547" s="89"/>
      <c r="BH547" s="89"/>
      <c r="BI547" s="89"/>
      <c r="BJ547" s="89"/>
      <c r="BK547" s="89"/>
      <c r="BL547" s="89"/>
      <c r="BM547" s="89"/>
      <c r="BN547" s="89"/>
      <c r="BO547" s="89"/>
      <c r="BP547" s="89"/>
      <c r="BQ547" s="89"/>
      <c r="BR547" s="89"/>
      <c r="BS547" s="89"/>
      <c r="BT547" s="89"/>
      <c r="BU547" s="89"/>
      <c r="BV547" s="89"/>
      <c r="BW547" s="89"/>
    </row>
    <row r="548" spans="1:75" ht="12.75" customHeight="1" x14ac:dyDescent="0.2">
      <c r="A548" s="102"/>
      <c r="B548" s="102"/>
      <c r="C548" s="102"/>
      <c r="D548" s="102"/>
      <c r="E548" s="102"/>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89"/>
      <c r="AZ548" s="89"/>
      <c r="BA548" s="89"/>
      <c r="BB548" s="89"/>
      <c r="BC548" s="89"/>
      <c r="BD548" s="89"/>
      <c r="BE548" s="89"/>
      <c r="BF548" s="89"/>
      <c r="BG548" s="89"/>
      <c r="BH548" s="89"/>
      <c r="BI548" s="89"/>
      <c r="BJ548" s="89"/>
      <c r="BK548" s="89"/>
      <c r="BL548" s="89"/>
      <c r="BM548" s="89"/>
      <c r="BN548" s="89"/>
      <c r="BO548" s="89"/>
      <c r="BP548" s="89"/>
      <c r="BQ548" s="89"/>
      <c r="BR548" s="89"/>
      <c r="BS548" s="89"/>
      <c r="BT548" s="89"/>
      <c r="BU548" s="89"/>
      <c r="BV548" s="89"/>
      <c r="BW548" s="89"/>
    </row>
    <row r="549" spans="1:75" ht="12.75" customHeight="1" x14ac:dyDescent="0.2">
      <c r="A549" s="102"/>
      <c r="B549" s="102"/>
      <c r="C549" s="102"/>
      <c r="D549" s="102"/>
      <c r="E549" s="102"/>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89"/>
      <c r="AZ549" s="89"/>
      <c r="BA549" s="89"/>
      <c r="BB549" s="89"/>
      <c r="BC549" s="89"/>
      <c r="BD549" s="89"/>
      <c r="BE549" s="89"/>
      <c r="BF549" s="89"/>
      <c r="BG549" s="89"/>
      <c r="BH549" s="89"/>
      <c r="BI549" s="89"/>
      <c r="BJ549" s="89"/>
      <c r="BK549" s="89"/>
      <c r="BL549" s="89"/>
      <c r="BM549" s="89"/>
      <c r="BN549" s="89"/>
      <c r="BO549" s="89"/>
      <c r="BP549" s="89"/>
      <c r="BQ549" s="89"/>
      <c r="BR549" s="89"/>
      <c r="BS549" s="89"/>
      <c r="BT549" s="89"/>
      <c r="BU549" s="89"/>
      <c r="BV549" s="89"/>
      <c r="BW549" s="89"/>
    </row>
    <row r="550" spans="1:75" ht="12.75" customHeight="1" x14ac:dyDescent="0.2">
      <c r="A550" s="102"/>
      <c r="B550" s="102"/>
      <c r="C550" s="102"/>
      <c r="D550" s="102"/>
      <c r="E550" s="102"/>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89"/>
      <c r="AZ550" s="89"/>
      <c r="BA550" s="89"/>
      <c r="BB550" s="89"/>
      <c r="BC550" s="89"/>
      <c r="BD550" s="89"/>
      <c r="BE550" s="89"/>
      <c r="BF550" s="89"/>
      <c r="BG550" s="89"/>
      <c r="BH550" s="89"/>
      <c r="BI550" s="89"/>
      <c r="BJ550" s="89"/>
      <c r="BK550" s="89"/>
      <c r="BL550" s="89"/>
      <c r="BM550" s="89"/>
      <c r="BN550" s="89"/>
      <c r="BO550" s="89"/>
      <c r="BP550" s="89"/>
      <c r="BQ550" s="89"/>
      <c r="BR550" s="89"/>
      <c r="BS550" s="89"/>
      <c r="BT550" s="89"/>
      <c r="BU550" s="89"/>
      <c r="BV550" s="89"/>
      <c r="BW550" s="89"/>
    </row>
    <row r="551" spans="1:75" ht="12.75" customHeight="1" x14ac:dyDescent="0.2">
      <c r="A551" s="102"/>
      <c r="B551" s="102"/>
      <c r="C551" s="102"/>
      <c r="D551" s="102"/>
      <c r="E551" s="102"/>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89"/>
      <c r="AZ551" s="89"/>
      <c r="BA551" s="89"/>
      <c r="BB551" s="89"/>
      <c r="BC551" s="89"/>
      <c r="BD551" s="89"/>
      <c r="BE551" s="89"/>
      <c r="BF551" s="89"/>
      <c r="BG551" s="89"/>
      <c r="BH551" s="89"/>
      <c r="BI551" s="89"/>
      <c r="BJ551" s="89"/>
      <c r="BK551" s="89"/>
      <c r="BL551" s="89"/>
      <c r="BM551" s="89"/>
      <c r="BN551" s="89"/>
      <c r="BO551" s="89"/>
      <c r="BP551" s="89"/>
      <c r="BQ551" s="89"/>
      <c r="BR551" s="89"/>
      <c r="BS551" s="89"/>
      <c r="BT551" s="89"/>
      <c r="BU551" s="89"/>
      <c r="BV551" s="89"/>
      <c r="BW551" s="89"/>
    </row>
    <row r="552" spans="1:75" ht="12.75" customHeight="1" x14ac:dyDescent="0.2">
      <c r="A552" s="102"/>
      <c r="B552" s="102"/>
      <c r="C552" s="102"/>
      <c r="D552" s="102"/>
      <c r="E552" s="102"/>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89"/>
      <c r="AZ552" s="89"/>
      <c r="BA552" s="89"/>
      <c r="BB552" s="89"/>
      <c r="BC552" s="89"/>
      <c r="BD552" s="89"/>
      <c r="BE552" s="89"/>
      <c r="BF552" s="89"/>
      <c r="BG552" s="89"/>
      <c r="BH552" s="89"/>
      <c r="BI552" s="89"/>
      <c r="BJ552" s="89"/>
      <c r="BK552" s="89"/>
      <c r="BL552" s="89"/>
      <c r="BM552" s="89"/>
      <c r="BN552" s="89"/>
      <c r="BO552" s="89"/>
      <c r="BP552" s="89"/>
      <c r="BQ552" s="89"/>
      <c r="BR552" s="89"/>
      <c r="BS552" s="89"/>
      <c r="BT552" s="89"/>
      <c r="BU552" s="89"/>
      <c r="BV552" s="89"/>
      <c r="BW552" s="89"/>
    </row>
    <row r="553" spans="1:75" ht="12.75" customHeight="1" x14ac:dyDescent="0.2">
      <c r="A553" s="102"/>
      <c r="B553" s="102"/>
      <c r="C553" s="102"/>
      <c r="D553" s="102"/>
      <c r="E553" s="102"/>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89"/>
      <c r="AZ553" s="89"/>
      <c r="BA553" s="89"/>
      <c r="BB553" s="89"/>
      <c r="BC553" s="89"/>
      <c r="BD553" s="89"/>
      <c r="BE553" s="89"/>
      <c r="BF553" s="89"/>
      <c r="BG553" s="89"/>
      <c r="BH553" s="89"/>
      <c r="BI553" s="89"/>
      <c r="BJ553" s="89"/>
      <c r="BK553" s="89"/>
      <c r="BL553" s="89"/>
      <c r="BM553" s="89"/>
      <c r="BN553" s="89"/>
      <c r="BO553" s="89"/>
      <c r="BP553" s="89"/>
      <c r="BQ553" s="89"/>
      <c r="BR553" s="89"/>
      <c r="BS553" s="89"/>
      <c r="BT553" s="89"/>
      <c r="BU553" s="89"/>
      <c r="BV553" s="89"/>
      <c r="BW553" s="89"/>
    </row>
    <row r="554" spans="1:75" ht="12.75" customHeight="1" x14ac:dyDescent="0.2">
      <c r="A554" s="102"/>
      <c r="B554" s="102"/>
      <c r="C554" s="102"/>
      <c r="D554" s="102"/>
      <c r="E554" s="102"/>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89"/>
      <c r="AZ554" s="89"/>
      <c r="BA554" s="89"/>
      <c r="BB554" s="89"/>
      <c r="BC554" s="89"/>
      <c r="BD554" s="89"/>
      <c r="BE554" s="89"/>
      <c r="BF554" s="89"/>
      <c r="BG554" s="89"/>
      <c r="BH554" s="89"/>
      <c r="BI554" s="89"/>
      <c r="BJ554" s="89"/>
      <c r="BK554" s="89"/>
      <c r="BL554" s="89"/>
      <c r="BM554" s="89"/>
      <c r="BN554" s="89"/>
      <c r="BO554" s="89"/>
      <c r="BP554" s="89"/>
      <c r="BQ554" s="89"/>
      <c r="BR554" s="89"/>
      <c r="BS554" s="89"/>
      <c r="BT554" s="89"/>
      <c r="BU554" s="89"/>
      <c r="BV554" s="89"/>
      <c r="BW554" s="89"/>
    </row>
    <row r="555" spans="1:75" ht="12.75" customHeight="1" x14ac:dyDescent="0.2">
      <c r="A555" s="102"/>
      <c r="B555" s="102"/>
      <c r="C555" s="102"/>
      <c r="D555" s="102"/>
      <c r="E555" s="102"/>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89"/>
      <c r="AZ555" s="89"/>
      <c r="BA555" s="89"/>
      <c r="BB555" s="89"/>
      <c r="BC555" s="89"/>
      <c r="BD555" s="89"/>
      <c r="BE555" s="89"/>
      <c r="BF555" s="89"/>
      <c r="BG555" s="89"/>
      <c r="BH555" s="89"/>
      <c r="BI555" s="89"/>
      <c r="BJ555" s="89"/>
      <c r="BK555" s="89"/>
      <c r="BL555" s="89"/>
      <c r="BM555" s="89"/>
      <c r="BN555" s="89"/>
      <c r="BO555" s="89"/>
      <c r="BP555" s="89"/>
      <c r="BQ555" s="89"/>
      <c r="BR555" s="89"/>
      <c r="BS555" s="89"/>
      <c r="BT555" s="89"/>
      <c r="BU555" s="89"/>
      <c r="BV555" s="89"/>
      <c r="BW555" s="89"/>
    </row>
    <row r="556" spans="1:75" ht="12.75" customHeight="1" x14ac:dyDescent="0.2">
      <c r="A556" s="102"/>
      <c r="B556" s="102"/>
      <c r="C556" s="102"/>
      <c r="D556" s="102"/>
      <c r="E556" s="102"/>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89"/>
      <c r="AZ556" s="89"/>
      <c r="BA556" s="89"/>
      <c r="BB556" s="89"/>
      <c r="BC556" s="89"/>
      <c r="BD556" s="89"/>
      <c r="BE556" s="89"/>
      <c r="BF556" s="89"/>
      <c r="BG556" s="89"/>
      <c r="BH556" s="89"/>
      <c r="BI556" s="89"/>
      <c r="BJ556" s="89"/>
      <c r="BK556" s="89"/>
      <c r="BL556" s="89"/>
      <c r="BM556" s="89"/>
      <c r="BN556" s="89"/>
      <c r="BO556" s="89"/>
      <c r="BP556" s="89"/>
      <c r="BQ556" s="89"/>
      <c r="BR556" s="89"/>
      <c r="BS556" s="89"/>
      <c r="BT556" s="89"/>
      <c r="BU556" s="89"/>
      <c r="BV556" s="89"/>
      <c r="BW556" s="89"/>
    </row>
    <row r="557" spans="1:75" ht="12.75" customHeight="1" x14ac:dyDescent="0.2">
      <c r="A557" s="102"/>
      <c r="B557" s="102"/>
      <c r="C557" s="102"/>
      <c r="D557" s="102"/>
      <c r="E557" s="102"/>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89"/>
      <c r="AZ557" s="89"/>
      <c r="BA557" s="89"/>
      <c r="BB557" s="89"/>
      <c r="BC557" s="89"/>
      <c r="BD557" s="89"/>
      <c r="BE557" s="89"/>
      <c r="BF557" s="89"/>
      <c r="BG557" s="89"/>
      <c r="BH557" s="89"/>
      <c r="BI557" s="89"/>
      <c r="BJ557" s="89"/>
      <c r="BK557" s="89"/>
      <c r="BL557" s="89"/>
      <c r="BM557" s="89"/>
      <c r="BN557" s="89"/>
      <c r="BO557" s="89"/>
      <c r="BP557" s="89"/>
      <c r="BQ557" s="89"/>
      <c r="BR557" s="89"/>
      <c r="BS557" s="89"/>
      <c r="BT557" s="89"/>
      <c r="BU557" s="89"/>
      <c r="BV557" s="89"/>
      <c r="BW557" s="89"/>
    </row>
    <row r="558" spans="1:75" ht="12.75" customHeight="1" x14ac:dyDescent="0.2">
      <c r="A558" s="102"/>
      <c r="B558" s="102"/>
      <c r="C558" s="102"/>
      <c r="D558" s="102"/>
      <c r="E558" s="102"/>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89"/>
      <c r="AZ558" s="89"/>
      <c r="BA558" s="89"/>
      <c r="BB558" s="89"/>
      <c r="BC558" s="89"/>
      <c r="BD558" s="89"/>
      <c r="BE558" s="89"/>
      <c r="BF558" s="89"/>
      <c r="BG558" s="89"/>
      <c r="BH558" s="89"/>
      <c r="BI558" s="89"/>
      <c r="BJ558" s="89"/>
      <c r="BK558" s="89"/>
      <c r="BL558" s="89"/>
      <c r="BM558" s="89"/>
      <c r="BN558" s="89"/>
      <c r="BO558" s="89"/>
      <c r="BP558" s="89"/>
      <c r="BQ558" s="89"/>
      <c r="BR558" s="89"/>
      <c r="BS558" s="89"/>
      <c r="BT558" s="89"/>
      <c r="BU558" s="89"/>
      <c r="BV558" s="89"/>
      <c r="BW558" s="89"/>
    </row>
    <row r="559" spans="1:75" ht="12.75" customHeight="1" x14ac:dyDescent="0.2">
      <c r="A559" s="102"/>
      <c r="B559" s="102"/>
      <c r="C559" s="102"/>
      <c r="D559" s="102"/>
      <c r="E559" s="102"/>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89"/>
      <c r="AZ559" s="89"/>
      <c r="BA559" s="89"/>
      <c r="BB559" s="89"/>
      <c r="BC559" s="89"/>
      <c r="BD559" s="89"/>
      <c r="BE559" s="89"/>
      <c r="BF559" s="89"/>
      <c r="BG559" s="89"/>
      <c r="BH559" s="89"/>
      <c r="BI559" s="89"/>
      <c r="BJ559" s="89"/>
      <c r="BK559" s="89"/>
      <c r="BL559" s="89"/>
      <c r="BM559" s="89"/>
      <c r="BN559" s="89"/>
      <c r="BO559" s="89"/>
      <c r="BP559" s="89"/>
      <c r="BQ559" s="89"/>
      <c r="BR559" s="89"/>
      <c r="BS559" s="89"/>
      <c r="BT559" s="89"/>
      <c r="BU559" s="89"/>
      <c r="BV559" s="89"/>
      <c r="BW559" s="89"/>
    </row>
    <row r="560" spans="1:75" ht="12.75" customHeight="1" x14ac:dyDescent="0.2">
      <c r="A560" s="102"/>
      <c r="B560" s="102"/>
      <c r="C560" s="102"/>
      <c r="D560" s="102"/>
      <c r="E560" s="102"/>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89"/>
      <c r="AZ560" s="89"/>
      <c r="BA560" s="89"/>
      <c r="BB560" s="89"/>
      <c r="BC560" s="89"/>
      <c r="BD560" s="89"/>
      <c r="BE560" s="89"/>
      <c r="BF560" s="89"/>
      <c r="BG560" s="89"/>
      <c r="BH560" s="89"/>
      <c r="BI560" s="89"/>
      <c r="BJ560" s="89"/>
      <c r="BK560" s="89"/>
      <c r="BL560" s="89"/>
      <c r="BM560" s="89"/>
      <c r="BN560" s="89"/>
      <c r="BO560" s="89"/>
      <c r="BP560" s="89"/>
      <c r="BQ560" s="89"/>
      <c r="BR560" s="89"/>
      <c r="BS560" s="89"/>
      <c r="BT560" s="89"/>
      <c r="BU560" s="89"/>
      <c r="BV560" s="89"/>
      <c r="BW560" s="89"/>
    </row>
    <row r="561" spans="1:75" ht="12.75" customHeight="1" x14ac:dyDescent="0.2">
      <c r="A561" s="102"/>
      <c r="B561" s="102"/>
      <c r="C561" s="102"/>
      <c r="D561" s="102"/>
      <c r="E561" s="102"/>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89"/>
      <c r="AZ561" s="89"/>
      <c r="BA561" s="89"/>
      <c r="BB561" s="89"/>
      <c r="BC561" s="89"/>
      <c r="BD561" s="89"/>
      <c r="BE561" s="89"/>
      <c r="BF561" s="89"/>
      <c r="BG561" s="89"/>
      <c r="BH561" s="89"/>
      <c r="BI561" s="89"/>
      <c r="BJ561" s="89"/>
      <c r="BK561" s="89"/>
      <c r="BL561" s="89"/>
      <c r="BM561" s="89"/>
      <c r="BN561" s="89"/>
      <c r="BO561" s="89"/>
      <c r="BP561" s="89"/>
      <c r="BQ561" s="89"/>
      <c r="BR561" s="89"/>
      <c r="BS561" s="89"/>
      <c r="BT561" s="89"/>
      <c r="BU561" s="89"/>
      <c r="BV561" s="89"/>
      <c r="BW561" s="89"/>
    </row>
    <row r="562" spans="1:75" ht="12.75" customHeight="1" x14ac:dyDescent="0.2">
      <c r="A562" s="102"/>
      <c r="B562" s="102"/>
      <c r="C562" s="102"/>
      <c r="D562" s="102"/>
      <c r="E562" s="102"/>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89"/>
      <c r="AZ562" s="89"/>
      <c r="BA562" s="89"/>
      <c r="BB562" s="89"/>
      <c r="BC562" s="89"/>
      <c r="BD562" s="89"/>
      <c r="BE562" s="89"/>
      <c r="BF562" s="89"/>
      <c r="BG562" s="89"/>
      <c r="BH562" s="89"/>
      <c r="BI562" s="89"/>
      <c r="BJ562" s="89"/>
      <c r="BK562" s="89"/>
      <c r="BL562" s="89"/>
      <c r="BM562" s="89"/>
      <c r="BN562" s="89"/>
      <c r="BO562" s="89"/>
      <c r="BP562" s="89"/>
      <c r="BQ562" s="89"/>
      <c r="BR562" s="89"/>
      <c r="BS562" s="89"/>
      <c r="BT562" s="89"/>
      <c r="BU562" s="89"/>
      <c r="BV562" s="89"/>
      <c r="BW562" s="89"/>
    </row>
    <row r="563" spans="1:75" ht="12.75" customHeight="1" x14ac:dyDescent="0.2">
      <c r="A563" s="102"/>
      <c r="B563" s="102"/>
      <c r="C563" s="102"/>
      <c r="D563" s="102"/>
      <c r="E563" s="102"/>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89"/>
      <c r="AZ563" s="89"/>
      <c r="BA563" s="89"/>
      <c r="BB563" s="89"/>
      <c r="BC563" s="89"/>
      <c r="BD563" s="89"/>
      <c r="BE563" s="89"/>
      <c r="BF563" s="89"/>
      <c r="BG563" s="89"/>
      <c r="BH563" s="89"/>
      <c r="BI563" s="89"/>
      <c r="BJ563" s="89"/>
      <c r="BK563" s="89"/>
      <c r="BL563" s="89"/>
      <c r="BM563" s="89"/>
      <c r="BN563" s="89"/>
      <c r="BO563" s="89"/>
      <c r="BP563" s="89"/>
      <c r="BQ563" s="89"/>
      <c r="BR563" s="89"/>
      <c r="BS563" s="89"/>
      <c r="BT563" s="89"/>
      <c r="BU563" s="89"/>
      <c r="BV563" s="89"/>
      <c r="BW563" s="89"/>
    </row>
    <row r="564" spans="1:75" ht="12.75" customHeight="1" x14ac:dyDescent="0.2">
      <c r="A564" s="102"/>
      <c r="B564" s="102"/>
      <c r="C564" s="102"/>
      <c r="D564" s="102"/>
      <c r="E564" s="102"/>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89"/>
      <c r="AZ564" s="89"/>
      <c r="BA564" s="89"/>
      <c r="BB564" s="89"/>
      <c r="BC564" s="89"/>
      <c r="BD564" s="89"/>
      <c r="BE564" s="89"/>
      <c r="BF564" s="89"/>
      <c r="BG564" s="89"/>
      <c r="BH564" s="89"/>
      <c r="BI564" s="89"/>
      <c r="BJ564" s="89"/>
      <c r="BK564" s="89"/>
      <c r="BL564" s="89"/>
      <c r="BM564" s="89"/>
      <c r="BN564" s="89"/>
      <c r="BO564" s="89"/>
      <c r="BP564" s="89"/>
      <c r="BQ564" s="89"/>
      <c r="BR564" s="89"/>
      <c r="BS564" s="89"/>
      <c r="BT564" s="89"/>
      <c r="BU564" s="89"/>
      <c r="BV564" s="89"/>
      <c r="BW564" s="89"/>
    </row>
    <row r="565" spans="1:75" ht="12.75" customHeight="1" x14ac:dyDescent="0.2">
      <c r="A565" s="102"/>
      <c r="B565" s="102"/>
      <c r="C565" s="102"/>
      <c r="D565" s="102"/>
      <c r="E565" s="102"/>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89"/>
      <c r="AZ565" s="89"/>
      <c r="BA565" s="89"/>
      <c r="BB565" s="89"/>
      <c r="BC565" s="89"/>
      <c r="BD565" s="89"/>
      <c r="BE565" s="89"/>
      <c r="BF565" s="89"/>
      <c r="BG565" s="89"/>
      <c r="BH565" s="89"/>
      <c r="BI565" s="89"/>
      <c r="BJ565" s="89"/>
      <c r="BK565" s="89"/>
      <c r="BL565" s="89"/>
      <c r="BM565" s="89"/>
      <c r="BN565" s="89"/>
      <c r="BO565" s="89"/>
      <c r="BP565" s="89"/>
      <c r="BQ565" s="89"/>
      <c r="BR565" s="89"/>
      <c r="BS565" s="89"/>
      <c r="BT565" s="89"/>
      <c r="BU565" s="89"/>
      <c r="BV565" s="89"/>
      <c r="BW565" s="89"/>
    </row>
    <row r="566" spans="1:75" ht="12.75" customHeight="1" x14ac:dyDescent="0.2">
      <c r="A566" s="102"/>
      <c r="B566" s="102"/>
      <c r="C566" s="102"/>
      <c r="D566" s="102"/>
      <c r="E566" s="102"/>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89"/>
      <c r="AZ566" s="89"/>
      <c r="BA566" s="89"/>
      <c r="BB566" s="89"/>
      <c r="BC566" s="89"/>
      <c r="BD566" s="89"/>
      <c r="BE566" s="89"/>
      <c r="BF566" s="89"/>
      <c r="BG566" s="89"/>
      <c r="BH566" s="89"/>
      <c r="BI566" s="89"/>
      <c r="BJ566" s="89"/>
      <c r="BK566" s="89"/>
      <c r="BL566" s="89"/>
      <c r="BM566" s="89"/>
      <c r="BN566" s="89"/>
      <c r="BO566" s="89"/>
      <c r="BP566" s="89"/>
      <c r="BQ566" s="89"/>
      <c r="BR566" s="89"/>
      <c r="BS566" s="89"/>
      <c r="BT566" s="89"/>
      <c r="BU566" s="89"/>
      <c r="BV566" s="89"/>
      <c r="BW566" s="89"/>
    </row>
    <row r="567" spans="1:75" ht="12.75" customHeight="1" x14ac:dyDescent="0.2">
      <c r="A567" s="102"/>
      <c r="B567" s="102"/>
      <c r="C567" s="102"/>
      <c r="D567" s="102"/>
      <c r="E567" s="102"/>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89"/>
      <c r="AZ567" s="89"/>
      <c r="BA567" s="89"/>
      <c r="BB567" s="89"/>
      <c r="BC567" s="89"/>
      <c r="BD567" s="89"/>
      <c r="BE567" s="89"/>
      <c r="BF567" s="89"/>
      <c r="BG567" s="89"/>
      <c r="BH567" s="89"/>
      <c r="BI567" s="89"/>
      <c r="BJ567" s="89"/>
      <c r="BK567" s="89"/>
      <c r="BL567" s="89"/>
      <c r="BM567" s="89"/>
      <c r="BN567" s="89"/>
      <c r="BO567" s="89"/>
      <c r="BP567" s="89"/>
      <c r="BQ567" s="89"/>
      <c r="BR567" s="89"/>
      <c r="BS567" s="89"/>
      <c r="BT567" s="89"/>
      <c r="BU567" s="89"/>
      <c r="BV567" s="89"/>
      <c r="BW567" s="89"/>
    </row>
    <row r="568" spans="1:75" ht="12.75" customHeight="1" x14ac:dyDescent="0.2">
      <c r="A568" s="102"/>
      <c r="B568" s="102"/>
      <c r="C568" s="102"/>
      <c r="D568" s="102"/>
      <c r="E568" s="102"/>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89"/>
      <c r="AZ568" s="89"/>
      <c r="BA568" s="89"/>
      <c r="BB568" s="89"/>
      <c r="BC568" s="89"/>
      <c r="BD568" s="89"/>
      <c r="BE568" s="89"/>
      <c r="BF568" s="89"/>
      <c r="BG568" s="89"/>
      <c r="BH568" s="89"/>
      <c r="BI568" s="89"/>
      <c r="BJ568" s="89"/>
      <c r="BK568" s="89"/>
      <c r="BL568" s="89"/>
      <c r="BM568" s="89"/>
      <c r="BN568" s="89"/>
      <c r="BO568" s="89"/>
      <c r="BP568" s="89"/>
      <c r="BQ568" s="89"/>
      <c r="BR568" s="89"/>
      <c r="BS568" s="89"/>
      <c r="BT568" s="89"/>
      <c r="BU568" s="89"/>
      <c r="BV568" s="89"/>
      <c r="BW568" s="89"/>
    </row>
    <row r="569" spans="1:75" ht="12.75" customHeight="1" x14ac:dyDescent="0.2">
      <c r="A569" s="102"/>
      <c r="B569" s="102"/>
      <c r="C569" s="102"/>
      <c r="D569" s="102"/>
      <c r="E569" s="102"/>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89"/>
      <c r="AZ569" s="89"/>
      <c r="BA569" s="89"/>
      <c r="BB569" s="89"/>
      <c r="BC569" s="89"/>
      <c r="BD569" s="89"/>
      <c r="BE569" s="89"/>
      <c r="BF569" s="89"/>
      <c r="BG569" s="89"/>
      <c r="BH569" s="89"/>
      <c r="BI569" s="89"/>
      <c r="BJ569" s="89"/>
      <c r="BK569" s="89"/>
      <c r="BL569" s="89"/>
      <c r="BM569" s="89"/>
      <c r="BN569" s="89"/>
      <c r="BO569" s="89"/>
      <c r="BP569" s="89"/>
      <c r="BQ569" s="89"/>
      <c r="BR569" s="89"/>
      <c r="BS569" s="89"/>
      <c r="BT569" s="89"/>
      <c r="BU569" s="89"/>
      <c r="BV569" s="89"/>
      <c r="BW569" s="89"/>
    </row>
    <row r="570" spans="1:75" ht="12.75" customHeight="1" x14ac:dyDescent="0.2">
      <c r="A570" s="102"/>
      <c r="B570" s="102"/>
      <c r="C570" s="102"/>
      <c r="D570" s="102"/>
      <c r="E570" s="102"/>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89"/>
      <c r="AZ570" s="89"/>
      <c r="BA570" s="89"/>
      <c r="BB570" s="89"/>
      <c r="BC570" s="89"/>
      <c r="BD570" s="89"/>
      <c r="BE570" s="89"/>
      <c r="BF570" s="89"/>
      <c r="BG570" s="89"/>
      <c r="BH570" s="89"/>
      <c r="BI570" s="89"/>
      <c r="BJ570" s="89"/>
      <c r="BK570" s="89"/>
      <c r="BL570" s="89"/>
      <c r="BM570" s="89"/>
      <c r="BN570" s="89"/>
      <c r="BO570" s="89"/>
      <c r="BP570" s="89"/>
      <c r="BQ570" s="89"/>
      <c r="BR570" s="89"/>
      <c r="BS570" s="89"/>
      <c r="BT570" s="89"/>
      <c r="BU570" s="89"/>
      <c r="BV570" s="89"/>
      <c r="BW570" s="89"/>
    </row>
    <row r="571" spans="1:75" ht="12.75" customHeight="1" x14ac:dyDescent="0.2">
      <c r="A571" s="102"/>
      <c r="B571" s="102"/>
      <c r="C571" s="102"/>
      <c r="D571" s="102"/>
      <c r="E571" s="102"/>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89"/>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89"/>
      <c r="AZ571" s="89"/>
      <c r="BA571" s="89"/>
      <c r="BB571" s="89"/>
      <c r="BC571" s="89"/>
      <c r="BD571" s="89"/>
      <c r="BE571" s="89"/>
      <c r="BF571" s="89"/>
      <c r="BG571" s="89"/>
      <c r="BH571" s="89"/>
      <c r="BI571" s="89"/>
      <c r="BJ571" s="89"/>
      <c r="BK571" s="89"/>
      <c r="BL571" s="89"/>
      <c r="BM571" s="89"/>
      <c r="BN571" s="89"/>
      <c r="BO571" s="89"/>
      <c r="BP571" s="89"/>
      <c r="BQ571" s="89"/>
      <c r="BR571" s="89"/>
      <c r="BS571" s="89"/>
      <c r="BT571" s="89"/>
      <c r="BU571" s="89"/>
      <c r="BV571" s="89"/>
      <c r="BW571" s="89"/>
    </row>
    <row r="572" spans="1:75" ht="12.75" customHeight="1" x14ac:dyDescent="0.2">
      <c r="A572" s="102"/>
      <c r="B572" s="102"/>
      <c r="C572" s="102"/>
      <c r="D572" s="102"/>
      <c r="E572" s="102"/>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89"/>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89"/>
      <c r="AZ572" s="89"/>
      <c r="BA572" s="89"/>
      <c r="BB572" s="89"/>
      <c r="BC572" s="89"/>
      <c r="BD572" s="89"/>
      <c r="BE572" s="89"/>
      <c r="BF572" s="89"/>
      <c r="BG572" s="89"/>
      <c r="BH572" s="89"/>
      <c r="BI572" s="89"/>
      <c r="BJ572" s="89"/>
      <c r="BK572" s="89"/>
      <c r="BL572" s="89"/>
      <c r="BM572" s="89"/>
      <c r="BN572" s="89"/>
      <c r="BO572" s="89"/>
      <c r="BP572" s="89"/>
      <c r="BQ572" s="89"/>
      <c r="BR572" s="89"/>
      <c r="BS572" s="89"/>
      <c r="BT572" s="89"/>
      <c r="BU572" s="89"/>
      <c r="BV572" s="89"/>
      <c r="BW572" s="89"/>
    </row>
    <row r="573" spans="1:75" ht="12.75" customHeight="1" x14ac:dyDescent="0.2">
      <c r="A573" s="102"/>
      <c r="B573" s="102"/>
      <c r="C573" s="102"/>
      <c r="D573" s="102"/>
      <c r="E573" s="102"/>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89"/>
      <c r="AZ573" s="89"/>
      <c r="BA573" s="89"/>
      <c r="BB573" s="89"/>
      <c r="BC573" s="89"/>
      <c r="BD573" s="89"/>
      <c r="BE573" s="89"/>
      <c r="BF573" s="89"/>
      <c r="BG573" s="89"/>
      <c r="BH573" s="89"/>
      <c r="BI573" s="89"/>
      <c r="BJ573" s="89"/>
      <c r="BK573" s="89"/>
      <c r="BL573" s="89"/>
      <c r="BM573" s="89"/>
      <c r="BN573" s="89"/>
      <c r="BO573" s="89"/>
      <c r="BP573" s="89"/>
      <c r="BQ573" s="89"/>
      <c r="BR573" s="89"/>
      <c r="BS573" s="89"/>
      <c r="BT573" s="89"/>
      <c r="BU573" s="89"/>
      <c r="BV573" s="89"/>
      <c r="BW573" s="89"/>
    </row>
    <row r="574" spans="1:75" ht="12.75" customHeight="1" x14ac:dyDescent="0.2">
      <c r="A574" s="102"/>
      <c r="B574" s="102"/>
      <c r="C574" s="102"/>
      <c r="D574" s="102"/>
      <c r="E574" s="102"/>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89"/>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89"/>
      <c r="AZ574" s="89"/>
      <c r="BA574" s="89"/>
      <c r="BB574" s="89"/>
      <c r="BC574" s="89"/>
      <c r="BD574" s="89"/>
      <c r="BE574" s="89"/>
      <c r="BF574" s="89"/>
      <c r="BG574" s="89"/>
      <c r="BH574" s="89"/>
      <c r="BI574" s="89"/>
      <c r="BJ574" s="89"/>
      <c r="BK574" s="89"/>
      <c r="BL574" s="89"/>
      <c r="BM574" s="89"/>
      <c r="BN574" s="89"/>
      <c r="BO574" s="89"/>
      <c r="BP574" s="89"/>
      <c r="BQ574" s="89"/>
      <c r="BR574" s="89"/>
      <c r="BS574" s="89"/>
      <c r="BT574" s="89"/>
      <c r="BU574" s="89"/>
      <c r="BV574" s="89"/>
      <c r="BW574" s="89"/>
    </row>
    <row r="575" spans="1:75" ht="12.75" customHeight="1" x14ac:dyDescent="0.2">
      <c r="A575" s="102"/>
      <c r="B575" s="102"/>
      <c r="C575" s="102"/>
      <c r="D575" s="102"/>
      <c r="E575" s="102"/>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89"/>
      <c r="AZ575" s="89"/>
      <c r="BA575" s="89"/>
      <c r="BB575" s="89"/>
      <c r="BC575" s="89"/>
      <c r="BD575" s="89"/>
      <c r="BE575" s="89"/>
      <c r="BF575" s="89"/>
      <c r="BG575" s="89"/>
      <c r="BH575" s="89"/>
      <c r="BI575" s="89"/>
      <c r="BJ575" s="89"/>
      <c r="BK575" s="89"/>
      <c r="BL575" s="89"/>
      <c r="BM575" s="89"/>
      <c r="BN575" s="89"/>
      <c r="BO575" s="89"/>
      <c r="BP575" s="89"/>
      <c r="BQ575" s="89"/>
      <c r="BR575" s="89"/>
      <c r="BS575" s="89"/>
      <c r="BT575" s="89"/>
      <c r="BU575" s="89"/>
      <c r="BV575" s="89"/>
      <c r="BW575" s="89"/>
    </row>
    <row r="576" spans="1:75" ht="12.75" customHeight="1" x14ac:dyDescent="0.2">
      <c r="A576" s="102"/>
      <c r="B576" s="102"/>
      <c r="C576" s="102"/>
      <c r="D576" s="102"/>
      <c r="E576" s="102"/>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89"/>
      <c r="AZ576" s="89"/>
      <c r="BA576" s="89"/>
      <c r="BB576" s="89"/>
      <c r="BC576" s="89"/>
      <c r="BD576" s="89"/>
      <c r="BE576" s="89"/>
      <c r="BF576" s="89"/>
      <c r="BG576" s="89"/>
      <c r="BH576" s="89"/>
      <c r="BI576" s="89"/>
      <c r="BJ576" s="89"/>
      <c r="BK576" s="89"/>
      <c r="BL576" s="89"/>
      <c r="BM576" s="89"/>
      <c r="BN576" s="89"/>
      <c r="BO576" s="89"/>
      <c r="BP576" s="89"/>
      <c r="BQ576" s="89"/>
      <c r="BR576" s="89"/>
      <c r="BS576" s="89"/>
      <c r="BT576" s="89"/>
      <c r="BU576" s="89"/>
      <c r="BV576" s="89"/>
      <c r="BW576" s="89"/>
    </row>
    <row r="577" spans="1:75" ht="12.75" customHeight="1" x14ac:dyDescent="0.2">
      <c r="A577" s="102"/>
      <c r="B577" s="102"/>
      <c r="C577" s="102"/>
      <c r="D577" s="102"/>
      <c r="E577" s="102"/>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89"/>
      <c r="AZ577" s="89"/>
      <c r="BA577" s="89"/>
      <c r="BB577" s="89"/>
      <c r="BC577" s="89"/>
      <c r="BD577" s="89"/>
      <c r="BE577" s="89"/>
      <c r="BF577" s="89"/>
      <c r="BG577" s="89"/>
      <c r="BH577" s="89"/>
      <c r="BI577" s="89"/>
      <c r="BJ577" s="89"/>
      <c r="BK577" s="89"/>
      <c r="BL577" s="89"/>
      <c r="BM577" s="89"/>
      <c r="BN577" s="89"/>
      <c r="BO577" s="89"/>
      <c r="BP577" s="89"/>
      <c r="BQ577" s="89"/>
      <c r="BR577" s="89"/>
      <c r="BS577" s="89"/>
      <c r="BT577" s="89"/>
      <c r="BU577" s="89"/>
      <c r="BV577" s="89"/>
      <c r="BW577" s="89"/>
    </row>
    <row r="578" spans="1:75" ht="12.75" customHeight="1" x14ac:dyDescent="0.2">
      <c r="A578" s="102"/>
      <c r="B578" s="102"/>
      <c r="C578" s="102"/>
      <c r="D578" s="102"/>
      <c r="E578" s="102"/>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89"/>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89"/>
      <c r="AZ578" s="89"/>
      <c r="BA578" s="89"/>
      <c r="BB578" s="89"/>
      <c r="BC578" s="89"/>
      <c r="BD578" s="89"/>
      <c r="BE578" s="89"/>
      <c r="BF578" s="89"/>
      <c r="BG578" s="89"/>
      <c r="BH578" s="89"/>
      <c r="BI578" s="89"/>
      <c r="BJ578" s="89"/>
      <c r="BK578" s="89"/>
      <c r="BL578" s="89"/>
      <c r="BM578" s="89"/>
      <c r="BN578" s="89"/>
      <c r="BO578" s="89"/>
      <c r="BP578" s="89"/>
      <c r="BQ578" s="89"/>
      <c r="BR578" s="89"/>
      <c r="BS578" s="89"/>
      <c r="BT578" s="89"/>
      <c r="BU578" s="89"/>
      <c r="BV578" s="89"/>
      <c r="BW578" s="89"/>
    </row>
    <row r="579" spans="1:75" ht="12.75" customHeight="1" x14ac:dyDescent="0.2">
      <c r="A579" s="102"/>
      <c r="B579" s="102"/>
      <c r="C579" s="102"/>
      <c r="D579" s="102"/>
      <c r="E579" s="102"/>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89"/>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89"/>
      <c r="AZ579" s="89"/>
      <c r="BA579" s="89"/>
      <c r="BB579" s="89"/>
      <c r="BC579" s="89"/>
      <c r="BD579" s="89"/>
      <c r="BE579" s="89"/>
      <c r="BF579" s="89"/>
      <c r="BG579" s="89"/>
      <c r="BH579" s="89"/>
      <c r="BI579" s="89"/>
      <c r="BJ579" s="89"/>
      <c r="BK579" s="89"/>
      <c r="BL579" s="89"/>
      <c r="BM579" s="89"/>
      <c r="BN579" s="89"/>
      <c r="BO579" s="89"/>
      <c r="BP579" s="89"/>
      <c r="BQ579" s="89"/>
      <c r="BR579" s="89"/>
      <c r="BS579" s="89"/>
      <c r="BT579" s="89"/>
      <c r="BU579" s="89"/>
      <c r="BV579" s="89"/>
      <c r="BW579" s="89"/>
    </row>
    <row r="580" spans="1:75" ht="12.75" customHeight="1" x14ac:dyDescent="0.2">
      <c r="A580" s="102"/>
      <c r="B580" s="102"/>
      <c r="C580" s="102"/>
      <c r="D580" s="102"/>
      <c r="E580" s="102"/>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89"/>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89"/>
      <c r="AZ580" s="89"/>
      <c r="BA580" s="89"/>
      <c r="BB580" s="89"/>
      <c r="BC580" s="89"/>
      <c r="BD580" s="89"/>
      <c r="BE580" s="89"/>
      <c r="BF580" s="89"/>
      <c r="BG580" s="89"/>
      <c r="BH580" s="89"/>
      <c r="BI580" s="89"/>
      <c r="BJ580" s="89"/>
      <c r="BK580" s="89"/>
      <c r="BL580" s="89"/>
      <c r="BM580" s="89"/>
      <c r="BN580" s="89"/>
      <c r="BO580" s="89"/>
      <c r="BP580" s="89"/>
      <c r="BQ580" s="89"/>
      <c r="BR580" s="89"/>
      <c r="BS580" s="89"/>
      <c r="BT580" s="89"/>
      <c r="BU580" s="89"/>
      <c r="BV580" s="89"/>
      <c r="BW580" s="89"/>
    </row>
    <row r="581" spans="1:75" ht="12.75" customHeight="1" x14ac:dyDescent="0.2">
      <c r="A581" s="102"/>
      <c r="B581" s="102"/>
      <c r="C581" s="102"/>
      <c r="D581" s="102"/>
      <c r="E581" s="102"/>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89"/>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89"/>
      <c r="AZ581" s="89"/>
      <c r="BA581" s="89"/>
      <c r="BB581" s="89"/>
      <c r="BC581" s="89"/>
      <c r="BD581" s="89"/>
      <c r="BE581" s="89"/>
      <c r="BF581" s="89"/>
      <c r="BG581" s="89"/>
      <c r="BH581" s="89"/>
      <c r="BI581" s="89"/>
      <c r="BJ581" s="89"/>
      <c r="BK581" s="89"/>
      <c r="BL581" s="89"/>
      <c r="BM581" s="89"/>
      <c r="BN581" s="89"/>
      <c r="BO581" s="89"/>
      <c r="BP581" s="89"/>
      <c r="BQ581" s="89"/>
      <c r="BR581" s="89"/>
      <c r="BS581" s="89"/>
      <c r="BT581" s="89"/>
      <c r="BU581" s="89"/>
      <c r="BV581" s="89"/>
      <c r="BW581" s="89"/>
    </row>
    <row r="582" spans="1:75" ht="12.75" customHeight="1" x14ac:dyDescent="0.2">
      <c r="A582" s="102"/>
      <c r="B582" s="102"/>
      <c r="C582" s="102"/>
      <c r="D582" s="102"/>
      <c r="E582" s="102"/>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89"/>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89"/>
      <c r="AZ582" s="89"/>
      <c r="BA582" s="89"/>
      <c r="BB582" s="89"/>
      <c r="BC582" s="89"/>
      <c r="BD582" s="89"/>
      <c r="BE582" s="89"/>
      <c r="BF582" s="89"/>
      <c r="BG582" s="89"/>
      <c r="BH582" s="89"/>
      <c r="BI582" s="89"/>
      <c r="BJ582" s="89"/>
      <c r="BK582" s="89"/>
      <c r="BL582" s="89"/>
      <c r="BM582" s="89"/>
      <c r="BN582" s="89"/>
      <c r="BO582" s="89"/>
      <c r="BP582" s="89"/>
      <c r="BQ582" s="89"/>
      <c r="BR582" s="89"/>
      <c r="BS582" s="89"/>
      <c r="BT582" s="89"/>
      <c r="BU582" s="89"/>
      <c r="BV582" s="89"/>
      <c r="BW582" s="89"/>
    </row>
    <row r="583" spans="1:75" ht="12.75" customHeight="1" x14ac:dyDescent="0.2">
      <c r="A583" s="102"/>
      <c r="B583" s="102"/>
      <c r="C583" s="102"/>
      <c r="D583" s="102"/>
      <c r="E583" s="102"/>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89"/>
      <c r="AZ583" s="89"/>
      <c r="BA583" s="89"/>
      <c r="BB583" s="89"/>
      <c r="BC583" s="89"/>
      <c r="BD583" s="89"/>
      <c r="BE583" s="89"/>
      <c r="BF583" s="89"/>
      <c r="BG583" s="89"/>
      <c r="BH583" s="89"/>
      <c r="BI583" s="89"/>
      <c r="BJ583" s="89"/>
      <c r="BK583" s="89"/>
      <c r="BL583" s="89"/>
      <c r="BM583" s="89"/>
      <c r="BN583" s="89"/>
      <c r="BO583" s="89"/>
      <c r="BP583" s="89"/>
      <c r="BQ583" s="89"/>
      <c r="BR583" s="89"/>
      <c r="BS583" s="89"/>
      <c r="BT583" s="89"/>
      <c r="BU583" s="89"/>
      <c r="BV583" s="89"/>
      <c r="BW583" s="89"/>
    </row>
    <row r="584" spans="1:75" ht="12.75" customHeight="1" x14ac:dyDescent="0.2">
      <c r="A584" s="102"/>
      <c r="B584" s="102"/>
      <c r="C584" s="102"/>
      <c r="D584" s="102"/>
      <c r="E584" s="102"/>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89"/>
      <c r="AZ584" s="89"/>
      <c r="BA584" s="89"/>
      <c r="BB584" s="89"/>
      <c r="BC584" s="89"/>
      <c r="BD584" s="89"/>
      <c r="BE584" s="89"/>
      <c r="BF584" s="89"/>
      <c r="BG584" s="89"/>
      <c r="BH584" s="89"/>
      <c r="BI584" s="89"/>
      <c r="BJ584" s="89"/>
      <c r="BK584" s="89"/>
      <c r="BL584" s="89"/>
      <c r="BM584" s="89"/>
      <c r="BN584" s="89"/>
      <c r="BO584" s="89"/>
      <c r="BP584" s="89"/>
      <c r="BQ584" s="89"/>
      <c r="BR584" s="89"/>
      <c r="BS584" s="89"/>
      <c r="BT584" s="89"/>
      <c r="BU584" s="89"/>
      <c r="BV584" s="89"/>
      <c r="BW584" s="89"/>
    </row>
    <row r="585" spans="1:75" ht="12.75" customHeight="1" x14ac:dyDescent="0.2">
      <c r="A585" s="102"/>
      <c r="B585" s="102"/>
      <c r="C585" s="102"/>
      <c r="D585" s="102"/>
      <c r="E585" s="102"/>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89"/>
      <c r="AZ585" s="89"/>
      <c r="BA585" s="89"/>
      <c r="BB585" s="89"/>
      <c r="BC585" s="89"/>
      <c r="BD585" s="89"/>
      <c r="BE585" s="89"/>
      <c r="BF585" s="89"/>
      <c r="BG585" s="89"/>
      <c r="BH585" s="89"/>
      <c r="BI585" s="89"/>
      <c r="BJ585" s="89"/>
      <c r="BK585" s="89"/>
      <c r="BL585" s="89"/>
      <c r="BM585" s="89"/>
      <c r="BN585" s="89"/>
      <c r="BO585" s="89"/>
      <c r="BP585" s="89"/>
      <c r="BQ585" s="89"/>
      <c r="BR585" s="89"/>
      <c r="BS585" s="89"/>
      <c r="BT585" s="89"/>
      <c r="BU585" s="89"/>
      <c r="BV585" s="89"/>
      <c r="BW585" s="89"/>
    </row>
    <row r="586" spans="1:75" ht="12.75" customHeight="1" x14ac:dyDescent="0.2">
      <c r="A586" s="102"/>
      <c r="B586" s="102"/>
      <c r="C586" s="102"/>
      <c r="D586" s="102"/>
      <c r="E586" s="102"/>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89"/>
      <c r="AZ586" s="89"/>
      <c r="BA586" s="89"/>
      <c r="BB586" s="89"/>
      <c r="BC586" s="89"/>
      <c r="BD586" s="89"/>
      <c r="BE586" s="89"/>
      <c r="BF586" s="89"/>
      <c r="BG586" s="89"/>
      <c r="BH586" s="89"/>
      <c r="BI586" s="89"/>
      <c r="BJ586" s="89"/>
      <c r="BK586" s="89"/>
      <c r="BL586" s="89"/>
      <c r="BM586" s="89"/>
      <c r="BN586" s="89"/>
      <c r="BO586" s="89"/>
      <c r="BP586" s="89"/>
      <c r="BQ586" s="89"/>
      <c r="BR586" s="89"/>
      <c r="BS586" s="89"/>
      <c r="BT586" s="89"/>
      <c r="BU586" s="89"/>
      <c r="BV586" s="89"/>
      <c r="BW586" s="89"/>
    </row>
    <row r="587" spans="1:75" ht="12.75" customHeight="1" x14ac:dyDescent="0.2">
      <c r="A587" s="102"/>
      <c r="B587" s="102"/>
      <c r="C587" s="102"/>
      <c r="D587" s="102"/>
      <c r="E587" s="102"/>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89"/>
      <c r="AZ587" s="89"/>
      <c r="BA587" s="89"/>
      <c r="BB587" s="89"/>
      <c r="BC587" s="89"/>
      <c r="BD587" s="89"/>
      <c r="BE587" s="89"/>
      <c r="BF587" s="89"/>
      <c r="BG587" s="89"/>
      <c r="BH587" s="89"/>
      <c r="BI587" s="89"/>
      <c r="BJ587" s="89"/>
      <c r="BK587" s="89"/>
      <c r="BL587" s="89"/>
      <c r="BM587" s="89"/>
      <c r="BN587" s="89"/>
      <c r="BO587" s="89"/>
      <c r="BP587" s="89"/>
      <c r="BQ587" s="89"/>
      <c r="BR587" s="89"/>
      <c r="BS587" s="89"/>
      <c r="BT587" s="89"/>
      <c r="BU587" s="89"/>
      <c r="BV587" s="89"/>
      <c r="BW587" s="89"/>
    </row>
    <row r="588" spans="1:75" ht="12.75" customHeight="1" x14ac:dyDescent="0.2">
      <c r="A588" s="102"/>
      <c r="B588" s="102"/>
      <c r="C588" s="102"/>
      <c r="D588" s="102"/>
      <c r="E588" s="102"/>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89"/>
      <c r="AZ588" s="89"/>
      <c r="BA588" s="89"/>
      <c r="BB588" s="89"/>
      <c r="BC588" s="89"/>
      <c r="BD588" s="89"/>
      <c r="BE588" s="89"/>
      <c r="BF588" s="89"/>
      <c r="BG588" s="89"/>
      <c r="BH588" s="89"/>
      <c r="BI588" s="89"/>
      <c r="BJ588" s="89"/>
      <c r="BK588" s="89"/>
      <c r="BL588" s="89"/>
      <c r="BM588" s="89"/>
      <c r="BN588" s="89"/>
      <c r="BO588" s="89"/>
      <c r="BP588" s="89"/>
      <c r="BQ588" s="89"/>
      <c r="BR588" s="89"/>
      <c r="BS588" s="89"/>
      <c r="BT588" s="89"/>
      <c r="BU588" s="89"/>
      <c r="BV588" s="89"/>
      <c r="BW588" s="89"/>
    </row>
    <row r="589" spans="1:75" ht="12.75" customHeight="1" x14ac:dyDescent="0.2">
      <c r="A589" s="102"/>
      <c r="B589" s="102"/>
      <c r="C589" s="102"/>
      <c r="D589" s="102"/>
      <c r="E589" s="102"/>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89"/>
      <c r="AZ589" s="89"/>
      <c r="BA589" s="89"/>
      <c r="BB589" s="89"/>
      <c r="BC589" s="89"/>
      <c r="BD589" s="89"/>
      <c r="BE589" s="89"/>
      <c r="BF589" s="89"/>
      <c r="BG589" s="89"/>
      <c r="BH589" s="89"/>
      <c r="BI589" s="89"/>
      <c r="BJ589" s="89"/>
      <c r="BK589" s="89"/>
      <c r="BL589" s="89"/>
      <c r="BM589" s="89"/>
      <c r="BN589" s="89"/>
      <c r="BO589" s="89"/>
      <c r="BP589" s="89"/>
      <c r="BQ589" s="89"/>
      <c r="BR589" s="89"/>
      <c r="BS589" s="89"/>
      <c r="BT589" s="89"/>
      <c r="BU589" s="89"/>
      <c r="BV589" s="89"/>
      <c r="BW589" s="89"/>
    </row>
    <row r="590" spans="1:75" ht="12.75" customHeight="1" x14ac:dyDescent="0.2">
      <c r="A590" s="102"/>
      <c r="B590" s="102"/>
      <c r="C590" s="102"/>
      <c r="D590" s="102"/>
      <c r="E590" s="102"/>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89"/>
      <c r="AZ590" s="89"/>
      <c r="BA590" s="89"/>
      <c r="BB590" s="89"/>
      <c r="BC590" s="89"/>
      <c r="BD590" s="89"/>
      <c r="BE590" s="89"/>
      <c r="BF590" s="89"/>
      <c r="BG590" s="89"/>
      <c r="BH590" s="89"/>
      <c r="BI590" s="89"/>
      <c r="BJ590" s="89"/>
      <c r="BK590" s="89"/>
      <c r="BL590" s="89"/>
      <c r="BM590" s="89"/>
      <c r="BN590" s="89"/>
      <c r="BO590" s="89"/>
      <c r="BP590" s="89"/>
      <c r="BQ590" s="89"/>
      <c r="BR590" s="89"/>
      <c r="BS590" s="89"/>
      <c r="BT590" s="89"/>
      <c r="BU590" s="89"/>
      <c r="BV590" s="89"/>
      <c r="BW590" s="89"/>
    </row>
    <row r="591" spans="1:75" ht="12.75" customHeight="1" x14ac:dyDescent="0.2">
      <c r="A591" s="102"/>
      <c r="B591" s="102"/>
      <c r="C591" s="102"/>
      <c r="D591" s="102"/>
      <c r="E591" s="102"/>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89"/>
      <c r="AZ591" s="89"/>
      <c r="BA591" s="89"/>
      <c r="BB591" s="89"/>
      <c r="BC591" s="89"/>
      <c r="BD591" s="89"/>
      <c r="BE591" s="89"/>
      <c r="BF591" s="89"/>
      <c r="BG591" s="89"/>
      <c r="BH591" s="89"/>
      <c r="BI591" s="89"/>
      <c r="BJ591" s="89"/>
      <c r="BK591" s="89"/>
      <c r="BL591" s="89"/>
      <c r="BM591" s="89"/>
      <c r="BN591" s="89"/>
      <c r="BO591" s="89"/>
      <c r="BP591" s="89"/>
      <c r="BQ591" s="89"/>
      <c r="BR591" s="89"/>
      <c r="BS591" s="89"/>
      <c r="BT591" s="89"/>
      <c r="BU591" s="89"/>
      <c r="BV591" s="89"/>
      <c r="BW591" s="89"/>
    </row>
    <row r="592" spans="1:75" ht="12.75" customHeight="1" x14ac:dyDescent="0.2">
      <c r="A592" s="102"/>
      <c r="B592" s="102"/>
      <c r="C592" s="102"/>
      <c r="D592" s="102"/>
      <c r="E592" s="102"/>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89"/>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89"/>
      <c r="AZ592" s="89"/>
      <c r="BA592" s="89"/>
      <c r="BB592" s="89"/>
      <c r="BC592" s="89"/>
      <c r="BD592" s="89"/>
      <c r="BE592" s="89"/>
      <c r="BF592" s="89"/>
      <c r="BG592" s="89"/>
      <c r="BH592" s="89"/>
      <c r="BI592" s="89"/>
      <c r="BJ592" s="89"/>
      <c r="BK592" s="89"/>
      <c r="BL592" s="89"/>
      <c r="BM592" s="89"/>
      <c r="BN592" s="89"/>
      <c r="BO592" s="89"/>
      <c r="BP592" s="89"/>
      <c r="BQ592" s="89"/>
      <c r="BR592" s="89"/>
      <c r="BS592" s="89"/>
      <c r="BT592" s="89"/>
      <c r="BU592" s="89"/>
      <c r="BV592" s="89"/>
      <c r="BW592" s="89"/>
    </row>
    <row r="593" spans="1:75" ht="12.75" customHeight="1" x14ac:dyDescent="0.2">
      <c r="A593" s="102"/>
      <c r="B593" s="102"/>
      <c r="C593" s="102"/>
      <c r="D593" s="102"/>
      <c r="E593" s="102"/>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89"/>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89"/>
      <c r="AZ593" s="89"/>
      <c r="BA593" s="89"/>
      <c r="BB593" s="89"/>
      <c r="BC593" s="89"/>
      <c r="BD593" s="89"/>
      <c r="BE593" s="89"/>
      <c r="BF593" s="89"/>
      <c r="BG593" s="89"/>
      <c r="BH593" s="89"/>
      <c r="BI593" s="89"/>
      <c r="BJ593" s="89"/>
      <c r="BK593" s="89"/>
      <c r="BL593" s="89"/>
      <c r="BM593" s="89"/>
      <c r="BN593" s="89"/>
      <c r="BO593" s="89"/>
      <c r="BP593" s="89"/>
      <c r="BQ593" s="89"/>
      <c r="BR593" s="89"/>
      <c r="BS593" s="89"/>
      <c r="BT593" s="89"/>
      <c r="BU593" s="89"/>
      <c r="BV593" s="89"/>
      <c r="BW593" s="89"/>
    </row>
    <row r="594" spans="1:75" ht="12.75" customHeight="1" x14ac:dyDescent="0.2">
      <c r="A594" s="102"/>
      <c r="B594" s="102"/>
      <c r="C594" s="102"/>
      <c r="D594" s="102"/>
      <c r="E594" s="102"/>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89"/>
      <c r="AZ594" s="89"/>
      <c r="BA594" s="89"/>
      <c r="BB594" s="89"/>
      <c r="BC594" s="89"/>
      <c r="BD594" s="89"/>
      <c r="BE594" s="89"/>
      <c r="BF594" s="89"/>
      <c r="BG594" s="89"/>
      <c r="BH594" s="89"/>
      <c r="BI594" s="89"/>
      <c r="BJ594" s="89"/>
      <c r="BK594" s="89"/>
      <c r="BL594" s="89"/>
      <c r="BM594" s="89"/>
      <c r="BN594" s="89"/>
      <c r="BO594" s="89"/>
      <c r="BP594" s="89"/>
      <c r="BQ594" s="89"/>
      <c r="BR594" s="89"/>
      <c r="BS594" s="89"/>
      <c r="BT594" s="89"/>
      <c r="BU594" s="89"/>
      <c r="BV594" s="89"/>
      <c r="BW594" s="89"/>
    </row>
    <row r="595" spans="1:75" ht="12.75" customHeight="1" x14ac:dyDescent="0.2">
      <c r="A595" s="102"/>
      <c r="B595" s="102"/>
      <c r="C595" s="102"/>
      <c r="D595" s="102"/>
      <c r="E595" s="102"/>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89"/>
      <c r="AZ595" s="89"/>
      <c r="BA595" s="89"/>
      <c r="BB595" s="89"/>
      <c r="BC595" s="89"/>
      <c r="BD595" s="89"/>
      <c r="BE595" s="89"/>
      <c r="BF595" s="89"/>
      <c r="BG595" s="89"/>
      <c r="BH595" s="89"/>
      <c r="BI595" s="89"/>
      <c r="BJ595" s="89"/>
      <c r="BK595" s="89"/>
      <c r="BL595" s="89"/>
      <c r="BM595" s="89"/>
      <c r="BN595" s="89"/>
      <c r="BO595" s="89"/>
      <c r="BP595" s="89"/>
      <c r="BQ595" s="89"/>
      <c r="BR595" s="89"/>
      <c r="BS595" s="89"/>
      <c r="BT595" s="89"/>
      <c r="BU595" s="89"/>
      <c r="BV595" s="89"/>
      <c r="BW595" s="89"/>
    </row>
    <row r="596" spans="1:75" ht="12.75" customHeight="1" x14ac:dyDescent="0.2">
      <c r="A596" s="102"/>
      <c r="B596" s="102"/>
      <c r="C596" s="102"/>
      <c r="D596" s="102"/>
      <c r="E596" s="102"/>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89"/>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89"/>
      <c r="AZ596" s="89"/>
      <c r="BA596" s="89"/>
      <c r="BB596" s="89"/>
      <c r="BC596" s="89"/>
      <c r="BD596" s="89"/>
      <c r="BE596" s="89"/>
      <c r="BF596" s="89"/>
      <c r="BG596" s="89"/>
      <c r="BH596" s="89"/>
      <c r="BI596" s="89"/>
      <c r="BJ596" s="89"/>
      <c r="BK596" s="89"/>
      <c r="BL596" s="89"/>
      <c r="BM596" s="89"/>
      <c r="BN596" s="89"/>
      <c r="BO596" s="89"/>
      <c r="BP596" s="89"/>
      <c r="BQ596" s="89"/>
      <c r="BR596" s="89"/>
      <c r="BS596" s="89"/>
      <c r="BT596" s="89"/>
      <c r="BU596" s="89"/>
      <c r="BV596" s="89"/>
      <c r="BW596" s="89"/>
    </row>
    <row r="597" spans="1:75" ht="12.75" customHeight="1" x14ac:dyDescent="0.2">
      <c r="A597" s="102"/>
      <c r="B597" s="102"/>
      <c r="C597" s="102"/>
      <c r="D597" s="102"/>
      <c r="E597" s="102"/>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89"/>
      <c r="AZ597" s="89"/>
      <c r="BA597" s="89"/>
      <c r="BB597" s="89"/>
      <c r="BC597" s="89"/>
      <c r="BD597" s="89"/>
      <c r="BE597" s="89"/>
      <c r="BF597" s="89"/>
      <c r="BG597" s="89"/>
      <c r="BH597" s="89"/>
      <c r="BI597" s="89"/>
      <c r="BJ597" s="89"/>
      <c r="BK597" s="89"/>
      <c r="BL597" s="89"/>
      <c r="BM597" s="89"/>
      <c r="BN597" s="89"/>
      <c r="BO597" s="89"/>
      <c r="BP597" s="89"/>
      <c r="BQ597" s="89"/>
      <c r="BR597" s="89"/>
      <c r="BS597" s="89"/>
      <c r="BT597" s="89"/>
      <c r="BU597" s="89"/>
      <c r="BV597" s="89"/>
      <c r="BW597" s="89"/>
    </row>
    <row r="598" spans="1:75" ht="12.75" customHeight="1" x14ac:dyDescent="0.2">
      <c r="A598" s="102"/>
      <c r="B598" s="102"/>
      <c r="C598" s="102"/>
      <c r="D598" s="102"/>
      <c r="E598" s="102"/>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89"/>
      <c r="AZ598" s="89"/>
      <c r="BA598" s="89"/>
      <c r="BB598" s="89"/>
      <c r="BC598" s="89"/>
      <c r="BD598" s="89"/>
      <c r="BE598" s="89"/>
      <c r="BF598" s="89"/>
      <c r="BG598" s="89"/>
      <c r="BH598" s="89"/>
      <c r="BI598" s="89"/>
      <c r="BJ598" s="89"/>
      <c r="BK598" s="89"/>
      <c r="BL598" s="89"/>
      <c r="BM598" s="89"/>
      <c r="BN598" s="89"/>
      <c r="BO598" s="89"/>
      <c r="BP598" s="89"/>
      <c r="BQ598" s="89"/>
      <c r="BR598" s="89"/>
      <c r="BS598" s="89"/>
      <c r="BT598" s="89"/>
      <c r="BU598" s="89"/>
      <c r="BV598" s="89"/>
      <c r="BW598" s="89"/>
    </row>
    <row r="599" spans="1:75" ht="12.75" customHeight="1" x14ac:dyDescent="0.2">
      <c r="A599" s="102"/>
      <c r="B599" s="102"/>
      <c r="C599" s="102"/>
      <c r="D599" s="102"/>
      <c r="E599" s="102"/>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89"/>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89"/>
      <c r="AZ599" s="89"/>
      <c r="BA599" s="89"/>
      <c r="BB599" s="89"/>
      <c r="BC599" s="89"/>
      <c r="BD599" s="89"/>
      <c r="BE599" s="89"/>
      <c r="BF599" s="89"/>
      <c r="BG599" s="89"/>
      <c r="BH599" s="89"/>
      <c r="BI599" s="89"/>
      <c r="BJ599" s="89"/>
      <c r="BK599" s="89"/>
      <c r="BL599" s="89"/>
      <c r="BM599" s="89"/>
      <c r="BN599" s="89"/>
      <c r="BO599" s="89"/>
      <c r="BP599" s="89"/>
      <c r="BQ599" s="89"/>
      <c r="BR599" s="89"/>
      <c r="BS599" s="89"/>
      <c r="BT599" s="89"/>
      <c r="BU599" s="89"/>
      <c r="BV599" s="89"/>
      <c r="BW599" s="89"/>
    </row>
    <row r="600" spans="1:75" ht="12.75" customHeight="1" x14ac:dyDescent="0.2">
      <c r="A600" s="102"/>
      <c r="B600" s="102"/>
      <c r="C600" s="102"/>
      <c r="D600" s="102"/>
      <c r="E600" s="102"/>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89"/>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89"/>
      <c r="AZ600" s="89"/>
      <c r="BA600" s="89"/>
      <c r="BB600" s="89"/>
      <c r="BC600" s="89"/>
      <c r="BD600" s="89"/>
      <c r="BE600" s="89"/>
      <c r="BF600" s="89"/>
      <c r="BG600" s="89"/>
      <c r="BH600" s="89"/>
      <c r="BI600" s="89"/>
      <c r="BJ600" s="89"/>
      <c r="BK600" s="89"/>
      <c r="BL600" s="89"/>
      <c r="BM600" s="89"/>
      <c r="BN600" s="89"/>
      <c r="BO600" s="89"/>
      <c r="BP600" s="89"/>
      <c r="BQ600" s="89"/>
      <c r="BR600" s="89"/>
      <c r="BS600" s="89"/>
      <c r="BT600" s="89"/>
      <c r="BU600" s="89"/>
      <c r="BV600" s="89"/>
      <c r="BW600" s="89"/>
    </row>
    <row r="601" spans="1:75" ht="12.75" customHeight="1" x14ac:dyDescent="0.2">
      <c r="A601" s="102"/>
      <c r="B601" s="102"/>
      <c r="C601" s="102"/>
      <c r="D601" s="102"/>
      <c r="E601" s="102"/>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89"/>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89"/>
      <c r="AZ601" s="89"/>
      <c r="BA601" s="89"/>
      <c r="BB601" s="89"/>
      <c r="BC601" s="89"/>
      <c r="BD601" s="89"/>
      <c r="BE601" s="89"/>
      <c r="BF601" s="89"/>
      <c r="BG601" s="89"/>
      <c r="BH601" s="89"/>
      <c r="BI601" s="89"/>
      <c r="BJ601" s="89"/>
      <c r="BK601" s="89"/>
      <c r="BL601" s="89"/>
      <c r="BM601" s="89"/>
      <c r="BN601" s="89"/>
      <c r="BO601" s="89"/>
      <c r="BP601" s="89"/>
      <c r="BQ601" s="89"/>
      <c r="BR601" s="89"/>
      <c r="BS601" s="89"/>
      <c r="BT601" s="89"/>
      <c r="BU601" s="89"/>
      <c r="BV601" s="89"/>
      <c r="BW601" s="89"/>
    </row>
    <row r="602" spans="1:75" ht="12.75" customHeight="1" x14ac:dyDescent="0.2">
      <c r="A602" s="102"/>
      <c r="B602" s="102"/>
      <c r="C602" s="102"/>
      <c r="D602" s="102"/>
      <c r="E602" s="102"/>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89"/>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89"/>
      <c r="AZ602" s="89"/>
      <c r="BA602" s="89"/>
      <c r="BB602" s="89"/>
      <c r="BC602" s="89"/>
      <c r="BD602" s="89"/>
      <c r="BE602" s="89"/>
      <c r="BF602" s="89"/>
      <c r="BG602" s="89"/>
      <c r="BH602" s="89"/>
      <c r="BI602" s="89"/>
      <c r="BJ602" s="89"/>
      <c r="BK602" s="89"/>
      <c r="BL602" s="89"/>
      <c r="BM602" s="89"/>
      <c r="BN602" s="89"/>
      <c r="BO602" s="89"/>
      <c r="BP602" s="89"/>
      <c r="BQ602" s="89"/>
      <c r="BR602" s="89"/>
      <c r="BS602" s="89"/>
      <c r="BT602" s="89"/>
      <c r="BU602" s="89"/>
      <c r="BV602" s="89"/>
      <c r="BW602" s="89"/>
    </row>
    <row r="603" spans="1:75" ht="12.75" customHeight="1" x14ac:dyDescent="0.2">
      <c r="A603" s="102"/>
      <c r="B603" s="102"/>
      <c r="C603" s="102"/>
      <c r="D603" s="102"/>
      <c r="E603" s="102"/>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89"/>
      <c r="AZ603" s="89"/>
      <c r="BA603" s="89"/>
      <c r="BB603" s="89"/>
      <c r="BC603" s="89"/>
      <c r="BD603" s="89"/>
      <c r="BE603" s="89"/>
      <c r="BF603" s="89"/>
      <c r="BG603" s="89"/>
      <c r="BH603" s="89"/>
      <c r="BI603" s="89"/>
      <c r="BJ603" s="89"/>
      <c r="BK603" s="89"/>
      <c r="BL603" s="89"/>
      <c r="BM603" s="89"/>
      <c r="BN603" s="89"/>
      <c r="BO603" s="89"/>
      <c r="BP603" s="89"/>
      <c r="BQ603" s="89"/>
      <c r="BR603" s="89"/>
      <c r="BS603" s="89"/>
      <c r="BT603" s="89"/>
      <c r="BU603" s="89"/>
      <c r="BV603" s="89"/>
      <c r="BW603" s="89"/>
    </row>
    <row r="604" spans="1:75" ht="12.75" customHeight="1" x14ac:dyDescent="0.2">
      <c r="A604" s="102"/>
      <c r="B604" s="102"/>
      <c r="C604" s="102"/>
      <c r="D604" s="102"/>
      <c r="E604" s="102"/>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89"/>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89"/>
      <c r="AZ604" s="89"/>
      <c r="BA604" s="89"/>
      <c r="BB604" s="89"/>
      <c r="BC604" s="89"/>
      <c r="BD604" s="89"/>
      <c r="BE604" s="89"/>
      <c r="BF604" s="89"/>
      <c r="BG604" s="89"/>
      <c r="BH604" s="89"/>
      <c r="BI604" s="89"/>
      <c r="BJ604" s="89"/>
      <c r="BK604" s="89"/>
      <c r="BL604" s="89"/>
      <c r="BM604" s="89"/>
      <c r="BN604" s="89"/>
      <c r="BO604" s="89"/>
      <c r="BP604" s="89"/>
      <c r="BQ604" s="89"/>
      <c r="BR604" s="89"/>
      <c r="BS604" s="89"/>
      <c r="BT604" s="89"/>
      <c r="BU604" s="89"/>
      <c r="BV604" s="89"/>
      <c r="BW604" s="89"/>
    </row>
    <row r="605" spans="1:75" ht="12.75" customHeight="1" x14ac:dyDescent="0.2">
      <c r="A605" s="102"/>
      <c r="B605" s="102"/>
      <c r="C605" s="102"/>
      <c r="D605" s="102"/>
      <c r="E605" s="102"/>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89"/>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89"/>
      <c r="AZ605" s="89"/>
      <c r="BA605" s="89"/>
      <c r="BB605" s="89"/>
      <c r="BC605" s="89"/>
      <c r="BD605" s="89"/>
      <c r="BE605" s="89"/>
      <c r="BF605" s="89"/>
      <c r="BG605" s="89"/>
      <c r="BH605" s="89"/>
      <c r="BI605" s="89"/>
      <c r="BJ605" s="89"/>
      <c r="BK605" s="89"/>
      <c r="BL605" s="89"/>
      <c r="BM605" s="89"/>
      <c r="BN605" s="89"/>
      <c r="BO605" s="89"/>
      <c r="BP605" s="89"/>
      <c r="BQ605" s="89"/>
      <c r="BR605" s="89"/>
      <c r="BS605" s="89"/>
      <c r="BT605" s="89"/>
      <c r="BU605" s="89"/>
      <c r="BV605" s="89"/>
      <c r="BW605" s="89"/>
    </row>
    <row r="606" spans="1:75" ht="12.75" customHeight="1" x14ac:dyDescent="0.2">
      <c r="A606" s="102"/>
      <c r="B606" s="102"/>
      <c r="C606" s="102"/>
      <c r="D606" s="102"/>
      <c r="E606" s="102"/>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89"/>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89"/>
      <c r="AZ606" s="89"/>
      <c r="BA606" s="89"/>
      <c r="BB606" s="89"/>
      <c r="BC606" s="89"/>
      <c r="BD606" s="89"/>
      <c r="BE606" s="89"/>
      <c r="BF606" s="89"/>
      <c r="BG606" s="89"/>
      <c r="BH606" s="89"/>
      <c r="BI606" s="89"/>
      <c r="BJ606" s="89"/>
      <c r="BK606" s="89"/>
      <c r="BL606" s="89"/>
      <c r="BM606" s="89"/>
      <c r="BN606" s="89"/>
      <c r="BO606" s="89"/>
      <c r="BP606" s="89"/>
      <c r="BQ606" s="89"/>
      <c r="BR606" s="89"/>
      <c r="BS606" s="89"/>
      <c r="BT606" s="89"/>
      <c r="BU606" s="89"/>
      <c r="BV606" s="89"/>
      <c r="BW606" s="89"/>
    </row>
    <row r="607" spans="1:75" ht="12.75" customHeight="1" x14ac:dyDescent="0.2">
      <c r="A607" s="102"/>
      <c r="B607" s="102"/>
      <c r="C607" s="102"/>
      <c r="D607" s="102"/>
      <c r="E607" s="102"/>
      <c r="F607" s="89"/>
      <c r="G607" s="89"/>
      <c r="H607" s="89"/>
      <c r="I607" s="89"/>
      <c r="J607" s="89"/>
      <c r="K607" s="89"/>
      <c r="L607" s="89"/>
      <c r="M607" s="89"/>
      <c r="N607" s="89"/>
      <c r="O607" s="89"/>
      <c r="P607" s="89"/>
      <c r="Q607" s="89"/>
      <c r="R607" s="89"/>
      <c r="S607" s="89"/>
      <c r="T607" s="89"/>
      <c r="U607" s="89"/>
      <c r="V607" s="89"/>
      <c r="W607" s="89"/>
      <c r="X607" s="89"/>
      <c r="Y607" s="89"/>
      <c r="Z607" s="89"/>
      <c r="AA607" s="89"/>
      <c r="AB607" s="89"/>
      <c r="AC607" s="89"/>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89"/>
      <c r="AZ607" s="89"/>
      <c r="BA607" s="89"/>
      <c r="BB607" s="89"/>
      <c r="BC607" s="89"/>
      <c r="BD607" s="89"/>
      <c r="BE607" s="89"/>
      <c r="BF607" s="89"/>
      <c r="BG607" s="89"/>
      <c r="BH607" s="89"/>
      <c r="BI607" s="89"/>
      <c r="BJ607" s="89"/>
      <c r="BK607" s="89"/>
      <c r="BL607" s="89"/>
      <c r="BM607" s="89"/>
      <c r="BN607" s="89"/>
      <c r="BO607" s="89"/>
      <c r="BP607" s="89"/>
      <c r="BQ607" s="89"/>
      <c r="BR607" s="89"/>
      <c r="BS607" s="89"/>
      <c r="BT607" s="89"/>
      <c r="BU607" s="89"/>
      <c r="BV607" s="89"/>
      <c r="BW607" s="89"/>
    </row>
    <row r="608" spans="1:75" ht="12.75" customHeight="1" x14ac:dyDescent="0.2">
      <c r="A608" s="102"/>
      <c r="B608" s="102"/>
      <c r="C608" s="102"/>
      <c r="D608" s="102"/>
      <c r="E608" s="102"/>
      <c r="F608" s="89"/>
      <c r="G608" s="89"/>
      <c r="H608" s="89"/>
      <c r="I608" s="89"/>
      <c r="J608" s="89"/>
      <c r="K608" s="89"/>
      <c r="L608" s="89"/>
      <c r="M608" s="89"/>
      <c r="N608" s="89"/>
      <c r="O608" s="89"/>
      <c r="P608" s="89"/>
      <c r="Q608" s="89"/>
      <c r="R608" s="89"/>
      <c r="S608" s="89"/>
      <c r="T608" s="89"/>
      <c r="U608" s="89"/>
      <c r="V608" s="89"/>
      <c r="W608" s="89"/>
      <c r="X608" s="89"/>
      <c r="Y608" s="89"/>
      <c r="Z608" s="89"/>
      <c r="AA608" s="89"/>
      <c r="AB608" s="89"/>
      <c r="AC608" s="89"/>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89"/>
      <c r="AZ608" s="89"/>
      <c r="BA608" s="89"/>
      <c r="BB608" s="89"/>
      <c r="BC608" s="89"/>
      <c r="BD608" s="89"/>
      <c r="BE608" s="89"/>
      <c r="BF608" s="89"/>
      <c r="BG608" s="89"/>
      <c r="BH608" s="89"/>
      <c r="BI608" s="89"/>
      <c r="BJ608" s="89"/>
      <c r="BK608" s="89"/>
      <c r="BL608" s="89"/>
      <c r="BM608" s="89"/>
      <c r="BN608" s="89"/>
      <c r="BO608" s="89"/>
      <c r="BP608" s="89"/>
      <c r="BQ608" s="89"/>
      <c r="BR608" s="89"/>
      <c r="BS608" s="89"/>
      <c r="BT608" s="89"/>
      <c r="BU608" s="89"/>
      <c r="BV608" s="89"/>
      <c r="BW608" s="89"/>
    </row>
    <row r="609" spans="1:75" ht="12.75" customHeight="1" x14ac:dyDescent="0.2">
      <c r="A609" s="102"/>
      <c r="B609" s="102"/>
      <c r="C609" s="102"/>
      <c r="D609" s="102"/>
      <c r="E609" s="102"/>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89"/>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89"/>
      <c r="AZ609" s="89"/>
      <c r="BA609" s="89"/>
      <c r="BB609" s="89"/>
      <c r="BC609" s="89"/>
      <c r="BD609" s="89"/>
      <c r="BE609" s="89"/>
      <c r="BF609" s="89"/>
      <c r="BG609" s="89"/>
      <c r="BH609" s="89"/>
      <c r="BI609" s="89"/>
      <c r="BJ609" s="89"/>
      <c r="BK609" s="89"/>
      <c r="BL609" s="89"/>
      <c r="BM609" s="89"/>
      <c r="BN609" s="89"/>
      <c r="BO609" s="89"/>
      <c r="BP609" s="89"/>
      <c r="BQ609" s="89"/>
      <c r="BR609" s="89"/>
      <c r="BS609" s="89"/>
      <c r="BT609" s="89"/>
      <c r="BU609" s="89"/>
      <c r="BV609" s="89"/>
      <c r="BW609" s="89"/>
    </row>
    <row r="610" spans="1:75" ht="12.75" customHeight="1" x14ac:dyDescent="0.2">
      <c r="A610" s="102"/>
      <c r="B610" s="102"/>
      <c r="C610" s="102"/>
      <c r="D610" s="102"/>
      <c r="E610" s="102"/>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89"/>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89"/>
      <c r="AZ610" s="89"/>
      <c r="BA610" s="89"/>
      <c r="BB610" s="89"/>
      <c r="BC610" s="89"/>
      <c r="BD610" s="89"/>
      <c r="BE610" s="89"/>
      <c r="BF610" s="89"/>
      <c r="BG610" s="89"/>
      <c r="BH610" s="89"/>
      <c r="BI610" s="89"/>
      <c r="BJ610" s="89"/>
      <c r="BK610" s="89"/>
      <c r="BL610" s="89"/>
      <c r="BM610" s="89"/>
      <c r="BN610" s="89"/>
      <c r="BO610" s="89"/>
      <c r="BP610" s="89"/>
      <c r="BQ610" s="89"/>
      <c r="BR610" s="89"/>
      <c r="BS610" s="89"/>
      <c r="BT610" s="89"/>
      <c r="BU610" s="89"/>
      <c r="BV610" s="89"/>
      <c r="BW610" s="89"/>
    </row>
    <row r="611" spans="1:75" ht="12.75" customHeight="1" x14ac:dyDescent="0.2">
      <c r="A611" s="102"/>
      <c r="B611" s="102"/>
      <c r="C611" s="102"/>
      <c r="D611" s="102"/>
      <c r="E611" s="102"/>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c r="BW611" s="89"/>
    </row>
    <row r="612" spans="1:75" ht="12.75" customHeight="1" x14ac:dyDescent="0.2">
      <c r="A612" s="102"/>
      <c r="B612" s="102"/>
      <c r="C612" s="102"/>
      <c r="D612" s="102"/>
      <c r="E612" s="102"/>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89"/>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89"/>
      <c r="AZ612" s="89"/>
      <c r="BA612" s="89"/>
      <c r="BB612" s="89"/>
      <c r="BC612" s="89"/>
      <c r="BD612" s="89"/>
      <c r="BE612" s="89"/>
      <c r="BF612" s="89"/>
      <c r="BG612" s="89"/>
      <c r="BH612" s="89"/>
      <c r="BI612" s="89"/>
      <c r="BJ612" s="89"/>
      <c r="BK612" s="89"/>
      <c r="BL612" s="89"/>
      <c r="BM612" s="89"/>
      <c r="BN612" s="89"/>
      <c r="BO612" s="89"/>
      <c r="BP612" s="89"/>
      <c r="BQ612" s="89"/>
      <c r="BR612" s="89"/>
      <c r="BS612" s="89"/>
      <c r="BT612" s="89"/>
      <c r="BU612" s="89"/>
      <c r="BV612" s="89"/>
      <c r="BW612" s="89"/>
    </row>
    <row r="613" spans="1:75" ht="12.75" customHeight="1" x14ac:dyDescent="0.2">
      <c r="A613" s="102"/>
      <c r="B613" s="102"/>
      <c r="C613" s="102"/>
      <c r="D613" s="102"/>
      <c r="E613" s="102"/>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89"/>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89"/>
      <c r="AZ613" s="89"/>
      <c r="BA613" s="89"/>
      <c r="BB613" s="89"/>
      <c r="BC613" s="89"/>
      <c r="BD613" s="89"/>
      <c r="BE613" s="89"/>
      <c r="BF613" s="89"/>
      <c r="BG613" s="89"/>
      <c r="BH613" s="89"/>
      <c r="BI613" s="89"/>
      <c r="BJ613" s="89"/>
      <c r="BK613" s="89"/>
      <c r="BL613" s="89"/>
      <c r="BM613" s="89"/>
      <c r="BN613" s="89"/>
      <c r="BO613" s="89"/>
      <c r="BP613" s="89"/>
      <c r="BQ613" s="89"/>
      <c r="BR613" s="89"/>
      <c r="BS613" s="89"/>
      <c r="BT613" s="89"/>
      <c r="BU613" s="89"/>
      <c r="BV613" s="89"/>
      <c r="BW613" s="89"/>
    </row>
    <row r="614" spans="1:75" ht="12.75" customHeight="1" x14ac:dyDescent="0.2">
      <c r="A614" s="102"/>
      <c r="B614" s="102"/>
      <c r="C614" s="102"/>
      <c r="D614" s="102"/>
      <c r="E614" s="102"/>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89"/>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89"/>
      <c r="AZ614" s="89"/>
      <c r="BA614" s="89"/>
      <c r="BB614" s="89"/>
      <c r="BC614" s="89"/>
      <c r="BD614" s="89"/>
      <c r="BE614" s="89"/>
      <c r="BF614" s="89"/>
      <c r="BG614" s="89"/>
      <c r="BH614" s="89"/>
      <c r="BI614" s="89"/>
      <c r="BJ614" s="89"/>
      <c r="BK614" s="89"/>
      <c r="BL614" s="89"/>
      <c r="BM614" s="89"/>
      <c r="BN614" s="89"/>
      <c r="BO614" s="89"/>
      <c r="BP614" s="89"/>
      <c r="BQ614" s="89"/>
      <c r="BR614" s="89"/>
      <c r="BS614" s="89"/>
      <c r="BT614" s="89"/>
      <c r="BU614" s="89"/>
      <c r="BV614" s="89"/>
      <c r="BW614" s="89"/>
    </row>
    <row r="615" spans="1:75" ht="12.75" customHeight="1" x14ac:dyDescent="0.2">
      <c r="A615" s="102"/>
      <c r="B615" s="102"/>
      <c r="C615" s="102"/>
      <c r="D615" s="102"/>
      <c r="E615" s="102"/>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89"/>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89"/>
      <c r="AZ615" s="89"/>
      <c r="BA615" s="89"/>
      <c r="BB615" s="89"/>
      <c r="BC615" s="89"/>
      <c r="BD615" s="89"/>
      <c r="BE615" s="89"/>
      <c r="BF615" s="89"/>
      <c r="BG615" s="89"/>
      <c r="BH615" s="89"/>
      <c r="BI615" s="89"/>
      <c r="BJ615" s="89"/>
      <c r="BK615" s="89"/>
      <c r="BL615" s="89"/>
      <c r="BM615" s="89"/>
      <c r="BN615" s="89"/>
      <c r="BO615" s="89"/>
      <c r="BP615" s="89"/>
      <c r="BQ615" s="89"/>
      <c r="BR615" s="89"/>
      <c r="BS615" s="89"/>
      <c r="BT615" s="89"/>
      <c r="BU615" s="89"/>
      <c r="BV615" s="89"/>
      <c r="BW615" s="89"/>
    </row>
    <row r="616" spans="1:75" ht="12.75" customHeight="1" x14ac:dyDescent="0.2">
      <c r="A616" s="102"/>
      <c r="B616" s="102"/>
      <c r="C616" s="102"/>
      <c r="D616" s="102"/>
      <c r="E616" s="102"/>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89"/>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89"/>
      <c r="AZ616" s="89"/>
      <c r="BA616" s="89"/>
      <c r="BB616" s="89"/>
      <c r="BC616" s="89"/>
      <c r="BD616" s="89"/>
      <c r="BE616" s="89"/>
      <c r="BF616" s="89"/>
      <c r="BG616" s="89"/>
      <c r="BH616" s="89"/>
      <c r="BI616" s="89"/>
      <c r="BJ616" s="89"/>
      <c r="BK616" s="89"/>
      <c r="BL616" s="89"/>
      <c r="BM616" s="89"/>
      <c r="BN616" s="89"/>
      <c r="BO616" s="89"/>
      <c r="BP616" s="89"/>
      <c r="BQ616" s="89"/>
      <c r="BR616" s="89"/>
      <c r="BS616" s="89"/>
      <c r="BT616" s="89"/>
      <c r="BU616" s="89"/>
      <c r="BV616" s="89"/>
      <c r="BW616" s="89"/>
    </row>
    <row r="617" spans="1:75" ht="12.75" customHeight="1" x14ac:dyDescent="0.2">
      <c r="A617" s="102"/>
      <c r="B617" s="102"/>
      <c r="C617" s="102"/>
      <c r="D617" s="102"/>
      <c r="E617" s="102"/>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89"/>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89"/>
      <c r="AZ617" s="89"/>
      <c r="BA617" s="89"/>
      <c r="BB617" s="89"/>
      <c r="BC617" s="89"/>
      <c r="BD617" s="89"/>
      <c r="BE617" s="89"/>
      <c r="BF617" s="89"/>
      <c r="BG617" s="89"/>
      <c r="BH617" s="89"/>
      <c r="BI617" s="89"/>
      <c r="BJ617" s="89"/>
      <c r="BK617" s="89"/>
      <c r="BL617" s="89"/>
      <c r="BM617" s="89"/>
      <c r="BN617" s="89"/>
      <c r="BO617" s="89"/>
      <c r="BP617" s="89"/>
      <c r="BQ617" s="89"/>
      <c r="BR617" s="89"/>
      <c r="BS617" s="89"/>
      <c r="BT617" s="89"/>
      <c r="BU617" s="89"/>
      <c r="BV617" s="89"/>
      <c r="BW617" s="89"/>
    </row>
    <row r="618" spans="1:75" ht="12.75" customHeight="1" x14ac:dyDescent="0.2">
      <c r="A618" s="102"/>
      <c r="B618" s="102"/>
      <c r="C618" s="102"/>
      <c r="D618" s="102"/>
      <c r="E618" s="102"/>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89"/>
      <c r="AZ618" s="89"/>
      <c r="BA618" s="89"/>
      <c r="BB618" s="89"/>
      <c r="BC618" s="89"/>
      <c r="BD618" s="89"/>
      <c r="BE618" s="89"/>
      <c r="BF618" s="89"/>
      <c r="BG618" s="89"/>
      <c r="BH618" s="89"/>
      <c r="BI618" s="89"/>
      <c r="BJ618" s="89"/>
      <c r="BK618" s="89"/>
      <c r="BL618" s="89"/>
      <c r="BM618" s="89"/>
      <c r="BN618" s="89"/>
      <c r="BO618" s="89"/>
      <c r="BP618" s="89"/>
      <c r="BQ618" s="89"/>
      <c r="BR618" s="89"/>
      <c r="BS618" s="89"/>
      <c r="BT618" s="89"/>
      <c r="BU618" s="89"/>
      <c r="BV618" s="89"/>
      <c r="BW618" s="89"/>
    </row>
    <row r="619" spans="1:75" ht="12.75" customHeight="1" x14ac:dyDescent="0.2">
      <c r="A619" s="102"/>
      <c r="B619" s="102"/>
      <c r="C619" s="102"/>
      <c r="D619" s="102"/>
      <c r="E619" s="102"/>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89"/>
      <c r="AZ619" s="89"/>
      <c r="BA619" s="89"/>
      <c r="BB619" s="89"/>
      <c r="BC619" s="89"/>
      <c r="BD619" s="89"/>
      <c r="BE619" s="89"/>
      <c r="BF619" s="89"/>
      <c r="BG619" s="89"/>
      <c r="BH619" s="89"/>
      <c r="BI619" s="89"/>
      <c r="BJ619" s="89"/>
      <c r="BK619" s="89"/>
      <c r="BL619" s="89"/>
      <c r="BM619" s="89"/>
      <c r="BN619" s="89"/>
      <c r="BO619" s="89"/>
      <c r="BP619" s="89"/>
      <c r="BQ619" s="89"/>
      <c r="BR619" s="89"/>
      <c r="BS619" s="89"/>
      <c r="BT619" s="89"/>
      <c r="BU619" s="89"/>
      <c r="BV619" s="89"/>
      <c r="BW619" s="89"/>
    </row>
    <row r="620" spans="1:75" ht="12.75" customHeight="1" x14ac:dyDescent="0.2">
      <c r="A620" s="102"/>
      <c r="B620" s="102"/>
      <c r="C620" s="102"/>
      <c r="D620" s="102"/>
      <c r="E620" s="102"/>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89"/>
      <c r="AZ620" s="89"/>
      <c r="BA620" s="89"/>
      <c r="BB620" s="89"/>
      <c r="BC620" s="89"/>
      <c r="BD620" s="89"/>
      <c r="BE620" s="89"/>
      <c r="BF620" s="89"/>
      <c r="BG620" s="89"/>
      <c r="BH620" s="89"/>
      <c r="BI620" s="89"/>
      <c r="BJ620" s="89"/>
      <c r="BK620" s="89"/>
      <c r="BL620" s="89"/>
      <c r="BM620" s="89"/>
      <c r="BN620" s="89"/>
      <c r="BO620" s="89"/>
      <c r="BP620" s="89"/>
      <c r="BQ620" s="89"/>
      <c r="BR620" s="89"/>
      <c r="BS620" s="89"/>
      <c r="BT620" s="89"/>
      <c r="BU620" s="89"/>
      <c r="BV620" s="89"/>
      <c r="BW620" s="89"/>
    </row>
    <row r="621" spans="1:75" ht="12.75" customHeight="1" x14ac:dyDescent="0.2">
      <c r="A621" s="102"/>
      <c r="B621" s="102"/>
      <c r="C621" s="102"/>
      <c r="D621" s="102"/>
      <c r="E621" s="102"/>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89"/>
      <c r="AZ621" s="89"/>
      <c r="BA621" s="89"/>
      <c r="BB621" s="89"/>
      <c r="BC621" s="89"/>
      <c r="BD621" s="89"/>
      <c r="BE621" s="89"/>
      <c r="BF621" s="89"/>
      <c r="BG621" s="89"/>
      <c r="BH621" s="89"/>
      <c r="BI621" s="89"/>
      <c r="BJ621" s="89"/>
      <c r="BK621" s="89"/>
      <c r="BL621" s="89"/>
      <c r="BM621" s="89"/>
      <c r="BN621" s="89"/>
      <c r="BO621" s="89"/>
      <c r="BP621" s="89"/>
      <c r="BQ621" s="89"/>
      <c r="BR621" s="89"/>
      <c r="BS621" s="89"/>
      <c r="BT621" s="89"/>
      <c r="BU621" s="89"/>
      <c r="BV621" s="89"/>
      <c r="BW621" s="89"/>
    </row>
    <row r="622" spans="1:75" ht="12.75" customHeight="1" x14ac:dyDescent="0.2">
      <c r="A622" s="102"/>
      <c r="B622" s="102"/>
      <c r="C622" s="102"/>
      <c r="D622" s="102"/>
      <c r="E622" s="102"/>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89"/>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89"/>
      <c r="AZ622" s="89"/>
      <c r="BA622" s="89"/>
      <c r="BB622" s="89"/>
      <c r="BC622" s="89"/>
      <c r="BD622" s="89"/>
      <c r="BE622" s="89"/>
      <c r="BF622" s="89"/>
      <c r="BG622" s="89"/>
      <c r="BH622" s="89"/>
      <c r="BI622" s="89"/>
      <c r="BJ622" s="89"/>
      <c r="BK622" s="89"/>
      <c r="BL622" s="89"/>
      <c r="BM622" s="89"/>
      <c r="BN622" s="89"/>
      <c r="BO622" s="89"/>
      <c r="BP622" s="89"/>
      <c r="BQ622" s="89"/>
      <c r="BR622" s="89"/>
      <c r="BS622" s="89"/>
      <c r="BT622" s="89"/>
      <c r="BU622" s="89"/>
      <c r="BV622" s="89"/>
      <c r="BW622" s="89"/>
    </row>
    <row r="623" spans="1:75" ht="12.75" customHeight="1" x14ac:dyDescent="0.2">
      <c r="A623" s="102"/>
      <c r="B623" s="102"/>
      <c r="C623" s="102"/>
      <c r="D623" s="102"/>
      <c r="E623" s="102"/>
      <c r="F623" s="89"/>
      <c r="G623" s="89"/>
      <c r="H623" s="89"/>
      <c r="I623" s="89"/>
      <c r="J623" s="89"/>
      <c r="K623" s="89"/>
      <c r="L623" s="89"/>
      <c r="M623" s="89"/>
      <c r="N623" s="89"/>
      <c r="O623" s="89"/>
      <c r="P623" s="89"/>
      <c r="Q623" s="89"/>
      <c r="R623" s="89"/>
      <c r="S623" s="89"/>
      <c r="T623" s="89"/>
      <c r="U623" s="89"/>
      <c r="V623" s="89"/>
      <c r="W623" s="89"/>
      <c r="X623" s="89"/>
      <c r="Y623" s="89"/>
      <c r="Z623" s="89"/>
      <c r="AA623" s="89"/>
      <c r="AB623" s="89"/>
      <c r="AC623" s="89"/>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89"/>
      <c r="AZ623" s="89"/>
      <c r="BA623" s="89"/>
      <c r="BB623" s="89"/>
      <c r="BC623" s="89"/>
      <c r="BD623" s="89"/>
      <c r="BE623" s="89"/>
      <c r="BF623" s="89"/>
      <c r="BG623" s="89"/>
      <c r="BH623" s="89"/>
      <c r="BI623" s="89"/>
      <c r="BJ623" s="89"/>
      <c r="BK623" s="89"/>
      <c r="BL623" s="89"/>
      <c r="BM623" s="89"/>
      <c r="BN623" s="89"/>
      <c r="BO623" s="89"/>
      <c r="BP623" s="89"/>
      <c r="BQ623" s="89"/>
      <c r="BR623" s="89"/>
      <c r="BS623" s="89"/>
      <c r="BT623" s="89"/>
      <c r="BU623" s="89"/>
      <c r="BV623" s="89"/>
      <c r="BW623" s="89"/>
    </row>
    <row r="624" spans="1:75" ht="12.75" customHeight="1" x14ac:dyDescent="0.2">
      <c r="A624" s="102"/>
      <c r="B624" s="102"/>
      <c r="C624" s="102"/>
      <c r="D624" s="102"/>
      <c r="E624" s="102"/>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89"/>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89"/>
      <c r="AZ624" s="89"/>
      <c r="BA624" s="89"/>
      <c r="BB624" s="89"/>
      <c r="BC624" s="89"/>
      <c r="BD624" s="89"/>
      <c r="BE624" s="89"/>
      <c r="BF624" s="89"/>
      <c r="BG624" s="89"/>
      <c r="BH624" s="89"/>
      <c r="BI624" s="89"/>
      <c r="BJ624" s="89"/>
      <c r="BK624" s="89"/>
      <c r="BL624" s="89"/>
      <c r="BM624" s="89"/>
      <c r="BN624" s="89"/>
      <c r="BO624" s="89"/>
      <c r="BP624" s="89"/>
      <c r="BQ624" s="89"/>
      <c r="BR624" s="89"/>
      <c r="BS624" s="89"/>
      <c r="BT624" s="89"/>
      <c r="BU624" s="89"/>
      <c r="BV624" s="89"/>
      <c r="BW624" s="89"/>
    </row>
    <row r="625" spans="1:75" ht="12.75" customHeight="1" x14ac:dyDescent="0.2">
      <c r="A625" s="102"/>
      <c r="B625" s="102"/>
      <c r="C625" s="102"/>
      <c r="D625" s="102"/>
      <c r="E625" s="102"/>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89"/>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89"/>
      <c r="AZ625" s="89"/>
      <c r="BA625" s="89"/>
      <c r="BB625" s="89"/>
      <c r="BC625" s="89"/>
      <c r="BD625" s="89"/>
      <c r="BE625" s="89"/>
      <c r="BF625" s="89"/>
      <c r="BG625" s="89"/>
      <c r="BH625" s="89"/>
      <c r="BI625" s="89"/>
      <c r="BJ625" s="89"/>
      <c r="BK625" s="89"/>
      <c r="BL625" s="89"/>
      <c r="BM625" s="89"/>
      <c r="BN625" s="89"/>
      <c r="BO625" s="89"/>
      <c r="BP625" s="89"/>
      <c r="BQ625" s="89"/>
      <c r="BR625" s="89"/>
      <c r="BS625" s="89"/>
      <c r="BT625" s="89"/>
      <c r="BU625" s="89"/>
      <c r="BV625" s="89"/>
      <c r="BW625" s="89"/>
    </row>
    <row r="626" spans="1:75" ht="12.75" customHeight="1" x14ac:dyDescent="0.2">
      <c r="A626" s="102"/>
      <c r="B626" s="102"/>
      <c r="C626" s="102"/>
      <c r="D626" s="102"/>
      <c r="E626" s="102"/>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89"/>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89"/>
      <c r="AZ626" s="89"/>
      <c r="BA626" s="89"/>
      <c r="BB626" s="89"/>
      <c r="BC626" s="89"/>
      <c r="BD626" s="89"/>
      <c r="BE626" s="89"/>
      <c r="BF626" s="89"/>
      <c r="BG626" s="89"/>
      <c r="BH626" s="89"/>
      <c r="BI626" s="89"/>
      <c r="BJ626" s="89"/>
      <c r="BK626" s="89"/>
      <c r="BL626" s="89"/>
      <c r="BM626" s="89"/>
      <c r="BN626" s="89"/>
      <c r="BO626" s="89"/>
      <c r="BP626" s="89"/>
      <c r="BQ626" s="89"/>
      <c r="BR626" s="89"/>
      <c r="BS626" s="89"/>
      <c r="BT626" s="89"/>
      <c r="BU626" s="89"/>
      <c r="BV626" s="89"/>
      <c r="BW626" s="89"/>
    </row>
    <row r="627" spans="1:75" ht="12.75" customHeight="1" x14ac:dyDescent="0.2">
      <c r="A627" s="102"/>
      <c r="B627" s="102"/>
      <c r="C627" s="102"/>
      <c r="D627" s="102"/>
      <c r="E627" s="102"/>
      <c r="F627" s="89"/>
      <c r="G627" s="89"/>
      <c r="H627" s="89"/>
      <c r="I627" s="89"/>
      <c r="J627" s="89"/>
      <c r="K627" s="89"/>
      <c r="L627" s="89"/>
      <c r="M627" s="89"/>
      <c r="N627" s="89"/>
      <c r="O627" s="89"/>
      <c r="P627" s="89"/>
      <c r="Q627" s="89"/>
      <c r="R627" s="89"/>
      <c r="S627" s="89"/>
      <c r="T627" s="89"/>
      <c r="U627" s="89"/>
      <c r="V627" s="89"/>
      <c r="W627" s="89"/>
      <c r="X627" s="89"/>
      <c r="Y627" s="89"/>
      <c r="Z627" s="89"/>
      <c r="AA627" s="89"/>
      <c r="AB627" s="89"/>
      <c r="AC627" s="89"/>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89"/>
      <c r="AZ627" s="89"/>
      <c r="BA627" s="89"/>
      <c r="BB627" s="89"/>
      <c r="BC627" s="89"/>
      <c r="BD627" s="89"/>
      <c r="BE627" s="89"/>
      <c r="BF627" s="89"/>
      <c r="BG627" s="89"/>
      <c r="BH627" s="89"/>
      <c r="BI627" s="89"/>
      <c r="BJ627" s="89"/>
      <c r="BK627" s="89"/>
      <c r="BL627" s="89"/>
      <c r="BM627" s="89"/>
      <c r="BN627" s="89"/>
      <c r="BO627" s="89"/>
      <c r="BP627" s="89"/>
      <c r="BQ627" s="89"/>
      <c r="BR627" s="89"/>
      <c r="BS627" s="89"/>
      <c r="BT627" s="89"/>
      <c r="BU627" s="89"/>
      <c r="BV627" s="89"/>
      <c r="BW627" s="89"/>
    </row>
    <row r="628" spans="1:75" ht="12.75" customHeight="1" x14ac:dyDescent="0.2">
      <c r="A628" s="102"/>
      <c r="B628" s="102"/>
      <c r="C628" s="102"/>
      <c r="D628" s="102"/>
      <c r="E628" s="102"/>
      <c r="F628" s="89"/>
      <c r="G628" s="89"/>
      <c r="H628" s="89"/>
      <c r="I628" s="89"/>
      <c r="J628" s="89"/>
      <c r="K628" s="89"/>
      <c r="L628" s="89"/>
      <c r="M628" s="89"/>
      <c r="N628" s="89"/>
      <c r="O628" s="89"/>
      <c r="P628" s="89"/>
      <c r="Q628" s="89"/>
      <c r="R628" s="89"/>
      <c r="S628" s="89"/>
      <c r="T628" s="89"/>
      <c r="U628" s="89"/>
      <c r="V628" s="89"/>
      <c r="W628" s="89"/>
      <c r="X628" s="89"/>
      <c r="Y628" s="89"/>
      <c r="Z628" s="89"/>
      <c r="AA628" s="89"/>
      <c r="AB628" s="89"/>
      <c r="AC628" s="89"/>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89"/>
      <c r="AZ628" s="89"/>
      <c r="BA628" s="89"/>
      <c r="BB628" s="89"/>
      <c r="BC628" s="89"/>
      <c r="BD628" s="89"/>
      <c r="BE628" s="89"/>
      <c r="BF628" s="89"/>
      <c r="BG628" s="89"/>
      <c r="BH628" s="89"/>
      <c r="BI628" s="89"/>
      <c r="BJ628" s="89"/>
      <c r="BK628" s="89"/>
      <c r="BL628" s="89"/>
      <c r="BM628" s="89"/>
      <c r="BN628" s="89"/>
      <c r="BO628" s="89"/>
      <c r="BP628" s="89"/>
      <c r="BQ628" s="89"/>
      <c r="BR628" s="89"/>
      <c r="BS628" s="89"/>
      <c r="BT628" s="89"/>
      <c r="BU628" s="89"/>
      <c r="BV628" s="89"/>
      <c r="BW628" s="89"/>
    </row>
    <row r="629" spans="1:75" ht="12.75" customHeight="1" x14ac:dyDescent="0.2">
      <c r="A629" s="102"/>
      <c r="B629" s="102"/>
      <c r="C629" s="102"/>
      <c r="D629" s="102"/>
      <c r="E629" s="102"/>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89"/>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89"/>
      <c r="AZ629" s="89"/>
      <c r="BA629" s="89"/>
      <c r="BB629" s="89"/>
      <c r="BC629" s="89"/>
      <c r="BD629" s="89"/>
      <c r="BE629" s="89"/>
      <c r="BF629" s="89"/>
      <c r="BG629" s="89"/>
      <c r="BH629" s="89"/>
      <c r="BI629" s="89"/>
      <c r="BJ629" s="89"/>
      <c r="BK629" s="89"/>
      <c r="BL629" s="89"/>
      <c r="BM629" s="89"/>
      <c r="BN629" s="89"/>
      <c r="BO629" s="89"/>
      <c r="BP629" s="89"/>
      <c r="BQ629" s="89"/>
      <c r="BR629" s="89"/>
      <c r="BS629" s="89"/>
      <c r="BT629" s="89"/>
      <c r="BU629" s="89"/>
      <c r="BV629" s="89"/>
      <c r="BW629" s="89"/>
    </row>
    <row r="630" spans="1:75" ht="12.75" customHeight="1" x14ac:dyDescent="0.2">
      <c r="A630" s="102"/>
      <c r="B630" s="102"/>
      <c r="C630" s="102"/>
      <c r="D630" s="102"/>
      <c r="E630" s="102"/>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89"/>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89"/>
      <c r="AZ630" s="89"/>
      <c r="BA630" s="89"/>
      <c r="BB630" s="89"/>
      <c r="BC630" s="89"/>
      <c r="BD630" s="89"/>
      <c r="BE630" s="89"/>
      <c r="BF630" s="89"/>
      <c r="BG630" s="89"/>
      <c r="BH630" s="89"/>
      <c r="BI630" s="89"/>
      <c r="BJ630" s="89"/>
      <c r="BK630" s="89"/>
      <c r="BL630" s="89"/>
      <c r="BM630" s="89"/>
      <c r="BN630" s="89"/>
      <c r="BO630" s="89"/>
      <c r="BP630" s="89"/>
      <c r="BQ630" s="89"/>
      <c r="BR630" s="89"/>
      <c r="BS630" s="89"/>
      <c r="BT630" s="89"/>
      <c r="BU630" s="89"/>
      <c r="BV630" s="89"/>
      <c r="BW630" s="89"/>
    </row>
    <row r="631" spans="1:75" ht="12.75" customHeight="1" x14ac:dyDescent="0.2">
      <c r="A631" s="102"/>
      <c r="B631" s="102"/>
      <c r="C631" s="102"/>
      <c r="D631" s="102"/>
      <c r="E631" s="102"/>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89"/>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89"/>
      <c r="AZ631" s="89"/>
      <c r="BA631" s="89"/>
      <c r="BB631" s="89"/>
      <c r="BC631" s="89"/>
      <c r="BD631" s="89"/>
      <c r="BE631" s="89"/>
      <c r="BF631" s="89"/>
      <c r="BG631" s="89"/>
      <c r="BH631" s="89"/>
      <c r="BI631" s="89"/>
      <c r="BJ631" s="89"/>
      <c r="BK631" s="89"/>
      <c r="BL631" s="89"/>
      <c r="BM631" s="89"/>
      <c r="BN631" s="89"/>
      <c r="BO631" s="89"/>
      <c r="BP631" s="89"/>
      <c r="BQ631" s="89"/>
      <c r="BR631" s="89"/>
      <c r="BS631" s="89"/>
      <c r="BT631" s="89"/>
      <c r="BU631" s="89"/>
      <c r="BV631" s="89"/>
      <c r="BW631" s="89"/>
    </row>
    <row r="632" spans="1:75" ht="12.75" customHeight="1" x14ac:dyDescent="0.2">
      <c r="A632" s="102"/>
      <c r="B632" s="102"/>
      <c r="C632" s="102"/>
      <c r="D632" s="102"/>
      <c r="E632" s="102"/>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89"/>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89"/>
      <c r="AZ632" s="89"/>
      <c r="BA632" s="89"/>
      <c r="BB632" s="89"/>
      <c r="BC632" s="89"/>
      <c r="BD632" s="89"/>
      <c r="BE632" s="89"/>
      <c r="BF632" s="89"/>
      <c r="BG632" s="89"/>
      <c r="BH632" s="89"/>
      <c r="BI632" s="89"/>
      <c r="BJ632" s="89"/>
      <c r="BK632" s="89"/>
      <c r="BL632" s="89"/>
      <c r="BM632" s="89"/>
      <c r="BN632" s="89"/>
      <c r="BO632" s="89"/>
      <c r="BP632" s="89"/>
      <c r="BQ632" s="89"/>
      <c r="BR632" s="89"/>
      <c r="BS632" s="89"/>
      <c r="BT632" s="89"/>
      <c r="BU632" s="89"/>
      <c r="BV632" s="89"/>
      <c r="BW632" s="89"/>
    </row>
    <row r="633" spans="1:75" ht="12.75" customHeight="1" x14ac:dyDescent="0.2">
      <c r="A633" s="102"/>
      <c r="B633" s="102"/>
      <c r="C633" s="102"/>
      <c r="D633" s="102"/>
      <c r="E633" s="102"/>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89"/>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89"/>
      <c r="AZ633" s="89"/>
      <c r="BA633" s="89"/>
      <c r="BB633" s="89"/>
      <c r="BC633" s="89"/>
      <c r="BD633" s="89"/>
      <c r="BE633" s="89"/>
      <c r="BF633" s="89"/>
      <c r="BG633" s="89"/>
      <c r="BH633" s="89"/>
      <c r="BI633" s="89"/>
      <c r="BJ633" s="89"/>
      <c r="BK633" s="89"/>
      <c r="BL633" s="89"/>
      <c r="BM633" s="89"/>
      <c r="BN633" s="89"/>
      <c r="BO633" s="89"/>
      <c r="BP633" s="89"/>
      <c r="BQ633" s="89"/>
      <c r="BR633" s="89"/>
      <c r="BS633" s="89"/>
      <c r="BT633" s="89"/>
      <c r="BU633" s="89"/>
      <c r="BV633" s="89"/>
      <c r="BW633" s="89"/>
    </row>
    <row r="634" spans="1:75" ht="12.75" customHeight="1" x14ac:dyDescent="0.2">
      <c r="A634" s="102"/>
      <c r="B634" s="102"/>
      <c r="C634" s="102"/>
      <c r="D634" s="102"/>
      <c r="E634" s="102"/>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89"/>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89"/>
      <c r="AZ634" s="89"/>
      <c r="BA634" s="89"/>
      <c r="BB634" s="89"/>
      <c r="BC634" s="89"/>
      <c r="BD634" s="89"/>
      <c r="BE634" s="89"/>
      <c r="BF634" s="89"/>
      <c r="BG634" s="89"/>
      <c r="BH634" s="89"/>
      <c r="BI634" s="89"/>
      <c r="BJ634" s="89"/>
      <c r="BK634" s="89"/>
      <c r="BL634" s="89"/>
      <c r="BM634" s="89"/>
      <c r="BN634" s="89"/>
      <c r="BO634" s="89"/>
      <c r="BP634" s="89"/>
      <c r="BQ634" s="89"/>
      <c r="BR634" s="89"/>
      <c r="BS634" s="89"/>
      <c r="BT634" s="89"/>
      <c r="BU634" s="89"/>
      <c r="BV634" s="89"/>
      <c r="BW634" s="89"/>
    </row>
    <row r="635" spans="1:75" ht="12.75" customHeight="1" x14ac:dyDescent="0.2">
      <c r="A635" s="102"/>
      <c r="B635" s="102"/>
      <c r="C635" s="102"/>
      <c r="D635" s="102"/>
      <c r="E635" s="102"/>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89"/>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89"/>
      <c r="AZ635" s="89"/>
      <c r="BA635" s="89"/>
      <c r="BB635" s="89"/>
      <c r="BC635" s="89"/>
      <c r="BD635" s="89"/>
      <c r="BE635" s="89"/>
      <c r="BF635" s="89"/>
      <c r="BG635" s="89"/>
      <c r="BH635" s="89"/>
      <c r="BI635" s="89"/>
      <c r="BJ635" s="89"/>
      <c r="BK635" s="89"/>
      <c r="BL635" s="89"/>
      <c r="BM635" s="89"/>
      <c r="BN635" s="89"/>
      <c r="BO635" s="89"/>
      <c r="BP635" s="89"/>
      <c r="BQ635" s="89"/>
      <c r="BR635" s="89"/>
      <c r="BS635" s="89"/>
      <c r="BT635" s="89"/>
      <c r="BU635" s="89"/>
      <c r="BV635" s="89"/>
      <c r="BW635" s="89"/>
    </row>
    <row r="636" spans="1:75" ht="12.75" customHeight="1" x14ac:dyDescent="0.2">
      <c r="A636" s="102"/>
      <c r="B636" s="102"/>
      <c r="C636" s="102"/>
      <c r="D636" s="102"/>
      <c r="E636" s="102"/>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89"/>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89"/>
      <c r="AZ636" s="89"/>
      <c r="BA636" s="89"/>
      <c r="BB636" s="89"/>
      <c r="BC636" s="89"/>
      <c r="BD636" s="89"/>
      <c r="BE636" s="89"/>
      <c r="BF636" s="89"/>
      <c r="BG636" s="89"/>
      <c r="BH636" s="89"/>
      <c r="BI636" s="89"/>
      <c r="BJ636" s="89"/>
      <c r="BK636" s="89"/>
      <c r="BL636" s="89"/>
      <c r="BM636" s="89"/>
      <c r="BN636" s="89"/>
      <c r="BO636" s="89"/>
      <c r="BP636" s="89"/>
      <c r="BQ636" s="89"/>
      <c r="BR636" s="89"/>
      <c r="BS636" s="89"/>
      <c r="BT636" s="89"/>
      <c r="BU636" s="89"/>
      <c r="BV636" s="89"/>
      <c r="BW636" s="89"/>
    </row>
    <row r="637" spans="1:75" ht="12.75" customHeight="1" x14ac:dyDescent="0.2">
      <c r="A637" s="102"/>
      <c r="B637" s="102"/>
      <c r="C637" s="102"/>
      <c r="D637" s="102"/>
      <c r="E637" s="102"/>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89"/>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89"/>
      <c r="AZ637" s="89"/>
      <c r="BA637" s="89"/>
      <c r="BB637" s="89"/>
      <c r="BC637" s="89"/>
      <c r="BD637" s="89"/>
      <c r="BE637" s="89"/>
      <c r="BF637" s="89"/>
      <c r="BG637" s="89"/>
      <c r="BH637" s="89"/>
      <c r="BI637" s="89"/>
      <c r="BJ637" s="89"/>
      <c r="BK637" s="89"/>
      <c r="BL637" s="89"/>
      <c r="BM637" s="89"/>
      <c r="BN637" s="89"/>
      <c r="BO637" s="89"/>
      <c r="BP637" s="89"/>
      <c r="BQ637" s="89"/>
      <c r="BR637" s="89"/>
      <c r="BS637" s="89"/>
      <c r="BT637" s="89"/>
      <c r="BU637" s="89"/>
      <c r="BV637" s="89"/>
      <c r="BW637" s="89"/>
    </row>
    <row r="638" spans="1:75" ht="12.75" customHeight="1" x14ac:dyDescent="0.2">
      <c r="A638" s="102"/>
      <c r="B638" s="102"/>
      <c r="C638" s="102"/>
      <c r="D638" s="102"/>
      <c r="E638" s="102"/>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89"/>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89"/>
      <c r="AZ638" s="89"/>
      <c r="BA638" s="89"/>
      <c r="BB638" s="89"/>
      <c r="BC638" s="89"/>
      <c r="BD638" s="89"/>
      <c r="BE638" s="89"/>
      <c r="BF638" s="89"/>
      <c r="BG638" s="89"/>
      <c r="BH638" s="89"/>
      <c r="BI638" s="89"/>
      <c r="BJ638" s="89"/>
      <c r="BK638" s="89"/>
      <c r="BL638" s="89"/>
      <c r="BM638" s="89"/>
      <c r="BN638" s="89"/>
      <c r="BO638" s="89"/>
      <c r="BP638" s="89"/>
      <c r="BQ638" s="89"/>
      <c r="BR638" s="89"/>
      <c r="BS638" s="89"/>
      <c r="BT638" s="89"/>
      <c r="BU638" s="89"/>
      <c r="BV638" s="89"/>
      <c r="BW638" s="89"/>
    </row>
    <row r="639" spans="1:75" ht="12.75" customHeight="1" x14ac:dyDescent="0.2">
      <c r="A639" s="102"/>
      <c r="B639" s="102"/>
      <c r="C639" s="102"/>
      <c r="D639" s="102"/>
      <c r="E639" s="102"/>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89"/>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89"/>
      <c r="AZ639" s="89"/>
      <c r="BA639" s="89"/>
      <c r="BB639" s="89"/>
      <c r="BC639" s="89"/>
      <c r="BD639" s="89"/>
      <c r="BE639" s="89"/>
      <c r="BF639" s="89"/>
      <c r="BG639" s="89"/>
      <c r="BH639" s="89"/>
      <c r="BI639" s="89"/>
      <c r="BJ639" s="89"/>
      <c r="BK639" s="89"/>
      <c r="BL639" s="89"/>
      <c r="BM639" s="89"/>
      <c r="BN639" s="89"/>
      <c r="BO639" s="89"/>
      <c r="BP639" s="89"/>
      <c r="BQ639" s="89"/>
      <c r="BR639" s="89"/>
      <c r="BS639" s="89"/>
      <c r="BT639" s="89"/>
      <c r="BU639" s="89"/>
      <c r="BV639" s="89"/>
      <c r="BW639" s="89"/>
    </row>
    <row r="640" spans="1:75" ht="12.75" customHeight="1" x14ac:dyDescent="0.2">
      <c r="A640" s="102"/>
      <c r="B640" s="102"/>
      <c r="C640" s="102"/>
      <c r="D640" s="102"/>
      <c r="E640" s="102"/>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89"/>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89"/>
      <c r="AZ640" s="89"/>
      <c r="BA640" s="89"/>
      <c r="BB640" s="89"/>
      <c r="BC640" s="89"/>
      <c r="BD640" s="89"/>
      <c r="BE640" s="89"/>
      <c r="BF640" s="89"/>
      <c r="BG640" s="89"/>
      <c r="BH640" s="89"/>
      <c r="BI640" s="89"/>
      <c r="BJ640" s="89"/>
      <c r="BK640" s="89"/>
      <c r="BL640" s="89"/>
      <c r="BM640" s="89"/>
      <c r="BN640" s="89"/>
      <c r="BO640" s="89"/>
      <c r="BP640" s="89"/>
      <c r="BQ640" s="89"/>
      <c r="BR640" s="89"/>
      <c r="BS640" s="89"/>
      <c r="BT640" s="89"/>
      <c r="BU640" s="89"/>
      <c r="BV640" s="89"/>
      <c r="BW640" s="89"/>
    </row>
    <row r="641" spans="1:75" ht="12.75" customHeight="1" x14ac:dyDescent="0.2">
      <c r="A641" s="102"/>
      <c r="B641" s="102"/>
      <c r="C641" s="102"/>
      <c r="D641" s="102"/>
      <c r="E641" s="102"/>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89"/>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89"/>
      <c r="AZ641" s="89"/>
      <c r="BA641" s="89"/>
      <c r="BB641" s="89"/>
      <c r="BC641" s="89"/>
      <c r="BD641" s="89"/>
      <c r="BE641" s="89"/>
      <c r="BF641" s="89"/>
      <c r="BG641" s="89"/>
      <c r="BH641" s="89"/>
      <c r="BI641" s="89"/>
      <c r="BJ641" s="89"/>
      <c r="BK641" s="89"/>
      <c r="BL641" s="89"/>
      <c r="BM641" s="89"/>
      <c r="BN641" s="89"/>
      <c r="BO641" s="89"/>
      <c r="BP641" s="89"/>
      <c r="BQ641" s="89"/>
      <c r="BR641" s="89"/>
      <c r="BS641" s="89"/>
      <c r="BT641" s="89"/>
      <c r="BU641" s="89"/>
      <c r="BV641" s="89"/>
      <c r="BW641" s="89"/>
    </row>
    <row r="642" spans="1:75" ht="12.75" customHeight="1" x14ac:dyDescent="0.2">
      <c r="A642" s="102"/>
      <c r="B642" s="102"/>
      <c r="C642" s="102"/>
      <c r="D642" s="102"/>
      <c r="E642" s="102"/>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89"/>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89"/>
      <c r="AZ642" s="89"/>
      <c r="BA642" s="89"/>
      <c r="BB642" s="89"/>
      <c r="BC642" s="89"/>
      <c r="BD642" s="89"/>
      <c r="BE642" s="89"/>
      <c r="BF642" s="89"/>
      <c r="BG642" s="89"/>
      <c r="BH642" s="89"/>
      <c r="BI642" s="89"/>
      <c r="BJ642" s="89"/>
      <c r="BK642" s="89"/>
      <c r="BL642" s="89"/>
      <c r="BM642" s="89"/>
      <c r="BN642" s="89"/>
      <c r="BO642" s="89"/>
      <c r="BP642" s="89"/>
      <c r="BQ642" s="89"/>
      <c r="BR642" s="89"/>
      <c r="BS642" s="89"/>
      <c r="BT642" s="89"/>
      <c r="BU642" s="89"/>
      <c r="BV642" s="89"/>
      <c r="BW642" s="89"/>
    </row>
    <row r="643" spans="1:75" ht="12.75" customHeight="1" x14ac:dyDescent="0.2">
      <c r="A643" s="102"/>
      <c r="B643" s="102"/>
      <c r="C643" s="102"/>
      <c r="D643" s="102"/>
      <c r="E643" s="102"/>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89"/>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89"/>
      <c r="AZ643" s="89"/>
      <c r="BA643" s="89"/>
      <c r="BB643" s="89"/>
      <c r="BC643" s="89"/>
      <c r="BD643" s="89"/>
      <c r="BE643" s="89"/>
      <c r="BF643" s="89"/>
      <c r="BG643" s="89"/>
      <c r="BH643" s="89"/>
      <c r="BI643" s="89"/>
      <c r="BJ643" s="89"/>
      <c r="BK643" s="89"/>
      <c r="BL643" s="89"/>
      <c r="BM643" s="89"/>
      <c r="BN643" s="89"/>
      <c r="BO643" s="89"/>
      <c r="BP643" s="89"/>
      <c r="BQ643" s="89"/>
      <c r="BR643" s="89"/>
      <c r="BS643" s="89"/>
      <c r="BT643" s="89"/>
      <c r="BU643" s="89"/>
      <c r="BV643" s="89"/>
      <c r="BW643" s="89"/>
    </row>
    <row r="644" spans="1:75" ht="12.75" customHeight="1" x14ac:dyDescent="0.2">
      <c r="A644" s="102"/>
      <c r="B644" s="102"/>
      <c r="C644" s="102"/>
      <c r="D644" s="102"/>
      <c r="E644" s="102"/>
      <c r="F644" s="89"/>
      <c r="G644" s="89"/>
      <c r="H644" s="89"/>
      <c r="I644" s="89"/>
      <c r="J644" s="89"/>
      <c r="K644" s="89"/>
      <c r="L644" s="89"/>
      <c r="M644" s="89"/>
      <c r="N644" s="89"/>
      <c r="O644" s="89"/>
      <c r="P644" s="89"/>
      <c r="Q644" s="89"/>
      <c r="R644" s="89"/>
      <c r="S644" s="89"/>
      <c r="T644" s="89"/>
      <c r="U644" s="89"/>
      <c r="V644" s="89"/>
      <c r="W644" s="89"/>
      <c r="X644" s="89"/>
      <c r="Y644" s="89"/>
      <c r="Z644" s="89"/>
      <c r="AA644" s="89"/>
      <c r="AB644" s="89"/>
      <c r="AC644" s="89"/>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89"/>
      <c r="AZ644" s="89"/>
      <c r="BA644" s="89"/>
      <c r="BB644" s="89"/>
      <c r="BC644" s="89"/>
      <c r="BD644" s="89"/>
      <c r="BE644" s="89"/>
      <c r="BF644" s="89"/>
      <c r="BG644" s="89"/>
      <c r="BH644" s="89"/>
      <c r="BI644" s="89"/>
      <c r="BJ644" s="89"/>
      <c r="BK644" s="89"/>
      <c r="BL644" s="89"/>
      <c r="BM644" s="89"/>
      <c r="BN644" s="89"/>
      <c r="BO644" s="89"/>
      <c r="BP644" s="89"/>
      <c r="BQ644" s="89"/>
      <c r="BR644" s="89"/>
      <c r="BS644" s="89"/>
      <c r="BT644" s="89"/>
      <c r="BU644" s="89"/>
      <c r="BV644" s="89"/>
      <c r="BW644" s="89"/>
    </row>
    <row r="645" spans="1:75" ht="12.75" customHeight="1" x14ac:dyDescent="0.2">
      <c r="A645" s="102"/>
      <c r="B645" s="102"/>
      <c r="C645" s="102"/>
      <c r="D645" s="102"/>
      <c r="E645" s="102"/>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89"/>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89"/>
      <c r="AZ645" s="89"/>
      <c r="BA645" s="89"/>
      <c r="BB645" s="89"/>
      <c r="BC645" s="89"/>
      <c r="BD645" s="89"/>
      <c r="BE645" s="89"/>
      <c r="BF645" s="89"/>
      <c r="BG645" s="89"/>
      <c r="BH645" s="89"/>
      <c r="BI645" s="89"/>
      <c r="BJ645" s="89"/>
      <c r="BK645" s="89"/>
      <c r="BL645" s="89"/>
      <c r="BM645" s="89"/>
      <c r="BN645" s="89"/>
      <c r="BO645" s="89"/>
      <c r="BP645" s="89"/>
      <c r="BQ645" s="89"/>
      <c r="BR645" s="89"/>
      <c r="BS645" s="89"/>
      <c r="BT645" s="89"/>
      <c r="BU645" s="89"/>
      <c r="BV645" s="89"/>
      <c r="BW645" s="89"/>
    </row>
    <row r="646" spans="1:75" ht="12.75" customHeight="1" x14ac:dyDescent="0.2">
      <c r="A646" s="102"/>
      <c r="B646" s="102"/>
      <c r="C646" s="102"/>
      <c r="D646" s="102"/>
      <c r="E646" s="102"/>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89"/>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89"/>
      <c r="AZ646" s="89"/>
      <c r="BA646" s="89"/>
      <c r="BB646" s="89"/>
      <c r="BC646" s="89"/>
      <c r="BD646" s="89"/>
      <c r="BE646" s="89"/>
      <c r="BF646" s="89"/>
      <c r="BG646" s="89"/>
      <c r="BH646" s="89"/>
      <c r="BI646" s="89"/>
      <c r="BJ646" s="89"/>
      <c r="BK646" s="89"/>
      <c r="BL646" s="89"/>
      <c r="BM646" s="89"/>
      <c r="BN646" s="89"/>
      <c r="BO646" s="89"/>
      <c r="BP646" s="89"/>
      <c r="BQ646" s="89"/>
      <c r="BR646" s="89"/>
      <c r="BS646" s="89"/>
      <c r="BT646" s="89"/>
      <c r="BU646" s="89"/>
      <c r="BV646" s="89"/>
      <c r="BW646" s="89"/>
    </row>
    <row r="647" spans="1:75" ht="12.75" customHeight="1" x14ac:dyDescent="0.2">
      <c r="A647" s="102"/>
      <c r="B647" s="102"/>
      <c r="C647" s="102"/>
      <c r="D647" s="102"/>
      <c r="E647" s="102"/>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89"/>
      <c r="AZ647" s="89"/>
      <c r="BA647" s="89"/>
      <c r="BB647" s="89"/>
      <c r="BC647" s="89"/>
      <c r="BD647" s="89"/>
      <c r="BE647" s="89"/>
      <c r="BF647" s="89"/>
      <c r="BG647" s="89"/>
      <c r="BH647" s="89"/>
      <c r="BI647" s="89"/>
      <c r="BJ647" s="89"/>
      <c r="BK647" s="89"/>
      <c r="BL647" s="89"/>
      <c r="BM647" s="89"/>
      <c r="BN647" s="89"/>
      <c r="BO647" s="89"/>
      <c r="BP647" s="89"/>
      <c r="BQ647" s="89"/>
      <c r="BR647" s="89"/>
      <c r="BS647" s="89"/>
      <c r="BT647" s="89"/>
      <c r="BU647" s="89"/>
      <c r="BV647" s="89"/>
      <c r="BW647" s="89"/>
    </row>
    <row r="648" spans="1:75" ht="12.75" customHeight="1" x14ac:dyDescent="0.2">
      <c r="A648" s="102"/>
      <c r="B648" s="102"/>
      <c r="C648" s="102"/>
      <c r="D648" s="102"/>
      <c r="E648" s="102"/>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89"/>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89"/>
      <c r="AZ648" s="89"/>
      <c r="BA648" s="89"/>
      <c r="BB648" s="89"/>
      <c r="BC648" s="89"/>
      <c r="BD648" s="89"/>
      <c r="BE648" s="89"/>
      <c r="BF648" s="89"/>
      <c r="BG648" s="89"/>
      <c r="BH648" s="89"/>
      <c r="BI648" s="89"/>
      <c r="BJ648" s="89"/>
      <c r="BK648" s="89"/>
      <c r="BL648" s="89"/>
      <c r="BM648" s="89"/>
      <c r="BN648" s="89"/>
      <c r="BO648" s="89"/>
      <c r="BP648" s="89"/>
      <c r="BQ648" s="89"/>
      <c r="BR648" s="89"/>
      <c r="BS648" s="89"/>
      <c r="BT648" s="89"/>
      <c r="BU648" s="89"/>
      <c r="BV648" s="89"/>
      <c r="BW648" s="89"/>
    </row>
    <row r="649" spans="1:75" ht="12.75" customHeight="1" x14ac:dyDescent="0.2">
      <c r="A649" s="102"/>
      <c r="B649" s="102"/>
      <c r="C649" s="102"/>
      <c r="D649" s="102"/>
      <c r="E649" s="102"/>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89"/>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89"/>
      <c r="AZ649" s="89"/>
      <c r="BA649" s="89"/>
      <c r="BB649" s="89"/>
      <c r="BC649" s="89"/>
      <c r="BD649" s="89"/>
      <c r="BE649" s="89"/>
      <c r="BF649" s="89"/>
      <c r="BG649" s="89"/>
      <c r="BH649" s="89"/>
      <c r="BI649" s="89"/>
      <c r="BJ649" s="89"/>
      <c r="BK649" s="89"/>
      <c r="BL649" s="89"/>
      <c r="BM649" s="89"/>
      <c r="BN649" s="89"/>
      <c r="BO649" s="89"/>
      <c r="BP649" s="89"/>
      <c r="BQ649" s="89"/>
      <c r="BR649" s="89"/>
      <c r="BS649" s="89"/>
      <c r="BT649" s="89"/>
      <c r="BU649" s="89"/>
      <c r="BV649" s="89"/>
      <c r="BW649" s="89"/>
    </row>
    <row r="650" spans="1:75" ht="12.75" customHeight="1" x14ac:dyDescent="0.2">
      <c r="A650" s="102"/>
      <c r="B650" s="102"/>
      <c r="C650" s="102"/>
      <c r="D650" s="102"/>
      <c r="E650" s="102"/>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89"/>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89"/>
      <c r="AZ650" s="89"/>
      <c r="BA650" s="89"/>
      <c r="BB650" s="89"/>
      <c r="BC650" s="89"/>
      <c r="BD650" s="89"/>
      <c r="BE650" s="89"/>
      <c r="BF650" s="89"/>
      <c r="BG650" s="89"/>
      <c r="BH650" s="89"/>
      <c r="BI650" s="89"/>
      <c r="BJ650" s="89"/>
      <c r="BK650" s="89"/>
      <c r="BL650" s="89"/>
      <c r="BM650" s="89"/>
      <c r="BN650" s="89"/>
      <c r="BO650" s="89"/>
      <c r="BP650" s="89"/>
      <c r="BQ650" s="89"/>
      <c r="BR650" s="89"/>
      <c r="BS650" s="89"/>
      <c r="BT650" s="89"/>
      <c r="BU650" s="89"/>
      <c r="BV650" s="89"/>
      <c r="BW650" s="89"/>
    </row>
    <row r="651" spans="1:75" ht="12.75" customHeight="1" x14ac:dyDescent="0.2">
      <c r="A651" s="102"/>
      <c r="B651" s="102"/>
      <c r="C651" s="102"/>
      <c r="D651" s="102"/>
      <c r="E651" s="102"/>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89"/>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89"/>
      <c r="AZ651" s="89"/>
      <c r="BA651" s="89"/>
      <c r="BB651" s="89"/>
      <c r="BC651" s="89"/>
      <c r="BD651" s="89"/>
      <c r="BE651" s="89"/>
      <c r="BF651" s="89"/>
      <c r="BG651" s="89"/>
      <c r="BH651" s="89"/>
      <c r="BI651" s="89"/>
      <c r="BJ651" s="89"/>
      <c r="BK651" s="89"/>
      <c r="BL651" s="89"/>
      <c r="BM651" s="89"/>
      <c r="BN651" s="89"/>
      <c r="BO651" s="89"/>
      <c r="BP651" s="89"/>
      <c r="BQ651" s="89"/>
      <c r="BR651" s="89"/>
      <c r="BS651" s="89"/>
      <c r="BT651" s="89"/>
      <c r="BU651" s="89"/>
      <c r="BV651" s="89"/>
      <c r="BW651" s="89"/>
    </row>
    <row r="652" spans="1:75" ht="12.75" customHeight="1" x14ac:dyDescent="0.2">
      <c r="A652" s="102"/>
      <c r="B652" s="102"/>
      <c r="C652" s="102"/>
      <c r="D652" s="102"/>
      <c r="E652" s="102"/>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89"/>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89"/>
      <c r="AZ652" s="89"/>
      <c r="BA652" s="89"/>
      <c r="BB652" s="89"/>
      <c r="BC652" s="89"/>
      <c r="BD652" s="89"/>
      <c r="BE652" s="89"/>
      <c r="BF652" s="89"/>
      <c r="BG652" s="89"/>
      <c r="BH652" s="89"/>
      <c r="BI652" s="89"/>
      <c r="BJ652" s="89"/>
      <c r="BK652" s="89"/>
      <c r="BL652" s="89"/>
      <c r="BM652" s="89"/>
      <c r="BN652" s="89"/>
      <c r="BO652" s="89"/>
      <c r="BP652" s="89"/>
      <c r="BQ652" s="89"/>
      <c r="BR652" s="89"/>
      <c r="BS652" s="89"/>
      <c r="BT652" s="89"/>
      <c r="BU652" s="89"/>
      <c r="BV652" s="89"/>
      <c r="BW652" s="89"/>
    </row>
    <row r="653" spans="1:75" ht="12.75" customHeight="1" x14ac:dyDescent="0.2">
      <c r="A653" s="102"/>
      <c r="B653" s="102"/>
      <c r="C653" s="102"/>
      <c r="D653" s="102"/>
      <c r="E653" s="102"/>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89"/>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89"/>
      <c r="AZ653" s="89"/>
      <c r="BA653" s="89"/>
      <c r="BB653" s="89"/>
      <c r="BC653" s="89"/>
      <c r="BD653" s="89"/>
      <c r="BE653" s="89"/>
      <c r="BF653" s="89"/>
      <c r="BG653" s="89"/>
      <c r="BH653" s="89"/>
      <c r="BI653" s="89"/>
      <c r="BJ653" s="89"/>
      <c r="BK653" s="89"/>
      <c r="BL653" s="89"/>
      <c r="BM653" s="89"/>
      <c r="BN653" s="89"/>
      <c r="BO653" s="89"/>
      <c r="BP653" s="89"/>
      <c r="BQ653" s="89"/>
      <c r="BR653" s="89"/>
      <c r="BS653" s="89"/>
      <c r="BT653" s="89"/>
      <c r="BU653" s="89"/>
      <c r="BV653" s="89"/>
      <c r="BW653" s="89"/>
    </row>
    <row r="654" spans="1:75" ht="12.75" customHeight="1" x14ac:dyDescent="0.2">
      <c r="A654" s="102"/>
      <c r="B654" s="102"/>
      <c r="C654" s="102"/>
      <c r="D654" s="102"/>
      <c r="E654" s="102"/>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89"/>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89"/>
      <c r="AZ654" s="89"/>
      <c r="BA654" s="89"/>
      <c r="BB654" s="89"/>
      <c r="BC654" s="89"/>
      <c r="BD654" s="89"/>
      <c r="BE654" s="89"/>
      <c r="BF654" s="89"/>
      <c r="BG654" s="89"/>
      <c r="BH654" s="89"/>
      <c r="BI654" s="89"/>
      <c r="BJ654" s="89"/>
      <c r="BK654" s="89"/>
      <c r="BL654" s="89"/>
      <c r="BM654" s="89"/>
      <c r="BN654" s="89"/>
      <c r="BO654" s="89"/>
      <c r="BP654" s="89"/>
      <c r="BQ654" s="89"/>
      <c r="BR654" s="89"/>
      <c r="BS654" s="89"/>
      <c r="BT654" s="89"/>
      <c r="BU654" s="89"/>
      <c r="BV654" s="89"/>
      <c r="BW654" s="89"/>
    </row>
    <row r="655" spans="1:75" ht="12.75" customHeight="1" x14ac:dyDescent="0.2">
      <c r="A655" s="102"/>
      <c r="B655" s="102"/>
      <c r="C655" s="102"/>
      <c r="D655" s="102"/>
      <c r="E655" s="102"/>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89"/>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89"/>
      <c r="AZ655" s="89"/>
      <c r="BA655" s="89"/>
      <c r="BB655" s="89"/>
      <c r="BC655" s="89"/>
      <c r="BD655" s="89"/>
      <c r="BE655" s="89"/>
      <c r="BF655" s="89"/>
      <c r="BG655" s="89"/>
      <c r="BH655" s="89"/>
      <c r="BI655" s="89"/>
      <c r="BJ655" s="89"/>
      <c r="BK655" s="89"/>
      <c r="BL655" s="89"/>
      <c r="BM655" s="89"/>
      <c r="BN655" s="89"/>
      <c r="BO655" s="89"/>
      <c r="BP655" s="89"/>
      <c r="BQ655" s="89"/>
      <c r="BR655" s="89"/>
      <c r="BS655" s="89"/>
      <c r="BT655" s="89"/>
      <c r="BU655" s="89"/>
      <c r="BV655" s="89"/>
      <c r="BW655" s="89"/>
    </row>
    <row r="656" spans="1:75" ht="12.75" customHeight="1" x14ac:dyDescent="0.2">
      <c r="A656" s="102"/>
      <c r="B656" s="102"/>
      <c r="C656" s="102"/>
      <c r="D656" s="102"/>
      <c r="E656" s="102"/>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89"/>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89"/>
      <c r="AZ656" s="89"/>
      <c r="BA656" s="89"/>
      <c r="BB656" s="89"/>
      <c r="BC656" s="89"/>
      <c r="BD656" s="89"/>
      <c r="BE656" s="89"/>
      <c r="BF656" s="89"/>
      <c r="BG656" s="89"/>
      <c r="BH656" s="89"/>
      <c r="BI656" s="89"/>
      <c r="BJ656" s="89"/>
      <c r="BK656" s="89"/>
      <c r="BL656" s="89"/>
      <c r="BM656" s="89"/>
      <c r="BN656" s="89"/>
      <c r="BO656" s="89"/>
      <c r="BP656" s="89"/>
      <c r="BQ656" s="89"/>
      <c r="BR656" s="89"/>
      <c r="BS656" s="89"/>
      <c r="BT656" s="89"/>
      <c r="BU656" s="89"/>
      <c r="BV656" s="89"/>
      <c r="BW656" s="89"/>
    </row>
    <row r="657" spans="1:75" ht="12.75" customHeight="1" x14ac:dyDescent="0.2">
      <c r="A657" s="102"/>
      <c r="B657" s="102"/>
      <c r="C657" s="102"/>
      <c r="D657" s="102"/>
      <c r="E657" s="102"/>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89"/>
      <c r="AZ657" s="89"/>
      <c r="BA657" s="89"/>
      <c r="BB657" s="89"/>
      <c r="BC657" s="89"/>
      <c r="BD657" s="89"/>
      <c r="BE657" s="89"/>
      <c r="BF657" s="89"/>
      <c r="BG657" s="89"/>
      <c r="BH657" s="89"/>
      <c r="BI657" s="89"/>
      <c r="BJ657" s="89"/>
      <c r="BK657" s="89"/>
      <c r="BL657" s="89"/>
      <c r="BM657" s="89"/>
      <c r="BN657" s="89"/>
      <c r="BO657" s="89"/>
      <c r="BP657" s="89"/>
      <c r="BQ657" s="89"/>
      <c r="BR657" s="89"/>
      <c r="BS657" s="89"/>
      <c r="BT657" s="89"/>
      <c r="BU657" s="89"/>
      <c r="BV657" s="89"/>
      <c r="BW657" s="89"/>
    </row>
    <row r="658" spans="1:75" ht="12.75" customHeight="1" x14ac:dyDescent="0.2">
      <c r="A658" s="102"/>
      <c r="B658" s="102"/>
      <c r="C658" s="102"/>
      <c r="D658" s="102"/>
      <c r="E658" s="102"/>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89"/>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89"/>
      <c r="AZ658" s="89"/>
      <c r="BA658" s="89"/>
      <c r="BB658" s="89"/>
      <c r="BC658" s="89"/>
      <c r="BD658" s="89"/>
      <c r="BE658" s="89"/>
      <c r="BF658" s="89"/>
      <c r="BG658" s="89"/>
      <c r="BH658" s="89"/>
      <c r="BI658" s="89"/>
      <c r="BJ658" s="89"/>
      <c r="BK658" s="89"/>
      <c r="BL658" s="89"/>
      <c r="BM658" s="89"/>
      <c r="BN658" s="89"/>
      <c r="BO658" s="89"/>
      <c r="BP658" s="89"/>
      <c r="BQ658" s="89"/>
      <c r="BR658" s="89"/>
      <c r="BS658" s="89"/>
      <c r="BT658" s="89"/>
      <c r="BU658" s="89"/>
      <c r="BV658" s="89"/>
      <c r="BW658" s="89"/>
    </row>
    <row r="659" spans="1:75" ht="12.75" customHeight="1" x14ac:dyDescent="0.2">
      <c r="A659" s="102"/>
      <c r="B659" s="102"/>
      <c r="C659" s="102"/>
      <c r="D659" s="102"/>
      <c r="E659" s="102"/>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89"/>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89"/>
      <c r="AZ659" s="89"/>
      <c r="BA659" s="89"/>
      <c r="BB659" s="89"/>
      <c r="BC659" s="89"/>
      <c r="BD659" s="89"/>
      <c r="BE659" s="89"/>
      <c r="BF659" s="89"/>
      <c r="BG659" s="89"/>
      <c r="BH659" s="89"/>
      <c r="BI659" s="89"/>
      <c r="BJ659" s="89"/>
      <c r="BK659" s="89"/>
      <c r="BL659" s="89"/>
      <c r="BM659" s="89"/>
      <c r="BN659" s="89"/>
      <c r="BO659" s="89"/>
      <c r="BP659" s="89"/>
      <c r="BQ659" s="89"/>
      <c r="BR659" s="89"/>
      <c r="BS659" s="89"/>
      <c r="BT659" s="89"/>
      <c r="BU659" s="89"/>
      <c r="BV659" s="89"/>
      <c r="BW659" s="89"/>
    </row>
    <row r="660" spans="1:75" ht="12.75" customHeight="1" x14ac:dyDescent="0.2">
      <c r="A660" s="102"/>
      <c r="B660" s="102"/>
      <c r="C660" s="102"/>
      <c r="D660" s="102"/>
      <c r="E660" s="102"/>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89"/>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89"/>
      <c r="AZ660" s="89"/>
      <c r="BA660" s="89"/>
      <c r="BB660" s="89"/>
      <c r="BC660" s="89"/>
      <c r="BD660" s="89"/>
      <c r="BE660" s="89"/>
      <c r="BF660" s="89"/>
      <c r="BG660" s="89"/>
      <c r="BH660" s="89"/>
      <c r="BI660" s="89"/>
      <c r="BJ660" s="89"/>
      <c r="BK660" s="89"/>
      <c r="BL660" s="89"/>
      <c r="BM660" s="89"/>
      <c r="BN660" s="89"/>
      <c r="BO660" s="89"/>
      <c r="BP660" s="89"/>
      <c r="BQ660" s="89"/>
      <c r="BR660" s="89"/>
      <c r="BS660" s="89"/>
      <c r="BT660" s="89"/>
      <c r="BU660" s="89"/>
      <c r="BV660" s="89"/>
      <c r="BW660" s="89"/>
    </row>
    <row r="661" spans="1:75" ht="12.75" customHeight="1" x14ac:dyDescent="0.2">
      <c r="A661" s="102"/>
      <c r="B661" s="102"/>
      <c r="C661" s="102"/>
      <c r="D661" s="102"/>
      <c r="E661" s="102"/>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89"/>
      <c r="AZ661" s="89"/>
      <c r="BA661" s="89"/>
      <c r="BB661" s="89"/>
      <c r="BC661" s="89"/>
      <c r="BD661" s="89"/>
      <c r="BE661" s="89"/>
      <c r="BF661" s="89"/>
      <c r="BG661" s="89"/>
      <c r="BH661" s="89"/>
      <c r="BI661" s="89"/>
      <c r="BJ661" s="89"/>
      <c r="BK661" s="89"/>
      <c r="BL661" s="89"/>
      <c r="BM661" s="89"/>
      <c r="BN661" s="89"/>
      <c r="BO661" s="89"/>
      <c r="BP661" s="89"/>
      <c r="BQ661" s="89"/>
      <c r="BR661" s="89"/>
      <c r="BS661" s="89"/>
      <c r="BT661" s="89"/>
      <c r="BU661" s="89"/>
      <c r="BV661" s="89"/>
      <c r="BW661" s="89"/>
    </row>
    <row r="662" spans="1:75" ht="12.75" customHeight="1" x14ac:dyDescent="0.2">
      <c r="A662" s="102"/>
      <c r="B662" s="102"/>
      <c r="C662" s="102"/>
      <c r="D662" s="102"/>
      <c r="E662" s="102"/>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89"/>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89"/>
      <c r="AZ662" s="89"/>
      <c r="BA662" s="89"/>
      <c r="BB662" s="89"/>
      <c r="BC662" s="89"/>
      <c r="BD662" s="89"/>
      <c r="BE662" s="89"/>
      <c r="BF662" s="89"/>
      <c r="BG662" s="89"/>
      <c r="BH662" s="89"/>
      <c r="BI662" s="89"/>
      <c r="BJ662" s="89"/>
      <c r="BK662" s="89"/>
      <c r="BL662" s="89"/>
      <c r="BM662" s="89"/>
      <c r="BN662" s="89"/>
      <c r="BO662" s="89"/>
      <c r="BP662" s="89"/>
      <c r="BQ662" s="89"/>
      <c r="BR662" s="89"/>
      <c r="BS662" s="89"/>
      <c r="BT662" s="89"/>
      <c r="BU662" s="89"/>
      <c r="BV662" s="89"/>
      <c r="BW662" s="89"/>
    </row>
    <row r="663" spans="1:75" ht="12.75" customHeight="1" x14ac:dyDescent="0.2">
      <c r="A663" s="102"/>
      <c r="B663" s="102"/>
      <c r="C663" s="102"/>
      <c r="D663" s="102"/>
      <c r="E663" s="102"/>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89"/>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89"/>
      <c r="AZ663" s="89"/>
      <c r="BA663" s="89"/>
      <c r="BB663" s="89"/>
      <c r="BC663" s="89"/>
      <c r="BD663" s="89"/>
      <c r="BE663" s="89"/>
      <c r="BF663" s="89"/>
      <c r="BG663" s="89"/>
      <c r="BH663" s="89"/>
      <c r="BI663" s="89"/>
      <c r="BJ663" s="89"/>
      <c r="BK663" s="89"/>
      <c r="BL663" s="89"/>
      <c r="BM663" s="89"/>
      <c r="BN663" s="89"/>
      <c r="BO663" s="89"/>
      <c r="BP663" s="89"/>
      <c r="BQ663" s="89"/>
      <c r="BR663" s="89"/>
      <c r="BS663" s="89"/>
      <c r="BT663" s="89"/>
      <c r="BU663" s="89"/>
      <c r="BV663" s="89"/>
      <c r="BW663" s="89"/>
    </row>
    <row r="664" spans="1:75" ht="12.75" customHeight="1" x14ac:dyDescent="0.2">
      <c r="A664" s="102"/>
      <c r="B664" s="102"/>
      <c r="C664" s="102"/>
      <c r="D664" s="102"/>
      <c r="E664" s="102"/>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89"/>
      <c r="AZ664" s="89"/>
      <c r="BA664" s="89"/>
      <c r="BB664" s="89"/>
      <c r="BC664" s="89"/>
      <c r="BD664" s="89"/>
      <c r="BE664" s="89"/>
      <c r="BF664" s="89"/>
      <c r="BG664" s="89"/>
      <c r="BH664" s="89"/>
      <c r="BI664" s="89"/>
      <c r="BJ664" s="89"/>
      <c r="BK664" s="89"/>
      <c r="BL664" s="89"/>
      <c r="BM664" s="89"/>
      <c r="BN664" s="89"/>
      <c r="BO664" s="89"/>
      <c r="BP664" s="89"/>
      <c r="BQ664" s="89"/>
      <c r="BR664" s="89"/>
      <c r="BS664" s="89"/>
      <c r="BT664" s="89"/>
      <c r="BU664" s="89"/>
      <c r="BV664" s="89"/>
      <c r="BW664" s="89"/>
    </row>
    <row r="665" spans="1:75" ht="12.75" customHeight="1" x14ac:dyDescent="0.2">
      <c r="A665" s="102"/>
      <c r="B665" s="102"/>
      <c r="C665" s="102"/>
      <c r="D665" s="102"/>
      <c r="E665" s="102"/>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89"/>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89"/>
      <c r="AZ665" s="89"/>
      <c r="BA665" s="89"/>
      <c r="BB665" s="89"/>
      <c r="BC665" s="89"/>
      <c r="BD665" s="89"/>
      <c r="BE665" s="89"/>
      <c r="BF665" s="89"/>
      <c r="BG665" s="89"/>
      <c r="BH665" s="89"/>
      <c r="BI665" s="89"/>
      <c r="BJ665" s="89"/>
      <c r="BK665" s="89"/>
      <c r="BL665" s="89"/>
      <c r="BM665" s="89"/>
      <c r="BN665" s="89"/>
      <c r="BO665" s="89"/>
      <c r="BP665" s="89"/>
      <c r="BQ665" s="89"/>
      <c r="BR665" s="89"/>
      <c r="BS665" s="89"/>
      <c r="BT665" s="89"/>
      <c r="BU665" s="89"/>
      <c r="BV665" s="89"/>
      <c r="BW665" s="89"/>
    </row>
    <row r="666" spans="1:75" ht="12.75" customHeight="1" x14ac:dyDescent="0.2">
      <c r="A666" s="102"/>
      <c r="B666" s="102"/>
      <c r="C666" s="102"/>
      <c r="D666" s="102"/>
      <c r="E666" s="102"/>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89"/>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89"/>
      <c r="AZ666" s="89"/>
      <c r="BA666" s="89"/>
      <c r="BB666" s="89"/>
      <c r="BC666" s="89"/>
      <c r="BD666" s="89"/>
      <c r="BE666" s="89"/>
      <c r="BF666" s="89"/>
      <c r="BG666" s="89"/>
      <c r="BH666" s="89"/>
      <c r="BI666" s="89"/>
      <c r="BJ666" s="89"/>
      <c r="BK666" s="89"/>
      <c r="BL666" s="89"/>
      <c r="BM666" s="89"/>
      <c r="BN666" s="89"/>
      <c r="BO666" s="89"/>
      <c r="BP666" s="89"/>
      <c r="BQ666" s="89"/>
      <c r="BR666" s="89"/>
      <c r="BS666" s="89"/>
      <c r="BT666" s="89"/>
      <c r="BU666" s="89"/>
      <c r="BV666" s="89"/>
      <c r="BW666" s="89"/>
    </row>
    <row r="667" spans="1:75" ht="12.75" customHeight="1" x14ac:dyDescent="0.2">
      <c r="A667" s="102"/>
      <c r="B667" s="102"/>
      <c r="C667" s="102"/>
      <c r="D667" s="102"/>
      <c r="E667" s="102"/>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89"/>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89"/>
      <c r="AZ667" s="89"/>
      <c r="BA667" s="89"/>
      <c r="BB667" s="89"/>
      <c r="BC667" s="89"/>
      <c r="BD667" s="89"/>
      <c r="BE667" s="89"/>
      <c r="BF667" s="89"/>
      <c r="BG667" s="89"/>
      <c r="BH667" s="89"/>
      <c r="BI667" s="89"/>
      <c r="BJ667" s="89"/>
      <c r="BK667" s="89"/>
      <c r="BL667" s="89"/>
      <c r="BM667" s="89"/>
      <c r="BN667" s="89"/>
      <c r="BO667" s="89"/>
      <c r="BP667" s="89"/>
      <c r="BQ667" s="89"/>
      <c r="BR667" s="89"/>
      <c r="BS667" s="89"/>
      <c r="BT667" s="89"/>
      <c r="BU667" s="89"/>
      <c r="BV667" s="89"/>
      <c r="BW667" s="89"/>
    </row>
    <row r="668" spans="1:75" ht="12.75" customHeight="1" x14ac:dyDescent="0.2">
      <c r="A668" s="102"/>
      <c r="B668" s="102"/>
      <c r="C668" s="102"/>
      <c r="D668" s="102"/>
      <c r="E668" s="102"/>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89"/>
      <c r="AZ668" s="89"/>
      <c r="BA668" s="89"/>
      <c r="BB668" s="89"/>
      <c r="BC668" s="89"/>
      <c r="BD668" s="89"/>
      <c r="BE668" s="89"/>
      <c r="BF668" s="89"/>
      <c r="BG668" s="89"/>
      <c r="BH668" s="89"/>
      <c r="BI668" s="89"/>
      <c r="BJ668" s="89"/>
      <c r="BK668" s="89"/>
      <c r="BL668" s="89"/>
      <c r="BM668" s="89"/>
      <c r="BN668" s="89"/>
      <c r="BO668" s="89"/>
      <c r="BP668" s="89"/>
      <c r="BQ668" s="89"/>
      <c r="BR668" s="89"/>
      <c r="BS668" s="89"/>
      <c r="BT668" s="89"/>
      <c r="BU668" s="89"/>
      <c r="BV668" s="89"/>
      <c r="BW668" s="89"/>
    </row>
    <row r="669" spans="1:75" ht="12.75" customHeight="1" x14ac:dyDescent="0.2">
      <c r="A669" s="102"/>
      <c r="B669" s="102"/>
      <c r="C669" s="102"/>
      <c r="D669" s="102"/>
      <c r="E669" s="102"/>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89"/>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89"/>
      <c r="AZ669" s="89"/>
      <c r="BA669" s="89"/>
      <c r="BB669" s="89"/>
      <c r="BC669" s="89"/>
      <c r="BD669" s="89"/>
      <c r="BE669" s="89"/>
      <c r="BF669" s="89"/>
      <c r="BG669" s="89"/>
      <c r="BH669" s="89"/>
      <c r="BI669" s="89"/>
      <c r="BJ669" s="89"/>
      <c r="BK669" s="89"/>
      <c r="BL669" s="89"/>
      <c r="BM669" s="89"/>
      <c r="BN669" s="89"/>
      <c r="BO669" s="89"/>
      <c r="BP669" s="89"/>
      <c r="BQ669" s="89"/>
      <c r="BR669" s="89"/>
      <c r="BS669" s="89"/>
      <c r="BT669" s="89"/>
      <c r="BU669" s="89"/>
      <c r="BV669" s="89"/>
      <c r="BW669" s="89"/>
    </row>
    <row r="670" spans="1:75" ht="12.75" customHeight="1" x14ac:dyDescent="0.2">
      <c r="A670" s="102"/>
      <c r="B670" s="102"/>
      <c r="C670" s="102"/>
      <c r="D670" s="102"/>
      <c r="E670" s="102"/>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89"/>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89"/>
      <c r="AZ670" s="89"/>
      <c r="BA670" s="89"/>
      <c r="BB670" s="89"/>
      <c r="BC670" s="89"/>
      <c r="BD670" s="89"/>
      <c r="BE670" s="89"/>
      <c r="BF670" s="89"/>
      <c r="BG670" s="89"/>
      <c r="BH670" s="89"/>
      <c r="BI670" s="89"/>
      <c r="BJ670" s="89"/>
      <c r="BK670" s="89"/>
      <c r="BL670" s="89"/>
      <c r="BM670" s="89"/>
      <c r="BN670" s="89"/>
      <c r="BO670" s="89"/>
      <c r="BP670" s="89"/>
      <c r="BQ670" s="89"/>
      <c r="BR670" s="89"/>
      <c r="BS670" s="89"/>
      <c r="BT670" s="89"/>
      <c r="BU670" s="89"/>
      <c r="BV670" s="89"/>
      <c r="BW670" s="89"/>
    </row>
    <row r="671" spans="1:75" ht="12.75" customHeight="1" x14ac:dyDescent="0.2">
      <c r="A671" s="102"/>
      <c r="B671" s="102"/>
      <c r="C671" s="102"/>
      <c r="D671" s="102"/>
      <c r="E671" s="102"/>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89"/>
      <c r="AZ671" s="89"/>
      <c r="BA671" s="89"/>
      <c r="BB671" s="89"/>
      <c r="BC671" s="89"/>
      <c r="BD671" s="89"/>
      <c r="BE671" s="89"/>
      <c r="BF671" s="89"/>
      <c r="BG671" s="89"/>
      <c r="BH671" s="89"/>
      <c r="BI671" s="89"/>
      <c r="BJ671" s="89"/>
      <c r="BK671" s="89"/>
      <c r="BL671" s="89"/>
      <c r="BM671" s="89"/>
      <c r="BN671" s="89"/>
      <c r="BO671" s="89"/>
      <c r="BP671" s="89"/>
      <c r="BQ671" s="89"/>
      <c r="BR671" s="89"/>
      <c r="BS671" s="89"/>
      <c r="BT671" s="89"/>
      <c r="BU671" s="89"/>
      <c r="BV671" s="89"/>
      <c r="BW671" s="89"/>
    </row>
    <row r="672" spans="1:75" ht="12.75" customHeight="1" x14ac:dyDescent="0.2">
      <c r="A672" s="102"/>
      <c r="B672" s="102"/>
      <c r="C672" s="102"/>
      <c r="D672" s="102"/>
      <c r="E672" s="102"/>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89"/>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89"/>
      <c r="AZ672" s="89"/>
      <c r="BA672" s="89"/>
      <c r="BB672" s="89"/>
      <c r="BC672" s="89"/>
      <c r="BD672" s="89"/>
      <c r="BE672" s="89"/>
      <c r="BF672" s="89"/>
      <c r="BG672" s="89"/>
      <c r="BH672" s="89"/>
      <c r="BI672" s="89"/>
      <c r="BJ672" s="89"/>
      <c r="BK672" s="89"/>
      <c r="BL672" s="89"/>
      <c r="BM672" s="89"/>
      <c r="BN672" s="89"/>
      <c r="BO672" s="89"/>
      <c r="BP672" s="89"/>
      <c r="BQ672" s="89"/>
      <c r="BR672" s="89"/>
      <c r="BS672" s="89"/>
      <c r="BT672" s="89"/>
      <c r="BU672" s="89"/>
      <c r="BV672" s="89"/>
      <c r="BW672" s="89"/>
    </row>
    <row r="673" spans="1:75" ht="12.75" customHeight="1" x14ac:dyDescent="0.2">
      <c r="A673" s="102"/>
      <c r="B673" s="102"/>
      <c r="C673" s="102"/>
      <c r="D673" s="102"/>
      <c r="E673" s="102"/>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89"/>
      <c r="AZ673" s="89"/>
      <c r="BA673" s="89"/>
      <c r="BB673" s="89"/>
      <c r="BC673" s="89"/>
      <c r="BD673" s="89"/>
      <c r="BE673" s="89"/>
      <c r="BF673" s="89"/>
      <c r="BG673" s="89"/>
      <c r="BH673" s="89"/>
      <c r="BI673" s="89"/>
      <c r="BJ673" s="89"/>
      <c r="BK673" s="89"/>
      <c r="BL673" s="89"/>
      <c r="BM673" s="89"/>
      <c r="BN673" s="89"/>
      <c r="BO673" s="89"/>
      <c r="BP673" s="89"/>
      <c r="BQ673" s="89"/>
      <c r="BR673" s="89"/>
      <c r="BS673" s="89"/>
      <c r="BT673" s="89"/>
      <c r="BU673" s="89"/>
      <c r="BV673" s="89"/>
      <c r="BW673" s="89"/>
    </row>
    <row r="674" spans="1:75" ht="12.75" customHeight="1" x14ac:dyDescent="0.2">
      <c r="A674" s="102"/>
      <c r="B674" s="102"/>
      <c r="C674" s="102"/>
      <c r="D674" s="102"/>
      <c r="E674" s="102"/>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89"/>
      <c r="AZ674" s="89"/>
      <c r="BA674" s="89"/>
      <c r="BB674" s="89"/>
      <c r="BC674" s="89"/>
      <c r="BD674" s="89"/>
      <c r="BE674" s="89"/>
      <c r="BF674" s="89"/>
      <c r="BG674" s="89"/>
      <c r="BH674" s="89"/>
      <c r="BI674" s="89"/>
      <c r="BJ674" s="89"/>
      <c r="BK674" s="89"/>
      <c r="BL674" s="89"/>
      <c r="BM674" s="89"/>
      <c r="BN674" s="89"/>
      <c r="BO674" s="89"/>
      <c r="BP674" s="89"/>
      <c r="BQ674" s="89"/>
      <c r="BR674" s="89"/>
      <c r="BS674" s="89"/>
      <c r="BT674" s="89"/>
      <c r="BU674" s="89"/>
      <c r="BV674" s="89"/>
      <c r="BW674" s="89"/>
    </row>
    <row r="675" spans="1:75" ht="12.75" customHeight="1" x14ac:dyDescent="0.2">
      <c r="A675" s="102"/>
      <c r="B675" s="102"/>
      <c r="C675" s="102"/>
      <c r="D675" s="102"/>
      <c r="E675" s="102"/>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89"/>
      <c r="AZ675" s="89"/>
      <c r="BA675" s="89"/>
      <c r="BB675" s="89"/>
      <c r="BC675" s="89"/>
      <c r="BD675" s="89"/>
      <c r="BE675" s="89"/>
      <c r="BF675" s="89"/>
      <c r="BG675" s="89"/>
      <c r="BH675" s="89"/>
      <c r="BI675" s="89"/>
      <c r="BJ675" s="89"/>
      <c r="BK675" s="89"/>
      <c r="BL675" s="89"/>
      <c r="BM675" s="89"/>
      <c r="BN675" s="89"/>
      <c r="BO675" s="89"/>
      <c r="BP675" s="89"/>
      <c r="BQ675" s="89"/>
      <c r="BR675" s="89"/>
      <c r="BS675" s="89"/>
      <c r="BT675" s="89"/>
      <c r="BU675" s="89"/>
      <c r="BV675" s="89"/>
      <c r="BW675" s="89"/>
    </row>
    <row r="676" spans="1:75" ht="12.75" customHeight="1" x14ac:dyDescent="0.2">
      <c r="A676" s="102"/>
      <c r="B676" s="102"/>
      <c r="C676" s="102"/>
      <c r="D676" s="102"/>
      <c r="E676" s="102"/>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89"/>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89"/>
      <c r="AZ676" s="89"/>
      <c r="BA676" s="89"/>
      <c r="BB676" s="89"/>
      <c r="BC676" s="89"/>
      <c r="BD676" s="89"/>
      <c r="BE676" s="89"/>
      <c r="BF676" s="89"/>
      <c r="BG676" s="89"/>
      <c r="BH676" s="89"/>
      <c r="BI676" s="89"/>
      <c r="BJ676" s="89"/>
      <c r="BK676" s="89"/>
      <c r="BL676" s="89"/>
      <c r="BM676" s="89"/>
      <c r="BN676" s="89"/>
      <c r="BO676" s="89"/>
      <c r="BP676" s="89"/>
      <c r="BQ676" s="89"/>
      <c r="BR676" s="89"/>
      <c r="BS676" s="89"/>
      <c r="BT676" s="89"/>
      <c r="BU676" s="89"/>
      <c r="BV676" s="89"/>
      <c r="BW676" s="89"/>
    </row>
    <row r="677" spans="1:75" ht="12.75" customHeight="1" x14ac:dyDescent="0.2">
      <c r="A677" s="102"/>
      <c r="B677" s="102"/>
      <c r="C677" s="102"/>
      <c r="D677" s="102"/>
      <c r="E677" s="102"/>
      <c r="F677" s="89"/>
      <c r="G677" s="89"/>
      <c r="H677" s="89"/>
      <c r="I677" s="89"/>
      <c r="J677" s="89"/>
      <c r="K677" s="89"/>
      <c r="L677" s="89"/>
      <c r="M677" s="89"/>
      <c r="N677" s="89"/>
      <c r="O677" s="89"/>
      <c r="P677" s="89"/>
      <c r="Q677" s="89"/>
      <c r="R677" s="89"/>
      <c r="S677" s="89"/>
      <c r="T677" s="89"/>
      <c r="U677" s="89"/>
      <c r="V677" s="89"/>
      <c r="W677" s="89"/>
      <c r="X677" s="89"/>
      <c r="Y677" s="89"/>
      <c r="Z677" s="89"/>
      <c r="AA677" s="89"/>
      <c r="AB677" s="89"/>
      <c r="AC677" s="89"/>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89"/>
      <c r="AZ677" s="89"/>
      <c r="BA677" s="89"/>
      <c r="BB677" s="89"/>
      <c r="BC677" s="89"/>
      <c r="BD677" s="89"/>
      <c r="BE677" s="89"/>
      <c r="BF677" s="89"/>
      <c r="BG677" s="89"/>
      <c r="BH677" s="89"/>
      <c r="BI677" s="89"/>
      <c r="BJ677" s="89"/>
      <c r="BK677" s="89"/>
      <c r="BL677" s="89"/>
      <c r="BM677" s="89"/>
      <c r="BN677" s="89"/>
      <c r="BO677" s="89"/>
      <c r="BP677" s="89"/>
      <c r="BQ677" s="89"/>
      <c r="BR677" s="89"/>
      <c r="BS677" s="89"/>
      <c r="BT677" s="89"/>
      <c r="BU677" s="89"/>
      <c r="BV677" s="89"/>
      <c r="BW677" s="89"/>
    </row>
    <row r="678" spans="1:75" ht="12.75" customHeight="1" x14ac:dyDescent="0.2">
      <c r="A678" s="102"/>
      <c r="B678" s="102"/>
      <c r="C678" s="102"/>
      <c r="D678" s="102"/>
      <c r="E678" s="102"/>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89"/>
      <c r="AZ678" s="89"/>
      <c r="BA678" s="89"/>
      <c r="BB678" s="89"/>
      <c r="BC678" s="89"/>
      <c r="BD678" s="89"/>
      <c r="BE678" s="89"/>
      <c r="BF678" s="89"/>
      <c r="BG678" s="89"/>
      <c r="BH678" s="89"/>
      <c r="BI678" s="89"/>
      <c r="BJ678" s="89"/>
      <c r="BK678" s="89"/>
      <c r="BL678" s="89"/>
      <c r="BM678" s="89"/>
      <c r="BN678" s="89"/>
      <c r="BO678" s="89"/>
      <c r="BP678" s="89"/>
      <c r="BQ678" s="89"/>
      <c r="BR678" s="89"/>
      <c r="BS678" s="89"/>
      <c r="BT678" s="89"/>
      <c r="BU678" s="89"/>
      <c r="BV678" s="89"/>
      <c r="BW678" s="89"/>
    </row>
    <row r="679" spans="1:75" ht="12.75" customHeight="1" x14ac:dyDescent="0.2">
      <c r="A679" s="102"/>
      <c r="B679" s="102"/>
      <c r="C679" s="102"/>
      <c r="D679" s="102"/>
      <c r="E679" s="102"/>
      <c r="F679" s="89"/>
      <c r="G679" s="89"/>
      <c r="H679" s="89"/>
      <c r="I679" s="89"/>
      <c r="J679" s="89"/>
      <c r="K679" s="89"/>
      <c r="L679" s="89"/>
      <c r="M679" s="89"/>
      <c r="N679" s="89"/>
      <c r="O679" s="89"/>
      <c r="P679" s="89"/>
      <c r="Q679" s="89"/>
      <c r="R679" s="89"/>
      <c r="S679" s="89"/>
      <c r="T679" s="89"/>
      <c r="U679" s="89"/>
      <c r="V679" s="89"/>
      <c r="W679" s="89"/>
      <c r="X679" s="89"/>
      <c r="Y679" s="89"/>
      <c r="Z679" s="89"/>
      <c r="AA679" s="89"/>
      <c r="AB679" s="89"/>
      <c r="AC679" s="89"/>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89"/>
      <c r="AZ679" s="89"/>
      <c r="BA679" s="89"/>
      <c r="BB679" s="89"/>
      <c r="BC679" s="89"/>
      <c r="BD679" s="89"/>
      <c r="BE679" s="89"/>
      <c r="BF679" s="89"/>
      <c r="BG679" s="89"/>
      <c r="BH679" s="89"/>
      <c r="BI679" s="89"/>
      <c r="BJ679" s="89"/>
      <c r="BK679" s="89"/>
      <c r="BL679" s="89"/>
      <c r="BM679" s="89"/>
      <c r="BN679" s="89"/>
      <c r="BO679" s="89"/>
      <c r="BP679" s="89"/>
      <c r="BQ679" s="89"/>
      <c r="BR679" s="89"/>
      <c r="BS679" s="89"/>
      <c r="BT679" s="89"/>
      <c r="BU679" s="89"/>
      <c r="BV679" s="89"/>
      <c r="BW679" s="89"/>
    </row>
    <row r="680" spans="1:75" ht="12.75" customHeight="1" x14ac:dyDescent="0.2">
      <c r="A680" s="102"/>
      <c r="B680" s="102"/>
      <c r="C680" s="102"/>
      <c r="D680" s="102"/>
      <c r="E680" s="102"/>
      <c r="F680" s="89"/>
      <c r="G680" s="89"/>
      <c r="H680" s="89"/>
      <c r="I680" s="89"/>
      <c r="J680" s="89"/>
      <c r="K680" s="89"/>
      <c r="L680" s="89"/>
      <c r="M680" s="89"/>
      <c r="N680" s="89"/>
      <c r="O680" s="89"/>
      <c r="P680" s="89"/>
      <c r="Q680" s="89"/>
      <c r="R680" s="89"/>
      <c r="S680" s="89"/>
      <c r="T680" s="89"/>
      <c r="U680" s="89"/>
      <c r="V680" s="89"/>
      <c r="W680" s="89"/>
      <c r="X680" s="89"/>
      <c r="Y680" s="89"/>
      <c r="Z680" s="89"/>
      <c r="AA680" s="89"/>
      <c r="AB680" s="89"/>
      <c r="AC680" s="89"/>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89"/>
      <c r="AZ680" s="89"/>
      <c r="BA680" s="89"/>
      <c r="BB680" s="89"/>
      <c r="BC680" s="89"/>
      <c r="BD680" s="89"/>
      <c r="BE680" s="89"/>
      <c r="BF680" s="89"/>
      <c r="BG680" s="89"/>
      <c r="BH680" s="89"/>
      <c r="BI680" s="89"/>
      <c r="BJ680" s="89"/>
      <c r="BK680" s="89"/>
      <c r="BL680" s="89"/>
      <c r="BM680" s="89"/>
      <c r="BN680" s="89"/>
      <c r="BO680" s="89"/>
      <c r="BP680" s="89"/>
      <c r="BQ680" s="89"/>
      <c r="BR680" s="89"/>
      <c r="BS680" s="89"/>
      <c r="BT680" s="89"/>
      <c r="BU680" s="89"/>
      <c r="BV680" s="89"/>
      <c r="BW680" s="89"/>
    </row>
    <row r="681" spans="1:75" ht="12.75" customHeight="1" x14ac:dyDescent="0.2">
      <c r="A681" s="102"/>
      <c r="B681" s="102"/>
      <c r="C681" s="102"/>
      <c r="D681" s="102"/>
      <c r="E681" s="102"/>
      <c r="F681" s="89"/>
      <c r="G681" s="89"/>
      <c r="H681" s="89"/>
      <c r="I681" s="89"/>
      <c r="J681" s="89"/>
      <c r="K681" s="89"/>
      <c r="L681" s="89"/>
      <c r="M681" s="89"/>
      <c r="N681" s="89"/>
      <c r="O681" s="89"/>
      <c r="P681" s="89"/>
      <c r="Q681" s="89"/>
      <c r="R681" s="89"/>
      <c r="S681" s="89"/>
      <c r="T681" s="89"/>
      <c r="U681" s="89"/>
      <c r="V681" s="89"/>
      <c r="W681" s="89"/>
      <c r="X681" s="89"/>
      <c r="Y681" s="89"/>
      <c r="Z681" s="89"/>
      <c r="AA681" s="89"/>
      <c r="AB681" s="89"/>
      <c r="AC681" s="89"/>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89"/>
      <c r="AZ681" s="89"/>
      <c r="BA681" s="89"/>
      <c r="BB681" s="89"/>
      <c r="BC681" s="89"/>
      <c r="BD681" s="89"/>
      <c r="BE681" s="89"/>
      <c r="BF681" s="89"/>
      <c r="BG681" s="89"/>
      <c r="BH681" s="89"/>
      <c r="BI681" s="89"/>
      <c r="BJ681" s="89"/>
      <c r="BK681" s="89"/>
      <c r="BL681" s="89"/>
      <c r="BM681" s="89"/>
      <c r="BN681" s="89"/>
      <c r="BO681" s="89"/>
      <c r="BP681" s="89"/>
      <c r="BQ681" s="89"/>
      <c r="BR681" s="89"/>
      <c r="BS681" s="89"/>
      <c r="BT681" s="89"/>
      <c r="BU681" s="89"/>
      <c r="BV681" s="89"/>
      <c r="BW681" s="89"/>
    </row>
    <row r="682" spans="1:75" ht="12.75" customHeight="1" x14ac:dyDescent="0.2">
      <c r="A682" s="102"/>
      <c r="B682" s="102"/>
      <c r="C682" s="102"/>
      <c r="D682" s="102"/>
      <c r="E682" s="102"/>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89"/>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89"/>
      <c r="AZ682" s="89"/>
      <c r="BA682" s="89"/>
      <c r="BB682" s="89"/>
      <c r="BC682" s="89"/>
      <c r="BD682" s="89"/>
      <c r="BE682" s="89"/>
      <c r="BF682" s="89"/>
      <c r="BG682" s="89"/>
      <c r="BH682" s="89"/>
      <c r="BI682" s="89"/>
      <c r="BJ682" s="89"/>
      <c r="BK682" s="89"/>
      <c r="BL682" s="89"/>
      <c r="BM682" s="89"/>
      <c r="BN682" s="89"/>
      <c r="BO682" s="89"/>
      <c r="BP682" s="89"/>
      <c r="BQ682" s="89"/>
      <c r="BR682" s="89"/>
      <c r="BS682" s="89"/>
      <c r="BT682" s="89"/>
      <c r="BU682" s="89"/>
      <c r="BV682" s="89"/>
      <c r="BW682" s="89"/>
    </row>
    <row r="683" spans="1:75" ht="12.75" customHeight="1" x14ac:dyDescent="0.2">
      <c r="A683" s="102"/>
      <c r="B683" s="102"/>
      <c r="C683" s="102"/>
      <c r="D683" s="102"/>
      <c r="E683" s="102"/>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89"/>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89"/>
      <c r="AZ683" s="89"/>
      <c r="BA683" s="89"/>
      <c r="BB683" s="89"/>
      <c r="BC683" s="89"/>
      <c r="BD683" s="89"/>
      <c r="BE683" s="89"/>
      <c r="BF683" s="89"/>
      <c r="BG683" s="89"/>
      <c r="BH683" s="89"/>
      <c r="BI683" s="89"/>
      <c r="BJ683" s="89"/>
      <c r="BK683" s="89"/>
      <c r="BL683" s="89"/>
      <c r="BM683" s="89"/>
      <c r="BN683" s="89"/>
      <c r="BO683" s="89"/>
      <c r="BP683" s="89"/>
      <c r="BQ683" s="89"/>
      <c r="BR683" s="89"/>
      <c r="BS683" s="89"/>
      <c r="BT683" s="89"/>
      <c r="BU683" s="89"/>
      <c r="BV683" s="89"/>
      <c r="BW683" s="89"/>
    </row>
    <row r="684" spans="1:75" ht="12.75" customHeight="1" x14ac:dyDescent="0.2">
      <c r="A684" s="102"/>
      <c r="B684" s="102"/>
      <c r="C684" s="102"/>
      <c r="D684" s="102"/>
      <c r="E684" s="102"/>
      <c r="F684" s="89"/>
      <c r="G684" s="89"/>
      <c r="H684" s="89"/>
      <c r="I684" s="89"/>
      <c r="J684" s="89"/>
      <c r="K684" s="89"/>
      <c r="L684" s="89"/>
      <c r="M684" s="89"/>
      <c r="N684" s="89"/>
      <c r="O684" s="89"/>
      <c r="P684" s="89"/>
      <c r="Q684" s="89"/>
      <c r="R684" s="89"/>
      <c r="S684" s="89"/>
      <c r="T684" s="89"/>
      <c r="U684" s="89"/>
      <c r="V684" s="89"/>
      <c r="W684" s="89"/>
      <c r="X684" s="89"/>
      <c r="Y684" s="89"/>
      <c r="Z684" s="89"/>
      <c r="AA684" s="89"/>
      <c r="AB684" s="89"/>
      <c r="AC684" s="89"/>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89"/>
      <c r="AZ684" s="89"/>
      <c r="BA684" s="89"/>
      <c r="BB684" s="89"/>
      <c r="BC684" s="89"/>
      <c r="BD684" s="89"/>
      <c r="BE684" s="89"/>
      <c r="BF684" s="89"/>
      <c r="BG684" s="89"/>
      <c r="BH684" s="89"/>
      <c r="BI684" s="89"/>
      <c r="BJ684" s="89"/>
      <c r="BK684" s="89"/>
      <c r="BL684" s="89"/>
      <c r="BM684" s="89"/>
      <c r="BN684" s="89"/>
      <c r="BO684" s="89"/>
      <c r="BP684" s="89"/>
      <c r="BQ684" s="89"/>
      <c r="BR684" s="89"/>
      <c r="BS684" s="89"/>
      <c r="BT684" s="89"/>
      <c r="BU684" s="89"/>
      <c r="BV684" s="89"/>
      <c r="BW684" s="89"/>
    </row>
    <row r="685" spans="1:75" ht="12.75" customHeight="1" x14ac:dyDescent="0.2">
      <c r="A685" s="102"/>
      <c r="B685" s="102"/>
      <c r="C685" s="102"/>
      <c r="D685" s="102"/>
      <c r="E685" s="102"/>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89"/>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89"/>
      <c r="AZ685" s="89"/>
      <c r="BA685" s="89"/>
      <c r="BB685" s="89"/>
      <c r="BC685" s="89"/>
      <c r="BD685" s="89"/>
      <c r="BE685" s="89"/>
      <c r="BF685" s="89"/>
      <c r="BG685" s="89"/>
      <c r="BH685" s="89"/>
      <c r="BI685" s="89"/>
      <c r="BJ685" s="89"/>
      <c r="BK685" s="89"/>
      <c r="BL685" s="89"/>
      <c r="BM685" s="89"/>
      <c r="BN685" s="89"/>
      <c r="BO685" s="89"/>
      <c r="BP685" s="89"/>
      <c r="BQ685" s="89"/>
      <c r="BR685" s="89"/>
      <c r="BS685" s="89"/>
      <c r="BT685" s="89"/>
      <c r="BU685" s="89"/>
      <c r="BV685" s="89"/>
      <c r="BW685" s="89"/>
    </row>
    <row r="686" spans="1:75" ht="12.75" customHeight="1" x14ac:dyDescent="0.2">
      <c r="A686" s="102"/>
      <c r="B686" s="102"/>
      <c r="C686" s="102"/>
      <c r="D686" s="102"/>
      <c r="E686" s="102"/>
      <c r="F686" s="89"/>
      <c r="G686" s="89"/>
      <c r="H686" s="89"/>
      <c r="I686" s="89"/>
      <c r="J686" s="89"/>
      <c r="K686" s="89"/>
      <c r="L686" s="89"/>
      <c r="M686" s="89"/>
      <c r="N686" s="89"/>
      <c r="O686" s="89"/>
      <c r="P686" s="89"/>
      <c r="Q686" s="89"/>
      <c r="R686" s="89"/>
      <c r="S686" s="89"/>
      <c r="T686" s="89"/>
      <c r="U686" s="89"/>
      <c r="V686" s="89"/>
      <c r="W686" s="89"/>
      <c r="X686" s="89"/>
      <c r="Y686" s="89"/>
      <c r="Z686" s="89"/>
      <c r="AA686" s="89"/>
      <c r="AB686" s="89"/>
      <c r="AC686" s="89"/>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89"/>
      <c r="AZ686" s="89"/>
      <c r="BA686" s="89"/>
      <c r="BB686" s="89"/>
      <c r="BC686" s="89"/>
      <c r="BD686" s="89"/>
      <c r="BE686" s="89"/>
      <c r="BF686" s="89"/>
      <c r="BG686" s="89"/>
      <c r="BH686" s="89"/>
      <c r="BI686" s="89"/>
      <c r="BJ686" s="89"/>
      <c r="BK686" s="89"/>
      <c r="BL686" s="89"/>
      <c r="BM686" s="89"/>
      <c r="BN686" s="89"/>
      <c r="BO686" s="89"/>
      <c r="BP686" s="89"/>
      <c r="BQ686" s="89"/>
      <c r="BR686" s="89"/>
      <c r="BS686" s="89"/>
      <c r="BT686" s="89"/>
      <c r="BU686" s="89"/>
      <c r="BV686" s="89"/>
      <c r="BW686" s="89"/>
    </row>
    <row r="687" spans="1:75" ht="12.75" customHeight="1" x14ac:dyDescent="0.2">
      <c r="A687" s="102"/>
      <c r="B687" s="102"/>
      <c r="C687" s="102"/>
      <c r="D687" s="102"/>
      <c r="E687" s="102"/>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89"/>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89"/>
      <c r="AZ687" s="89"/>
      <c r="BA687" s="89"/>
      <c r="BB687" s="89"/>
      <c r="BC687" s="89"/>
      <c r="BD687" s="89"/>
      <c r="BE687" s="89"/>
      <c r="BF687" s="89"/>
      <c r="BG687" s="89"/>
      <c r="BH687" s="89"/>
      <c r="BI687" s="89"/>
      <c r="BJ687" s="89"/>
      <c r="BK687" s="89"/>
      <c r="BL687" s="89"/>
      <c r="BM687" s="89"/>
      <c r="BN687" s="89"/>
      <c r="BO687" s="89"/>
      <c r="BP687" s="89"/>
      <c r="BQ687" s="89"/>
      <c r="BR687" s="89"/>
      <c r="BS687" s="89"/>
      <c r="BT687" s="89"/>
      <c r="BU687" s="89"/>
      <c r="BV687" s="89"/>
      <c r="BW687" s="89"/>
    </row>
    <row r="688" spans="1:75" ht="12.75" customHeight="1" x14ac:dyDescent="0.2">
      <c r="A688" s="102"/>
      <c r="B688" s="102"/>
      <c r="C688" s="102"/>
      <c r="D688" s="102"/>
      <c r="E688" s="102"/>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89"/>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89"/>
      <c r="AZ688" s="89"/>
      <c r="BA688" s="89"/>
      <c r="BB688" s="89"/>
      <c r="BC688" s="89"/>
      <c r="BD688" s="89"/>
      <c r="BE688" s="89"/>
      <c r="BF688" s="89"/>
      <c r="BG688" s="89"/>
      <c r="BH688" s="89"/>
      <c r="BI688" s="89"/>
      <c r="BJ688" s="89"/>
      <c r="BK688" s="89"/>
      <c r="BL688" s="89"/>
      <c r="BM688" s="89"/>
      <c r="BN688" s="89"/>
      <c r="BO688" s="89"/>
      <c r="BP688" s="89"/>
      <c r="BQ688" s="89"/>
      <c r="BR688" s="89"/>
      <c r="BS688" s="89"/>
      <c r="BT688" s="89"/>
      <c r="BU688" s="89"/>
      <c r="BV688" s="89"/>
      <c r="BW688" s="89"/>
    </row>
    <row r="689" spans="1:75" ht="12.75" customHeight="1" x14ac:dyDescent="0.2">
      <c r="A689" s="102"/>
      <c r="B689" s="102"/>
      <c r="C689" s="102"/>
      <c r="D689" s="102"/>
      <c r="E689" s="102"/>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89"/>
      <c r="AZ689" s="89"/>
      <c r="BA689" s="89"/>
      <c r="BB689" s="89"/>
      <c r="BC689" s="89"/>
      <c r="BD689" s="89"/>
      <c r="BE689" s="89"/>
      <c r="BF689" s="89"/>
      <c r="BG689" s="89"/>
      <c r="BH689" s="89"/>
      <c r="BI689" s="89"/>
      <c r="BJ689" s="89"/>
      <c r="BK689" s="89"/>
      <c r="BL689" s="89"/>
      <c r="BM689" s="89"/>
      <c r="BN689" s="89"/>
      <c r="BO689" s="89"/>
      <c r="BP689" s="89"/>
      <c r="BQ689" s="89"/>
      <c r="BR689" s="89"/>
      <c r="BS689" s="89"/>
      <c r="BT689" s="89"/>
      <c r="BU689" s="89"/>
      <c r="BV689" s="89"/>
      <c r="BW689" s="89"/>
    </row>
    <row r="690" spans="1:75" ht="12.75" customHeight="1" x14ac:dyDescent="0.2">
      <c r="A690" s="102"/>
      <c r="B690" s="102"/>
      <c r="C690" s="102"/>
      <c r="D690" s="102"/>
      <c r="E690" s="102"/>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89"/>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89"/>
      <c r="AZ690" s="89"/>
      <c r="BA690" s="89"/>
      <c r="BB690" s="89"/>
      <c r="BC690" s="89"/>
      <c r="BD690" s="89"/>
      <c r="BE690" s="89"/>
      <c r="BF690" s="89"/>
      <c r="BG690" s="89"/>
      <c r="BH690" s="89"/>
      <c r="BI690" s="89"/>
      <c r="BJ690" s="89"/>
      <c r="BK690" s="89"/>
      <c r="BL690" s="89"/>
      <c r="BM690" s="89"/>
      <c r="BN690" s="89"/>
      <c r="BO690" s="89"/>
      <c r="BP690" s="89"/>
      <c r="BQ690" s="89"/>
      <c r="BR690" s="89"/>
      <c r="BS690" s="89"/>
      <c r="BT690" s="89"/>
      <c r="BU690" s="89"/>
      <c r="BV690" s="89"/>
      <c r="BW690" s="89"/>
    </row>
    <row r="691" spans="1:75" ht="12.75" customHeight="1" x14ac:dyDescent="0.2">
      <c r="A691" s="102"/>
      <c r="B691" s="102"/>
      <c r="C691" s="102"/>
      <c r="D691" s="102"/>
      <c r="E691" s="102"/>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89"/>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89"/>
      <c r="AZ691" s="89"/>
      <c r="BA691" s="89"/>
      <c r="BB691" s="89"/>
      <c r="BC691" s="89"/>
      <c r="BD691" s="89"/>
      <c r="BE691" s="89"/>
      <c r="BF691" s="89"/>
      <c r="BG691" s="89"/>
      <c r="BH691" s="89"/>
      <c r="BI691" s="89"/>
      <c r="BJ691" s="89"/>
      <c r="BK691" s="89"/>
      <c r="BL691" s="89"/>
      <c r="BM691" s="89"/>
      <c r="BN691" s="89"/>
      <c r="BO691" s="89"/>
      <c r="BP691" s="89"/>
      <c r="BQ691" s="89"/>
      <c r="BR691" s="89"/>
      <c r="BS691" s="89"/>
      <c r="BT691" s="89"/>
      <c r="BU691" s="89"/>
      <c r="BV691" s="89"/>
      <c r="BW691" s="89"/>
    </row>
    <row r="692" spans="1:75" ht="12.75" customHeight="1" x14ac:dyDescent="0.2">
      <c r="A692" s="102"/>
      <c r="B692" s="102"/>
      <c r="C692" s="102"/>
      <c r="D692" s="102"/>
      <c r="E692" s="102"/>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89"/>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89"/>
      <c r="AZ692" s="89"/>
      <c r="BA692" s="89"/>
      <c r="BB692" s="89"/>
      <c r="BC692" s="89"/>
      <c r="BD692" s="89"/>
      <c r="BE692" s="89"/>
      <c r="BF692" s="89"/>
      <c r="BG692" s="89"/>
      <c r="BH692" s="89"/>
      <c r="BI692" s="89"/>
      <c r="BJ692" s="89"/>
      <c r="BK692" s="89"/>
      <c r="BL692" s="89"/>
      <c r="BM692" s="89"/>
      <c r="BN692" s="89"/>
      <c r="BO692" s="89"/>
      <c r="BP692" s="89"/>
      <c r="BQ692" s="89"/>
      <c r="BR692" s="89"/>
      <c r="BS692" s="89"/>
      <c r="BT692" s="89"/>
      <c r="BU692" s="89"/>
      <c r="BV692" s="89"/>
      <c r="BW692" s="89"/>
    </row>
    <row r="693" spans="1:75" ht="12.75" customHeight="1" x14ac:dyDescent="0.2">
      <c r="A693" s="102"/>
      <c r="B693" s="102"/>
      <c r="C693" s="102"/>
      <c r="D693" s="102"/>
      <c r="E693" s="102"/>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89"/>
      <c r="AZ693" s="89"/>
      <c r="BA693" s="89"/>
      <c r="BB693" s="89"/>
      <c r="BC693" s="89"/>
      <c r="BD693" s="89"/>
      <c r="BE693" s="89"/>
      <c r="BF693" s="89"/>
      <c r="BG693" s="89"/>
      <c r="BH693" s="89"/>
      <c r="BI693" s="89"/>
      <c r="BJ693" s="89"/>
      <c r="BK693" s="89"/>
      <c r="BL693" s="89"/>
      <c r="BM693" s="89"/>
      <c r="BN693" s="89"/>
      <c r="BO693" s="89"/>
      <c r="BP693" s="89"/>
      <c r="BQ693" s="89"/>
      <c r="BR693" s="89"/>
      <c r="BS693" s="89"/>
      <c r="BT693" s="89"/>
      <c r="BU693" s="89"/>
      <c r="BV693" s="89"/>
      <c r="BW693" s="89"/>
    </row>
    <row r="694" spans="1:75" ht="12.75" customHeight="1" x14ac:dyDescent="0.2">
      <c r="A694" s="102"/>
      <c r="B694" s="102"/>
      <c r="C694" s="102"/>
      <c r="D694" s="102"/>
      <c r="E694" s="102"/>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89"/>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89"/>
      <c r="AZ694" s="89"/>
      <c r="BA694" s="89"/>
      <c r="BB694" s="89"/>
      <c r="BC694" s="89"/>
      <c r="BD694" s="89"/>
      <c r="BE694" s="89"/>
      <c r="BF694" s="89"/>
      <c r="BG694" s="89"/>
      <c r="BH694" s="89"/>
      <c r="BI694" s="89"/>
      <c r="BJ694" s="89"/>
      <c r="BK694" s="89"/>
      <c r="BL694" s="89"/>
      <c r="BM694" s="89"/>
      <c r="BN694" s="89"/>
      <c r="BO694" s="89"/>
      <c r="BP694" s="89"/>
      <c r="BQ694" s="89"/>
      <c r="BR694" s="89"/>
      <c r="BS694" s="89"/>
      <c r="BT694" s="89"/>
      <c r="BU694" s="89"/>
      <c r="BV694" s="89"/>
      <c r="BW694" s="89"/>
    </row>
    <row r="695" spans="1:75" ht="12.75" customHeight="1" x14ac:dyDescent="0.2">
      <c r="A695" s="102"/>
      <c r="B695" s="102"/>
      <c r="C695" s="102"/>
      <c r="D695" s="102"/>
      <c r="E695" s="102"/>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89"/>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89"/>
      <c r="AZ695" s="89"/>
      <c r="BA695" s="89"/>
      <c r="BB695" s="89"/>
      <c r="BC695" s="89"/>
      <c r="BD695" s="89"/>
      <c r="BE695" s="89"/>
      <c r="BF695" s="89"/>
      <c r="BG695" s="89"/>
      <c r="BH695" s="89"/>
      <c r="BI695" s="89"/>
      <c r="BJ695" s="89"/>
      <c r="BK695" s="89"/>
      <c r="BL695" s="89"/>
      <c r="BM695" s="89"/>
      <c r="BN695" s="89"/>
      <c r="BO695" s="89"/>
      <c r="BP695" s="89"/>
      <c r="BQ695" s="89"/>
      <c r="BR695" s="89"/>
      <c r="BS695" s="89"/>
      <c r="BT695" s="89"/>
      <c r="BU695" s="89"/>
      <c r="BV695" s="89"/>
      <c r="BW695" s="89"/>
    </row>
    <row r="696" spans="1:75" ht="12.75" customHeight="1" x14ac:dyDescent="0.2">
      <c r="A696" s="102"/>
      <c r="B696" s="102"/>
      <c r="C696" s="102"/>
      <c r="D696" s="102"/>
      <c r="E696" s="102"/>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89"/>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89"/>
      <c r="AZ696" s="89"/>
      <c r="BA696" s="89"/>
      <c r="BB696" s="89"/>
      <c r="BC696" s="89"/>
      <c r="BD696" s="89"/>
      <c r="BE696" s="89"/>
      <c r="BF696" s="89"/>
      <c r="BG696" s="89"/>
      <c r="BH696" s="89"/>
      <c r="BI696" s="89"/>
      <c r="BJ696" s="89"/>
      <c r="BK696" s="89"/>
      <c r="BL696" s="89"/>
      <c r="BM696" s="89"/>
      <c r="BN696" s="89"/>
      <c r="BO696" s="89"/>
      <c r="BP696" s="89"/>
      <c r="BQ696" s="89"/>
      <c r="BR696" s="89"/>
      <c r="BS696" s="89"/>
      <c r="BT696" s="89"/>
      <c r="BU696" s="89"/>
      <c r="BV696" s="89"/>
      <c r="BW696" s="89"/>
    </row>
    <row r="697" spans="1:75" ht="12.75" customHeight="1" x14ac:dyDescent="0.2">
      <c r="A697" s="102"/>
      <c r="B697" s="102"/>
      <c r="C697" s="102"/>
      <c r="D697" s="102"/>
      <c r="E697" s="102"/>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89"/>
      <c r="AZ697" s="89"/>
      <c r="BA697" s="89"/>
      <c r="BB697" s="89"/>
      <c r="BC697" s="89"/>
      <c r="BD697" s="89"/>
      <c r="BE697" s="89"/>
      <c r="BF697" s="89"/>
      <c r="BG697" s="89"/>
      <c r="BH697" s="89"/>
      <c r="BI697" s="89"/>
      <c r="BJ697" s="89"/>
      <c r="BK697" s="89"/>
      <c r="BL697" s="89"/>
      <c r="BM697" s="89"/>
      <c r="BN697" s="89"/>
      <c r="BO697" s="89"/>
      <c r="BP697" s="89"/>
      <c r="BQ697" s="89"/>
      <c r="BR697" s="89"/>
      <c r="BS697" s="89"/>
      <c r="BT697" s="89"/>
      <c r="BU697" s="89"/>
      <c r="BV697" s="89"/>
      <c r="BW697" s="89"/>
    </row>
    <row r="698" spans="1:75" ht="12.75" customHeight="1" x14ac:dyDescent="0.2">
      <c r="A698" s="102"/>
      <c r="B698" s="102"/>
      <c r="C698" s="102"/>
      <c r="D698" s="102"/>
      <c r="E698" s="102"/>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89"/>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89"/>
      <c r="AZ698" s="89"/>
      <c r="BA698" s="89"/>
      <c r="BB698" s="89"/>
      <c r="BC698" s="89"/>
      <c r="BD698" s="89"/>
      <c r="BE698" s="89"/>
      <c r="BF698" s="89"/>
      <c r="BG698" s="89"/>
      <c r="BH698" s="89"/>
      <c r="BI698" s="89"/>
      <c r="BJ698" s="89"/>
      <c r="BK698" s="89"/>
      <c r="BL698" s="89"/>
      <c r="BM698" s="89"/>
      <c r="BN698" s="89"/>
      <c r="BO698" s="89"/>
      <c r="BP698" s="89"/>
      <c r="BQ698" s="89"/>
      <c r="BR698" s="89"/>
      <c r="BS698" s="89"/>
      <c r="BT698" s="89"/>
      <c r="BU698" s="89"/>
      <c r="BV698" s="89"/>
      <c r="BW698" s="89"/>
    </row>
    <row r="699" spans="1:75" ht="12.75" customHeight="1" x14ac:dyDescent="0.2">
      <c r="A699" s="102"/>
      <c r="B699" s="102"/>
      <c r="C699" s="102"/>
      <c r="D699" s="102"/>
      <c r="E699" s="102"/>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89"/>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89"/>
      <c r="AZ699" s="89"/>
      <c r="BA699" s="89"/>
      <c r="BB699" s="89"/>
      <c r="BC699" s="89"/>
      <c r="BD699" s="89"/>
      <c r="BE699" s="89"/>
      <c r="BF699" s="89"/>
      <c r="BG699" s="89"/>
      <c r="BH699" s="89"/>
      <c r="BI699" s="89"/>
      <c r="BJ699" s="89"/>
      <c r="BK699" s="89"/>
      <c r="BL699" s="89"/>
      <c r="BM699" s="89"/>
      <c r="BN699" s="89"/>
      <c r="BO699" s="89"/>
      <c r="BP699" s="89"/>
      <c r="BQ699" s="89"/>
      <c r="BR699" s="89"/>
      <c r="BS699" s="89"/>
      <c r="BT699" s="89"/>
      <c r="BU699" s="89"/>
      <c r="BV699" s="89"/>
      <c r="BW699" s="89"/>
    </row>
    <row r="700" spans="1:75" ht="12.75" customHeight="1" x14ac:dyDescent="0.2">
      <c r="A700" s="102"/>
      <c r="B700" s="102"/>
      <c r="C700" s="102"/>
      <c r="D700" s="102"/>
      <c r="E700" s="102"/>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89"/>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89"/>
      <c r="AZ700" s="89"/>
      <c r="BA700" s="89"/>
      <c r="BB700" s="89"/>
      <c r="BC700" s="89"/>
      <c r="BD700" s="89"/>
      <c r="BE700" s="89"/>
      <c r="BF700" s="89"/>
      <c r="BG700" s="89"/>
      <c r="BH700" s="89"/>
      <c r="BI700" s="89"/>
      <c r="BJ700" s="89"/>
      <c r="BK700" s="89"/>
      <c r="BL700" s="89"/>
      <c r="BM700" s="89"/>
      <c r="BN700" s="89"/>
      <c r="BO700" s="89"/>
      <c r="BP700" s="89"/>
      <c r="BQ700" s="89"/>
      <c r="BR700" s="89"/>
      <c r="BS700" s="89"/>
      <c r="BT700" s="89"/>
      <c r="BU700" s="89"/>
      <c r="BV700" s="89"/>
      <c r="BW700" s="89"/>
    </row>
    <row r="701" spans="1:75" ht="12.75" customHeight="1" x14ac:dyDescent="0.2">
      <c r="A701" s="102"/>
      <c r="B701" s="102"/>
      <c r="C701" s="102"/>
      <c r="D701" s="102"/>
      <c r="E701" s="102"/>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89"/>
      <c r="AZ701" s="89"/>
      <c r="BA701" s="89"/>
      <c r="BB701" s="89"/>
      <c r="BC701" s="89"/>
      <c r="BD701" s="89"/>
      <c r="BE701" s="89"/>
      <c r="BF701" s="89"/>
      <c r="BG701" s="89"/>
      <c r="BH701" s="89"/>
      <c r="BI701" s="89"/>
      <c r="BJ701" s="89"/>
      <c r="BK701" s="89"/>
      <c r="BL701" s="89"/>
      <c r="BM701" s="89"/>
      <c r="BN701" s="89"/>
      <c r="BO701" s="89"/>
      <c r="BP701" s="89"/>
      <c r="BQ701" s="89"/>
      <c r="BR701" s="89"/>
      <c r="BS701" s="89"/>
      <c r="BT701" s="89"/>
      <c r="BU701" s="89"/>
      <c r="BV701" s="89"/>
      <c r="BW701" s="89"/>
    </row>
    <row r="702" spans="1:75" ht="12.75" customHeight="1" x14ac:dyDescent="0.2">
      <c r="A702" s="102"/>
      <c r="B702" s="102"/>
      <c r="C702" s="102"/>
      <c r="D702" s="102"/>
      <c r="E702" s="102"/>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89"/>
      <c r="AZ702" s="89"/>
      <c r="BA702" s="89"/>
      <c r="BB702" s="89"/>
      <c r="BC702" s="89"/>
      <c r="BD702" s="89"/>
      <c r="BE702" s="89"/>
      <c r="BF702" s="89"/>
      <c r="BG702" s="89"/>
      <c r="BH702" s="89"/>
      <c r="BI702" s="89"/>
      <c r="BJ702" s="89"/>
      <c r="BK702" s="89"/>
      <c r="BL702" s="89"/>
      <c r="BM702" s="89"/>
      <c r="BN702" s="89"/>
      <c r="BO702" s="89"/>
      <c r="BP702" s="89"/>
      <c r="BQ702" s="89"/>
      <c r="BR702" s="89"/>
      <c r="BS702" s="89"/>
      <c r="BT702" s="89"/>
      <c r="BU702" s="89"/>
      <c r="BV702" s="89"/>
      <c r="BW702" s="89"/>
    </row>
    <row r="703" spans="1:75" ht="12.75" customHeight="1" x14ac:dyDescent="0.2">
      <c r="A703" s="102"/>
      <c r="B703" s="102"/>
      <c r="C703" s="102"/>
      <c r="D703" s="102"/>
      <c r="E703" s="102"/>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89"/>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89"/>
      <c r="AZ703" s="89"/>
      <c r="BA703" s="89"/>
      <c r="BB703" s="89"/>
      <c r="BC703" s="89"/>
      <c r="BD703" s="89"/>
      <c r="BE703" s="89"/>
      <c r="BF703" s="89"/>
      <c r="BG703" s="89"/>
      <c r="BH703" s="89"/>
      <c r="BI703" s="89"/>
      <c r="BJ703" s="89"/>
      <c r="BK703" s="89"/>
      <c r="BL703" s="89"/>
      <c r="BM703" s="89"/>
      <c r="BN703" s="89"/>
      <c r="BO703" s="89"/>
      <c r="BP703" s="89"/>
      <c r="BQ703" s="89"/>
      <c r="BR703" s="89"/>
      <c r="BS703" s="89"/>
      <c r="BT703" s="89"/>
      <c r="BU703" s="89"/>
      <c r="BV703" s="89"/>
      <c r="BW703" s="89"/>
    </row>
    <row r="704" spans="1:75" ht="12.75" customHeight="1" x14ac:dyDescent="0.2">
      <c r="A704" s="102"/>
      <c r="B704" s="102"/>
      <c r="C704" s="102"/>
      <c r="D704" s="102"/>
      <c r="E704" s="102"/>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89"/>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89"/>
      <c r="AZ704" s="89"/>
      <c r="BA704" s="89"/>
      <c r="BB704" s="89"/>
      <c r="BC704" s="89"/>
      <c r="BD704" s="89"/>
      <c r="BE704" s="89"/>
      <c r="BF704" s="89"/>
      <c r="BG704" s="89"/>
      <c r="BH704" s="89"/>
      <c r="BI704" s="89"/>
      <c r="BJ704" s="89"/>
      <c r="BK704" s="89"/>
      <c r="BL704" s="89"/>
      <c r="BM704" s="89"/>
      <c r="BN704" s="89"/>
      <c r="BO704" s="89"/>
      <c r="BP704" s="89"/>
      <c r="BQ704" s="89"/>
      <c r="BR704" s="89"/>
      <c r="BS704" s="89"/>
      <c r="BT704" s="89"/>
      <c r="BU704" s="89"/>
      <c r="BV704" s="89"/>
      <c r="BW704" s="89"/>
    </row>
    <row r="705" spans="1:75" ht="12.75" customHeight="1" x14ac:dyDescent="0.2">
      <c r="A705" s="102"/>
      <c r="B705" s="102"/>
      <c r="C705" s="102"/>
      <c r="D705" s="102"/>
      <c r="E705" s="102"/>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89"/>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89"/>
      <c r="AZ705" s="89"/>
      <c r="BA705" s="89"/>
      <c r="BB705" s="89"/>
      <c r="BC705" s="89"/>
      <c r="BD705" s="89"/>
      <c r="BE705" s="89"/>
      <c r="BF705" s="89"/>
      <c r="BG705" s="89"/>
      <c r="BH705" s="89"/>
      <c r="BI705" s="89"/>
      <c r="BJ705" s="89"/>
      <c r="BK705" s="89"/>
      <c r="BL705" s="89"/>
      <c r="BM705" s="89"/>
      <c r="BN705" s="89"/>
      <c r="BO705" s="89"/>
      <c r="BP705" s="89"/>
      <c r="BQ705" s="89"/>
      <c r="BR705" s="89"/>
      <c r="BS705" s="89"/>
      <c r="BT705" s="89"/>
      <c r="BU705" s="89"/>
      <c r="BV705" s="89"/>
      <c r="BW705" s="89"/>
    </row>
    <row r="706" spans="1:75" ht="12.75" customHeight="1" x14ac:dyDescent="0.2">
      <c r="A706" s="102"/>
      <c r="B706" s="102"/>
      <c r="C706" s="102"/>
      <c r="D706" s="102"/>
      <c r="E706" s="102"/>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89"/>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89"/>
      <c r="AZ706" s="89"/>
      <c r="BA706" s="89"/>
      <c r="BB706" s="89"/>
      <c r="BC706" s="89"/>
      <c r="BD706" s="89"/>
      <c r="BE706" s="89"/>
      <c r="BF706" s="89"/>
      <c r="BG706" s="89"/>
      <c r="BH706" s="89"/>
      <c r="BI706" s="89"/>
      <c r="BJ706" s="89"/>
      <c r="BK706" s="89"/>
      <c r="BL706" s="89"/>
      <c r="BM706" s="89"/>
      <c r="BN706" s="89"/>
      <c r="BO706" s="89"/>
      <c r="BP706" s="89"/>
      <c r="BQ706" s="89"/>
      <c r="BR706" s="89"/>
      <c r="BS706" s="89"/>
      <c r="BT706" s="89"/>
      <c r="BU706" s="89"/>
      <c r="BV706" s="89"/>
      <c r="BW706" s="89"/>
    </row>
    <row r="707" spans="1:75" ht="12.75" customHeight="1" x14ac:dyDescent="0.2">
      <c r="A707" s="102"/>
      <c r="B707" s="102"/>
      <c r="C707" s="102"/>
      <c r="D707" s="102"/>
      <c r="E707" s="102"/>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89"/>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89"/>
      <c r="AZ707" s="89"/>
      <c r="BA707" s="89"/>
      <c r="BB707" s="89"/>
      <c r="BC707" s="89"/>
      <c r="BD707" s="89"/>
      <c r="BE707" s="89"/>
      <c r="BF707" s="89"/>
      <c r="BG707" s="89"/>
      <c r="BH707" s="89"/>
      <c r="BI707" s="89"/>
      <c r="BJ707" s="89"/>
      <c r="BK707" s="89"/>
      <c r="BL707" s="89"/>
      <c r="BM707" s="89"/>
      <c r="BN707" s="89"/>
      <c r="BO707" s="89"/>
      <c r="BP707" s="89"/>
      <c r="BQ707" s="89"/>
      <c r="BR707" s="89"/>
      <c r="BS707" s="89"/>
      <c r="BT707" s="89"/>
      <c r="BU707" s="89"/>
      <c r="BV707" s="89"/>
      <c r="BW707" s="89"/>
    </row>
    <row r="708" spans="1:75" ht="12.75" customHeight="1" x14ac:dyDescent="0.2">
      <c r="A708" s="102"/>
      <c r="B708" s="102"/>
      <c r="C708" s="102"/>
      <c r="D708" s="102"/>
      <c r="E708" s="102"/>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89"/>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89"/>
      <c r="AZ708" s="89"/>
      <c r="BA708" s="89"/>
      <c r="BB708" s="89"/>
      <c r="BC708" s="89"/>
      <c r="BD708" s="89"/>
      <c r="BE708" s="89"/>
      <c r="BF708" s="89"/>
      <c r="BG708" s="89"/>
      <c r="BH708" s="89"/>
      <c r="BI708" s="89"/>
      <c r="BJ708" s="89"/>
      <c r="BK708" s="89"/>
      <c r="BL708" s="89"/>
      <c r="BM708" s="89"/>
      <c r="BN708" s="89"/>
      <c r="BO708" s="89"/>
      <c r="BP708" s="89"/>
      <c r="BQ708" s="89"/>
      <c r="BR708" s="89"/>
      <c r="BS708" s="89"/>
      <c r="BT708" s="89"/>
      <c r="BU708" s="89"/>
      <c r="BV708" s="89"/>
      <c r="BW708" s="89"/>
    </row>
    <row r="709" spans="1:75" ht="12.75" customHeight="1" x14ac:dyDescent="0.2">
      <c r="A709" s="102"/>
      <c r="B709" s="102"/>
      <c r="C709" s="102"/>
      <c r="D709" s="102"/>
      <c r="E709" s="102"/>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89"/>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89"/>
      <c r="AZ709" s="89"/>
      <c r="BA709" s="89"/>
      <c r="BB709" s="89"/>
      <c r="BC709" s="89"/>
      <c r="BD709" s="89"/>
      <c r="BE709" s="89"/>
      <c r="BF709" s="89"/>
      <c r="BG709" s="89"/>
      <c r="BH709" s="89"/>
      <c r="BI709" s="89"/>
      <c r="BJ709" s="89"/>
      <c r="BK709" s="89"/>
      <c r="BL709" s="89"/>
      <c r="BM709" s="89"/>
      <c r="BN709" s="89"/>
      <c r="BO709" s="89"/>
      <c r="BP709" s="89"/>
      <c r="BQ709" s="89"/>
      <c r="BR709" s="89"/>
      <c r="BS709" s="89"/>
      <c r="BT709" s="89"/>
      <c r="BU709" s="89"/>
      <c r="BV709" s="89"/>
      <c r="BW709" s="89"/>
    </row>
    <row r="710" spans="1:75" ht="12.75" customHeight="1" x14ac:dyDescent="0.2">
      <c r="A710" s="102"/>
      <c r="B710" s="102"/>
      <c r="C710" s="102"/>
      <c r="D710" s="102"/>
      <c r="E710" s="102"/>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89"/>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89"/>
      <c r="AZ710" s="89"/>
      <c r="BA710" s="89"/>
      <c r="BB710" s="89"/>
      <c r="BC710" s="89"/>
      <c r="BD710" s="89"/>
      <c r="BE710" s="89"/>
      <c r="BF710" s="89"/>
      <c r="BG710" s="89"/>
      <c r="BH710" s="89"/>
      <c r="BI710" s="89"/>
      <c r="BJ710" s="89"/>
      <c r="BK710" s="89"/>
      <c r="BL710" s="89"/>
      <c r="BM710" s="89"/>
      <c r="BN710" s="89"/>
      <c r="BO710" s="89"/>
      <c r="BP710" s="89"/>
      <c r="BQ710" s="89"/>
      <c r="BR710" s="89"/>
      <c r="BS710" s="89"/>
      <c r="BT710" s="89"/>
      <c r="BU710" s="89"/>
      <c r="BV710" s="89"/>
      <c r="BW710" s="89"/>
    </row>
    <row r="711" spans="1:75" ht="12.75" customHeight="1" x14ac:dyDescent="0.2">
      <c r="A711" s="102"/>
      <c r="B711" s="102"/>
      <c r="C711" s="102"/>
      <c r="D711" s="102"/>
      <c r="E711" s="102"/>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89"/>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89"/>
      <c r="AZ711" s="89"/>
      <c r="BA711" s="89"/>
      <c r="BB711" s="89"/>
      <c r="BC711" s="89"/>
      <c r="BD711" s="89"/>
      <c r="BE711" s="89"/>
      <c r="BF711" s="89"/>
      <c r="BG711" s="89"/>
      <c r="BH711" s="89"/>
      <c r="BI711" s="89"/>
      <c r="BJ711" s="89"/>
      <c r="BK711" s="89"/>
      <c r="BL711" s="89"/>
      <c r="BM711" s="89"/>
      <c r="BN711" s="89"/>
      <c r="BO711" s="89"/>
      <c r="BP711" s="89"/>
      <c r="BQ711" s="89"/>
      <c r="BR711" s="89"/>
      <c r="BS711" s="89"/>
      <c r="BT711" s="89"/>
      <c r="BU711" s="89"/>
      <c r="BV711" s="89"/>
      <c r="BW711" s="89"/>
    </row>
    <row r="712" spans="1:75" ht="12.75" customHeight="1" x14ac:dyDescent="0.2">
      <c r="A712" s="102"/>
      <c r="B712" s="102"/>
      <c r="C712" s="102"/>
      <c r="D712" s="102"/>
      <c r="E712" s="102"/>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89"/>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89"/>
      <c r="AZ712" s="89"/>
      <c r="BA712" s="89"/>
      <c r="BB712" s="89"/>
      <c r="BC712" s="89"/>
      <c r="BD712" s="89"/>
      <c r="BE712" s="89"/>
      <c r="BF712" s="89"/>
      <c r="BG712" s="89"/>
      <c r="BH712" s="89"/>
      <c r="BI712" s="89"/>
      <c r="BJ712" s="89"/>
      <c r="BK712" s="89"/>
      <c r="BL712" s="89"/>
      <c r="BM712" s="89"/>
      <c r="BN712" s="89"/>
      <c r="BO712" s="89"/>
      <c r="BP712" s="89"/>
      <c r="BQ712" s="89"/>
      <c r="BR712" s="89"/>
      <c r="BS712" s="89"/>
      <c r="BT712" s="89"/>
      <c r="BU712" s="89"/>
      <c r="BV712" s="89"/>
      <c r="BW712" s="89"/>
    </row>
    <row r="713" spans="1:75" ht="12.75" customHeight="1" x14ac:dyDescent="0.2">
      <c r="A713" s="102"/>
      <c r="B713" s="102"/>
      <c r="C713" s="102"/>
      <c r="D713" s="102"/>
      <c r="E713" s="102"/>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89"/>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89"/>
      <c r="AZ713" s="89"/>
      <c r="BA713" s="89"/>
      <c r="BB713" s="89"/>
      <c r="BC713" s="89"/>
      <c r="BD713" s="89"/>
      <c r="BE713" s="89"/>
      <c r="BF713" s="89"/>
      <c r="BG713" s="89"/>
      <c r="BH713" s="89"/>
      <c r="BI713" s="89"/>
      <c r="BJ713" s="89"/>
      <c r="BK713" s="89"/>
      <c r="BL713" s="89"/>
      <c r="BM713" s="89"/>
      <c r="BN713" s="89"/>
      <c r="BO713" s="89"/>
      <c r="BP713" s="89"/>
      <c r="BQ713" s="89"/>
      <c r="BR713" s="89"/>
      <c r="BS713" s="89"/>
      <c r="BT713" s="89"/>
      <c r="BU713" s="89"/>
      <c r="BV713" s="89"/>
      <c r="BW713" s="89"/>
    </row>
    <row r="714" spans="1:75" ht="12.75" customHeight="1" x14ac:dyDescent="0.2">
      <c r="A714" s="102"/>
      <c r="B714" s="102"/>
      <c r="C714" s="102"/>
      <c r="D714" s="102"/>
      <c r="E714" s="102"/>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89"/>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89"/>
      <c r="AZ714" s="89"/>
      <c r="BA714" s="89"/>
      <c r="BB714" s="89"/>
      <c r="BC714" s="89"/>
      <c r="BD714" s="89"/>
      <c r="BE714" s="89"/>
      <c r="BF714" s="89"/>
      <c r="BG714" s="89"/>
      <c r="BH714" s="89"/>
      <c r="BI714" s="89"/>
      <c r="BJ714" s="89"/>
      <c r="BK714" s="89"/>
      <c r="BL714" s="89"/>
      <c r="BM714" s="89"/>
      <c r="BN714" s="89"/>
      <c r="BO714" s="89"/>
      <c r="BP714" s="89"/>
      <c r="BQ714" s="89"/>
      <c r="BR714" s="89"/>
      <c r="BS714" s="89"/>
      <c r="BT714" s="89"/>
      <c r="BU714" s="89"/>
      <c r="BV714" s="89"/>
      <c r="BW714" s="89"/>
    </row>
    <row r="715" spans="1:75" ht="12.75" customHeight="1" x14ac:dyDescent="0.2">
      <c r="A715" s="102"/>
      <c r="B715" s="102"/>
      <c r="C715" s="102"/>
      <c r="D715" s="102"/>
      <c r="E715" s="102"/>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89"/>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89"/>
      <c r="AZ715" s="89"/>
      <c r="BA715" s="89"/>
      <c r="BB715" s="89"/>
      <c r="BC715" s="89"/>
      <c r="BD715" s="89"/>
      <c r="BE715" s="89"/>
      <c r="BF715" s="89"/>
      <c r="BG715" s="89"/>
      <c r="BH715" s="89"/>
      <c r="BI715" s="89"/>
      <c r="BJ715" s="89"/>
      <c r="BK715" s="89"/>
      <c r="BL715" s="89"/>
      <c r="BM715" s="89"/>
      <c r="BN715" s="89"/>
      <c r="BO715" s="89"/>
      <c r="BP715" s="89"/>
      <c r="BQ715" s="89"/>
      <c r="BR715" s="89"/>
      <c r="BS715" s="89"/>
      <c r="BT715" s="89"/>
      <c r="BU715" s="89"/>
      <c r="BV715" s="89"/>
      <c r="BW715" s="89"/>
    </row>
    <row r="716" spans="1:75" ht="12.75" customHeight="1" x14ac:dyDescent="0.2">
      <c r="A716" s="102"/>
      <c r="B716" s="102"/>
      <c r="C716" s="102"/>
      <c r="D716" s="102"/>
      <c r="E716" s="102"/>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89"/>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89"/>
      <c r="AZ716" s="89"/>
      <c r="BA716" s="89"/>
      <c r="BB716" s="89"/>
      <c r="BC716" s="89"/>
      <c r="BD716" s="89"/>
      <c r="BE716" s="89"/>
      <c r="BF716" s="89"/>
      <c r="BG716" s="89"/>
      <c r="BH716" s="89"/>
      <c r="BI716" s="89"/>
      <c r="BJ716" s="89"/>
      <c r="BK716" s="89"/>
      <c r="BL716" s="89"/>
      <c r="BM716" s="89"/>
      <c r="BN716" s="89"/>
      <c r="BO716" s="89"/>
      <c r="BP716" s="89"/>
      <c r="BQ716" s="89"/>
      <c r="BR716" s="89"/>
      <c r="BS716" s="89"/>
      <c r="BT716" s="89"/>
      <c r="BU716" s="89"/>
      <c r="BV716" s="89"/>
      <c r="BW716" s="89"/>
    </row>
    <row r="717" spans="1:75" ht="12.75" customHeight="1" x14ac:dyDescent="0.2">
      <c r="A717" s="102"/>
      <c r="B717" s="102"/>
      <c r="C717" s="102"/>
      <c r="D717" s="102"/>
      <c r="E717" s="102"/>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89"/>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89"/>
      <c r="AZ717" s="89"/>
      <c r="BA717" s="89"/>
      <c r="BB717" s="89"/>
      <c r="BC717" s="89"/>
      <c r="BD717" s="89"/>
      <c r="BE717" s="89"/>
      <c r="BF717" s="89"/>
      <c r="BG717" s="89"/>
      <c r="BH717" s="89"/>
      <c r="BI717" s="89"/>
      <c r="BJ717" s="89"/>
      <c r="BK717" s="89"/>
      <c r="BL717" s="89"/>
      <c r="BM717" s="89"/>
      <c r="BN717" s="89"/>
      <c r="BO717" s="89"/>
      <c r="BP717" s="89"/>
      <c r="BQ717" s="89"/>
      <c r="BR717" s="89"/>
      <c r="BS717" s="89"/>
      <c r="BT717" s="89"/>
      <c r="BU717" s="89"/>
      <c r="BV717" s="89"/>
      <c r="BW717" s="89"/>
    </row>
    <row r="718" spans="1:75" ht="12.75" customHeight="1" x14ac:dyDescent="0.2">
      <c r="A718" s="102"/>
      <c r="B718" s="102"/>
      <c r="C718" s="102"/>
      <c r="D718" s="102"/>
      <c r="E718" s="102"/>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89"/>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89"/>
      <c r="AZ718" s="89"/>
      <c r="BA718" s="89"/>
      <c r="BB718" s="89"/>
      <c r="BC718" s="89"/>
      <c r="BD718" s="89"/>
      <c r="BE718" s="89"/>
      <c r="BF718" s="89"/>
      <c r="BG718" s="89"/>
      <c r="BH718" s="89"/>
      <c r="BI718" s="89"/>
      <c r="BJ718" s="89"/>
      <c r="BK718" s="89"/>
      <c r="BL718" s="89"/>
      <c r="BM718" s="89"/>
      <c r="BN718" s="89"/>
      <c r="BO718" s="89"/>
      <c r="BP718" s="89"/>
      <c r="BQ718" s="89"/>
      <c r="BR718" s="89"/>
      <c r="BS718" s="89"/>
      <c r="BT718" s="89"/>
      <c r="BU718" s="89"/>
      <c r="BV718" s="89"/>
      <c r="BW718" s="89"/>
    </row>
    <row r="719" spans="1:75" ht="12.75" customHeight="1" x14ac:dyDescent="0.2">
      <c r="A719" s="102"/>
      <c r="B719" s="102"/>
      <c r="C719" s="102"/>
      <c r="D719" s="102"/>
      <c r="E719" s="102"/>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89"/>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89"/>
      <c r="AZ719" s="89"/>
      <c r="BA719" s="89"/>
      <c r="BB719" s="89"/>
      <c r="BC719" s="89"/>
      <c r="BD719" s="89"/>
      <c r="BE719" s="89"/>
      <c r="BF719" s="89"/>
      <c r="BG719" s="89"/>
      <c r="BH719" s="89"/>
      <c r="BI719" s="89"/>
      <c r="BJ719" s="89"/>
      <c r="BK719" s="89"/>
      <c r="BL719" s="89"/>
      <c r="BM719" s="89"/>
      <c r="BN719" s="89"/>
      <c r="BO719" s="89"/>
      <c r="BP719" s="89"/>
      <c r="BQ719" s="89"/>
      <c r="BR719" s="89"/>
      <c r="BS719" s="89"/>
      <c r="BT719" s="89"/>
      <c r="BU719" s="89"/>
      <c r="BV719" s="89"/>
      <c r="BW719" s="89"/>
    </row>
    <row r="720" spans="1:75" ht="12.75" customHeight="1" x14ac:dyDescent="0.2">
      <c r="A720" s="102"/>
      <c r="B720" s="102"/>
      <c r="C720" s="102"/>
      <c r="D720" s="102"/>
      <c r="E720" s="102"/>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89"/>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89"/>
      <c r="AZ720" s="89"/>
      <c r="BA720" s="89"/>
      <c r="BB720" s="89"/>
      <c r="BC720" s="89"/>
      <c r="BD720" s="89"/>
      <c r="BE720" s="89"/>
      <c r="BF720" s="89"/>
      <c r="BG720" s="89"/>
      <c r="BH720" s="89"/>
      <c r="BI720" s="89"/>
      <c r="BJ720" s="89"/>
      <c r="BK720" s="89"/>
      <c r="BL720" s="89"/>
      <c r="BM720" s="89"/>
      <c r="BN720" s="89"/>
      <c r="BO720" s="89"/>
      <c r="BP720" s="89"/>
      <c r="BQ720" s="89"/>
      <c r="BR720" s="89"/>
      <c r="BS720" s="89"/>
      <c r="BT720" s="89"/>
      <c r="BU720" s="89"/>
      <c r="BV720" s="89"/>
      <c r="BW720" s="89"/>
    </row>
    <row r="721" spans="1:75" ht="12.75" customHeight="1" x14ac:dyDescent="0.2">
      <c r="A721" s="102"/>
      <c r="B721" s="102"/>
      <c r="C721" s="102"/>
      <c r="D721" s="102"/>
      <c r="E721" s="102"/>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89"/>
      <c r="AZ721" s="89"/>
      <c r="BA721" s="89"/>
      <c r="BB721" s="89"/>
      <c r="BC721" s="89"/>
      <c r="BD721" s="89"/>
      <c r="BE721" s="89"/>
      <c r="BF721" s="89"/>
      <c r="BG721" s="89"/>
      <c r="BH721" s="89"/>
      <c r="BI721" s="89"/>
      <c r="BJ721" s="89"/>
      <c r="BK721" s="89"/>
      <c r="BL721" s="89"/>
      <c r="BM721" s="89"/>
      <c r="BN721" s="89"/>
      <c r="BO721" s="89"/>
      <c r="BP721" s="89"/>
      <c r="BQ721" s="89"/>
      <c r="BR721" s="89"/>
      <c r="BS721" s="89"/>
      <c r="BT721" s="89"/>
      <c r="BU721" s="89"/>
      <c r="BV721" s="89"/>
      <c r="BW721" s="89"/>
    </row>
    <row r="722" spans="1:75" ht="12.75" customHeight="1" x14ac:dyDescent="0.2">
      <c r="A722" s="102"/>
      <c r="B722" s="102"/>
      <c r="C722" s="102"/>
      <c r="D722" s="102"/>
      <c r="E722" s="102"/>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89"/>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89"/>
      <c r="AZ722" s="89"/>
      <c r="BA722" s="89"/>
      <c r="BB722" s="89"/>
      <c r="BC722" s="89"/>
      <c r="BD722" s="89"/>
      <c r="BE722" s="89"/>
      <c r="BF722" s="89"/>
      <c r="BG722" s="89"/>
      <c r="BH722" s="89"/>
      <c r="BI722" s="89"/>
      <c r="BJ722" s="89"/>
      <c r="BK722" s="89"/>
      <c r="BL722" s="89"/>
      <c r="BM722" s="89"/>
      <c r="BN722" s="89"/>
      <c r="BO722" s="89"/>
      <c r="BP722" s="89"/>
      <c r="BQ722" s="89"/>
      <c r="BR722" s="89"/>
      <c r="BS722" s="89"/>
      <c r="BT722" s="89"/>
      <c r="BU722" s="89"/>
      <c r="BV722" s="89"/>
      <c r="BW722" s="89"/>
    </row>
    <row r="723" spans="1:75" ht="12.75" customHeight="1" x14ac:dyDescent="0.2">
      <c r="A723" s="102"/>
      <c r="B723" s="102"/>
      <c r="C723" s="102"/>
      <c r="D723" s="102"/>
      <c r="E723" s="102"/>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89"/>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89"/>
      <c r="AZ723" s="89"/>
      <c r="BA723" s="89"/>
      <c r="BB723" s="89"/>
      <c r="BC723" s="89"/>
      <c r="BD723" s="89"/>
      <c r="BE723" s="89"/>
      <c r="BF723" s="89"/>
      <c r="BG723" s="89"/>
      <c r="BH723" s="89"/>
      <c r="BI723" s="89"/>
      <c r="BJ723" s="89"/>
      <c r="BK723" s="89"/>
      <c r="BL723" s="89"/>
      <c r="BM723" s="89"/>
      <c r="BN723" s="89"/>
      <c r="BO723" s="89"/>
      <c r="BP723" s="89"/>
      <c r="BQ723" s="89"/>
      <c r="BR723" s="89"/>
      <c r="BS723" s="89"/>
      <c r="BT723" s="89"/>
      <c r="BU723" s="89"/>
      <c r="BV723" s="89"/>
      <c r="BW723" s="89"/>
    </row>
    <row r="724" spans="1:75" ht="12.75" customHeight="1" x14ac:dyDescent="0.2">
      <c r="A724" s="102"/>
      <c r="B724" s="102"/>
      <c r="C724" s="102"/>
      <c r="D724" s="102"/>
      <c r="E724" s="102"/>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89"/>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89"/>
      <c r="AZ724" s="89"/>
      <c r="BA724" s="89"/>
      <c r="BB724" s="89"/>
      <c r="BC724" s="89"/>
      <c r="BD724" s="89"/>
      <c r="BE724" s="89"/>
      <c r="BF724" s="89"/>
      <c r="BG724" s="89"/>
      <c r="BH724" s="89"/>
      <c r="BI724" s="89"/>
      <c r="BJ724" s="89"/>
      <c r="BK724" s="89"/>
      <c r="BL724" s="89"/>
      <c r="BM724" s="89"/>
      <c r="BN724" s="89"/>
      <c r="BO724" s="89"/>
      <c r="BP724" s="89"/>
      <c r="BQ724" s="89"/>
      <c r="BR724" s="89"/>
      <c r="BS724" s="89"/>
      <c r="BT724" s="89"/>
      <c r="BU724" s="89"/>
      <c r="BV724" s="89"/>
      <c r="BW724" s="89"/>
    </row>
    <row r="725" spans="1:75" ht="12.75" customHeight="1" x14ac:dyDescent="0.2">
      <c r="A725" s="102"/>
      <c r="B725" s="102"/>
      <c r="C725" s="102"/>
      <c r="D725" s="102"/>
      <c r="E725" s="102"/>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89"/>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89"/>
      <c r="AZ725" s="89"/>
      <c r="BA725" s="89"/>
      <c r="BB725" s="89"/>
      <c r="BC725" s="89"/>
      <c r="BD725" s="89"/>
      <c r="BE725" s="89"/>
      <c r="BF725" s="89"/>
      <c r="BG725" s="89"/>
      <c r="BH725" s="89"/>
      <c r="BI725" s="89"/>
      <c r="BJ725" s="89"/>
      <c r="BK725" s="89"/>
      <c r="BL725" s="89"/>
      <c r="BM725" s="89"/>
      <c r="BN725" s="89"/>
      <c r="BO725" s="89"/>
      <c r="BP725" s="89"/>
      <c r="BQ725" s="89"/>
      <c r="BR725" s="89"/>
      <c r="BS725" s="89"/>
      <c r="BT725" s="89"/>
      <c r="BU725" s="89"/>
      <c r="BV725" s="89"/>
      <c r="BW725" s="89"/>
    </row>
    <row r="726" spans="1:75" ht="12.75" customHeight="1" x14ac:dyDescent="0.2">
      <c r="A726" s="102"/>
      <c r="B726" s="102"/>
      <c r="C726" s="102"/>
      <c r="D726" s="102"/>
      <c r="E726" s="102"/>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89"/>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89"/>
      <c r="AZ726" s="89"/>
      <c r="BA726" s="89"/>
      <c r="BB726" s="89"/>
      <c r="BC726" s="89"/>
      <c r="BD726" s="89"/>
      <c r="BE726" s="89"/>
      <c r="BF726" s="89"/>
      <c r="BG726" s="89"/>
      <c r="BH726" s="89"/>
      <c r="BI726" s="89"/>
      <c r="BJ726" s="89"/>
      <c r="BK726" s="89"/>
      <c r="BL726" s="89"/>
      <c r="BM726" s="89"/>
      <c r="BN726" s="89"/>
      <c r="BO726" s="89"/>
      <c r="BP726" s="89"/>
      <c r="BQ726" s="89"/>
      <c r="BR726" s="89"/>
      <c r="BS726" s="89"/>
      <c r="BT726" s="89"/>
      <c r="BU726" s="89"/>
      <c r="BV726" s="89"/>
      <c r="BW726" s="89"/>
    </row>
    <row r="727" spans="1:75" ht="12.75" customHeight="1" x14ac:dyDescent="0.2">
      <c r="A727" s="102"/>
      <c r="B727" s="102"/>
      <c r="C727" s="102"/>
      <c r="D727" s="102"/>
      <c r="E727" s="102"/>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89"/>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89"/>
      <c r="AZ727" s="89"/>
      <c r="BA727" s="89"/>
      <c r="BB727" s="89"/>
      <c r="BC727" s="89"/>
      <c r="BD727" s="89"/>
      <c r="BE727" s="89"/>
      <c r="BF727" s="89"/>
      <c r="BG727" s="89"/>
      <c r="BH727" s="89"/>
      <c r="BI727" s="89"/>
      <c r="BJ727" s="89"/>
      <c r="BK727" s="89"/>
      <c r="BL727" s="89"/>
      <c r="BM727" s="89"/>
      <c r="BN727" s="89"/>
      <c r="BO727" s="89"/>
      <c r="BP727" s="89"/>
      <c r="BQ727" s="89"/>
      <c r="BR727" s="89"/>
      <c r="BS727" s="89"/>
      <c r="BT727" s="89"/>
      <c r="BU727" s="89"/>
      <c r="BV727" s="89"/>
      <c r="BW727" s="89"/>
    </row>
    <row r="728" spans="1:75" ht="12.75" customHeight="1" x14ac:dyDescent="0.2">
      <c r="A728" s="102"/>
      <c r="B728" s="102"/>
      <c r="C728" s="102"/>
      <c r="D728" s="102"/>
      <c r="E728" s="102"/>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89"/>
      <c r="AZ728" s="89"/>
      <c r="BA728" s="89"/>
      <c r="BB728" s="89"/>
      <c r="BC728" s="89"/>
      <c r="BD728" s="89"/>
      <c r="BE728" s="89"/>
      <c r="BF728" s="89"/>
      <c r="BG728" s="89"/>
      <c r="BH728" s="89"/>
      <c r="BI728" s="89"/>
      <c r="BJ728" s="89"/>
      <c r="BK728" s="89"/>
      <c r="BL728" s="89"/>
      <c r="BM728" s="89"/>
      <c r="BN728" s="89"/>
      <c r="BO728" s="89"/>
      <c r="BP728" s="89"/>
      <c r="BQ728" s="89"/>
      <c r="BR728" s="89"/>
      <c r="BS728" s="89"/>
      <c r="BT728" s="89"/>
      <c r="BU728" s="89"/>
      <c r="BV728" s="89"/>
      <c r="BW728" s="89"/>
    </row>
    <row r="729" spans="1:75" ht="12.75" customHeight="1" x14ac:dyDescent="0.2">
      <c r="A729" s="102"/>
      <c r="B729" s="102"/>
      <c r="C729" s="102"/>
      <c r="D729" s="102"/>
      <c r="E729" s="102"/>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89"/>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89"/>
      <c r="AZ729" s="89"/>
      <c r="BA729" s="89"/>
      <c r="BB729" s="89"/>
      <c r="BC729" s="89"/>
      <c r="BD729" s="89"/>
      <c r="BE729" s="89"/>
      <c r="BF729" s="89"/>
      <c r="BG729" s="89"/>
      <c r="BH729" s="89"/>
      <c r="BI729" s="89"/>
      <c r="BJ729" s="89"/>
      <c r="BK729" s="89"/>
      <c r="BL729" s="89"/>
      <c r="BM729" s="89"/>
      <c r="BN729" s="89"/>
      <c r="BO729" s="89"/>
      <c r="BP729" s="89"/>
      <c r="BQ729" s="89"/>
      <c r="BR729" s="89"/>
      <c r="BS729" s="89"/>
      <c r="BT729" s="89"/>
      <c r="BU729" s="89"/>
      <c r="BV729" s="89"/>
      <c r="BW729" s="89"/>
    </row>
    <row r="730" spans="1:75" ht="12.75" customHeight="1" x14ac:dyDescent="0.2">
      <c r="A730" s="102"/>
      <c r="B730" s="102"/>
      <c r="C730" s="102"/>
      <c r="D730" s="102"/>
      <c r="E730" s="102"/>
      <c r="F730" s="89"/>
      <c r="G730" s="89"/>
      <c r="H730" s="89"/>
      <c r="I730" s="89"/>
      <c r="J730" s="89"/>
      <c r="K730" s="89"/>
      <c r="L730" s="89"/>
      <c r="M730" s="89"/>
      <c r="N730" s="89"/>
      <c r="O730" s="89"/>
      <c r="P730" s="89"/>
      <c r="Q730" s="89"/>
      <c r="R730" s="89"/>
      <c r="S730" s="89"/>
      <c r="T730" s="89"/>
      <c r="U730" s="89"/>
      <c r="V730" s="89"/>
      <c r="W730" s="89"/>
      <c r="X730" s="89"/>
      <c r="Y730" s="89"/>
      <c r="Z730" s="89"/>
      <c r="AA730" s="89"/>
      <c r="AB730" s="89"/>
      <c r="AC730" s="89"/>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89"/>
      <c r="AZ730" s="89"/>
      <c r="BA730" s="89"/>
      <c r="BB730" s="89"/>
      <c r="BC730" s="89"/>
      <c r="BD730" s="89"/>
      <c r="BE730" s="89"/>
      <c r="BF730" s="89"/>
      <c r="BG730" s="89"/>
      <c r="BH730" s="89"/>
      <c r="BI730" s="89"/>
      <c r="BJ730" s="89"/>
      <c r="BK730" s="89"/>
      <c r="BL730" s="89"/>
      <c r="BM730" s="89"/>
      <c r="BN730" s="89"/>
      <c r="BO730" s="89"/>
      <c r="BP730" s="89"/>
      <c r="BQ730" s="89"/>
      <c r="BR730" s="89"/>
      <c r="BS730" s="89"/>
      <c r="BT730" s="89"/>
      <c r="BU730" s="89"/>
      <c r="BV730" s="89"/>
      <c r="BW730" s="89"/>
    </row>
    <row r="731" spans="1:75" ht="12.75" customHeight="1" x14ac:dyDescent="0.2">
      <c r="A731" s="102"/>
      <c r="B731" s="102"/>
      <c r="C731" s="102"/>
      <c r="D731" s="102"/>
      <c r="E731" s="102"/>
      <c r="F731" s="89"/>
      <c r="G731" s="89"/>
      <c r="H731" s="89"/>
      <c r="I731" s="89"/>
      <c r="J731" s="89"/>
      <c r="K731" s="89"/>
      <c r="L731" s="89"/>
      <c r="M731" s="89"/>
      <c r="N731" s="89"/>
      <c r="O731" s="89"/>
      <c r="P731" s="89"/>
      <c r="Q731" s="89"/>
      <c r="R731" s="89"/>
      <c r="S731" s="89"/>
      <c r="T731" s="89"/>
      <c r="U731" s="89"/>
      <c r="V731" s="89"/>
      <c r="W731" s="89"/>
      <c r="X731" s="89"/>
      <c r="Y731" s="89"/>
      <c r="Z731" s="89"/>
      <c r="AA731" s="89"/>
      <c r="AB731" s="89"/>
      <c r="AC731" s="89"/>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89"/>
      <c r="AZ731" s="89"/>
      <c r="BA731" s="89"/>
      <c r="BB731" s="89"/>
      <c r="BC731" s="89"/>
      <c r="BD731" s="89"/>
      <c r="BE731" s="89"/>
      <c r="BF731" s="89"/>
      <c r="BG731" s="89"/>
      <c r="BH731" s="89"/>
      <c r="BI731" s="89"/>
      <c r="BJ731" s="89"/>
      <c r="BK731" s="89"/>
      <c r="BL731" s="89"/>
      <c r="BM731" s="89"/>
      <c r="BN731" s="89"/>
      <c r="BO731" s="89"/>
      <c r="BP731" s="89"/>
      <c r="BQ731" s="89"/>
      <c r="BR731" s="89"/>
      <c r="BS731" s="89"/>
      <c r="BT731" s="89"/>
      <c r="BU731" s="89"/>
      <c r="BV731" s="89"/>
      <c r="BW731" s="89"/>
    </row>
    <row r="732" spans="1:75" ht="12.75" customHeight="1" x14ac:dyDescent="0.2">
      <c r="A732" s="102"/>
      <c r="B732" s="102"/>
      <c r="C732" s="102"/>
      <c r="D732" s="102"/>
      <c r="E732" s="102"/>
      <c r="F732" s="89"/>
      <c r="G732" s="89"/>
      <c r="H732" s="89"/>
      <c r="I732" s="89"/>
      <c r="J732" s="89"/>
      <c r="K732" s="89"/>
      <c r="L732" s="89"/>
      <c r="M732" s="89"/>
      <c r="N732" s="89"/>
      <c r="O732" s="89"/>
      <c r="P732" s="89"/>
      <c r="Q732" s="89"/>
      <c r="R732" s="89"/>
      <c r="S732" s="89"/>
      <c r="T732" s="89"/>
      <c r="U732" s="89"/>
      <c r="V732" s="89"/>
      <c r="W732" s="89"/>
      <c r="X732" s="89"/>
      <c r="Y732" s="89"/>
      <c r="Z732" s="89"/>
      <c r="AA732" s="89"/>
      <c r="AB732" s="89"/>
      <c r="AC732" s="89"/>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89"/>
      <c r="AZ732" s="89"/>
      <c r="BA732" s="89"/>
      <c r="BB732" s="89"/>
      <c r="BC732" s="89"/>
      <c r="BD732" s="89"/>
      <c r="BE732" s="89"/>
      <c r="BF732" s="89"/>
      <c r="BG732" s="89"/>
      <c r="BH732" s="89"/>
      <c r="BI732" s="89"/>
      <c r="BJ732" s="89"/>
      <c r="BK732" s="89"/>
      <c r="BL732" s="89"/>
      <c r="BM732" s="89"/>
      <c r="BN732" s="89"/>
      <c r="BO732" s="89"/>
      <c r="BP732" s="89"/>
      <c r="BQ732" s="89"/>
      <c r="BR732" s="89"/>
      <c r="BS732" s="89"/>
      <c r="BT732" s="89"/>
      <c r="BU732" s="89"/>
      <c r="BV732" s="89"/>
      <c r="BW732" s="89"/>
    </row>
    <row r="733" spans="1:75" ht="12.75" customHeight="1" x14ac:dyDescent="0.2">
      <c r="A733" s="102"/>
      <c r="B733" s="102"/>
      <c r="C733" s="102"/>
      <c r="D733" s="102"/>
      <c r="E733" s="102"/>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89"/>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89"/>
      <c r="AZ733" s="89"/>
      <c r="BA733" s="89"/>
      <c r="BB733" s="89"/>
      <c r="BC733" s="89"/>
      <c r="BD733" s="89"/>
      <c r="BE733" s="89"/>
      <c r="BF733" s="89"/>
      <c r="BG733" s="89"/>
      <c r="BH733" s="89"/>
      <c r="BI733" s="89"/>
      <c r="BJ733" s="89"/>
      <c r="BK733" s="89"/>
      <c r="BL733" s="89"/>
      <c r="BM733" s="89"/>
      <c r="BN733" s="89"/>
      <c r="BO733" s="89"/>
      <c r="BP733" s="89"/>
      <c r="BQ733" s="89"/>
      <c r="BR733" s="89"/>
      <c r="BS733" s="89"/>
      <c r="BT733" s="89"/>
      <c r="BU733" s="89"/>
      <c r="BV733" s="89"/>
      <c r="BW733" s="89"/>
    </row>
    <row r="734" spans="1:75" ht="12.75" customHeight="1" x14ac:dyDescent="0.2">
      <c r="A734" s="102"/>
      <c r="B734" s="102"/>
      <c r="C734" s="102"/>
      <c r="D734" s="102"/>
      <c r="E734" s="102"/>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89"/>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89"/>
      <c r="AZ734" s="89"/>
      <c r="BA734" s="89"/>
      <c r="BB734" s="89"/>
      <c r="BC734" s="89"/>
      <c r="BD734" s="89"/>
      <c r="BE734" s="89"/>
      <c r="BF734" s="89"/>
      <c r="BG734" s="89"/>
      <c r="BH734" s="89"/>
      <c r="BI734" s="89"/>
      <c r="BJ734" s="89"/>
      <c r="BK734" s="89"/>
      <c r="BL734" s="89"/>
      <c r="BM734" s="89"/>
      <c r="BN734" s="89"/>
      <c r="BO734" s="89"/>
      <c r="BP734" s="89"/>
      <c r="BQ734" s="89"/>
      <c r="BR734" s="89"/>
      <c r="BS734" s="89"/>
      <c r="BT734" s="89"/>
      <c r="BU734" s="89"/>
      <c r="BV734" s="89"/>
      <c r="BW734" s="89"/>
    </row>
    <row r="735" spans="1:75" ht="12.75" customHeight="1" x14ac:dyDescent="0.2">
      <c r="A735" s="102"/>
      <c r="B735" s="102"/>
      <c r="C735" s="102"/>
      <c r="D735" s="102"/>
      <c r="E735" s="102"/>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89"/>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89"/>
      <c r="AZ735" s="89"/>
      <c r="BA735" s="89"/>
      <c r="BB735" s="89"/>
      <c r="BC735" s="89"/>
      <c r="BD735" s="89"/>
      <c r="BE735" s="89"/>
      <c r="BF735" s="89"/>
      <c r="BG735" s="89"/>
      <c r="BH735" s="89"/>
      <c r="BI735" s="89"/>
      <c r="BJ735" s="89"/>
      <c r="BK735" s="89"/>
      <c r="BL735" s="89"/>
      <c r="BM735" s="89"/>
      <c r="BN735" s="89"/>
      <c r="BO735" s="89"/>
      <c r="BP735" s="89"/>
      <c r="BQ735" s="89"/>
      <c r="BR735" s="89"/>
      <c r="BS735" s="89"/>
      <c r="BT735" s="89"/>
      <c r="BU735" s="89"/>
      <c r="BV735" s="89"/>
      <c r="BW735" s="89"/>
    </row>
    <row r="736" spans="1:75" ht="12.75" customHeight="1" x14ac:dyDescent="0.2">
      <c r="A736" s="102"/>
      <c r="B736" s="102"/>
      <c r="C736" s="102"/>
      <c r="D736" s="102"/>
      <c r="E736" s="102"/>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89"/>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89"/>
      <c r="AZ736" s="89"/>
      <c r="BA736" s="89"/>
      <c r="BB736" s="89"/>
      <c r="BC736" s="89"/>
      <c r="BD736" s="89"/>
      <c r="BE736" s="89"/>
      <c r="BF736" s="89"/>
      <c r="BG736" s="89"/>
      <c r="BH736" s="89"/>
      <c r="BI736" s="89"/>
      <c r="BJ736" s="89"/>
      <c r="BK736" s="89"/>
      <c r="BL736" s="89"/>
      <c r="BM736" s="89"/>
      <c r="BN736" s="89"/>
      <c r="BO736" s="89"/>
      <c r="BP736" s="89"/>
      <c r="BQ736" s="89"/>
      <c r="BR736" s="89"/>
      <c r="BS736" s="89"/>
      <c r="BT736" s="89"/>
      <c r="BU736" s="89"/>
      <c r="BV736" s="89"/>
      <c r="BW736" s="89"/>
    </row>
    <row r="737" spans="1:75" ht="12.75" customHeight="1" x14ac:dyDescent="0.2">
      <c r="A737" s="102"/>
      <c r="B737" s="102"/>
      <c r="C737" s="102"/>
      <c r="D737" s="102"/>
      <c r="E737" s="102"/>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89"/>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89"/>
      <c r="AZ737" s="89"/>
      <c r="BA737" s="89"/>
      <c r="BB737" s="89"/>
      <c r="BC737" s="89"/>
      <c r="BD737" s="89"/>
      <c r="BE737" s="89"/>
      <c r="BF737" s="89"/>
      <c r="BG737" s="89"/>
      <c r="BH737" s="89"/>
      <c r="BI737" s="89"/>
      <c r="BJ737" s="89"/>
      <c r="BK737" s="89"/>
      <c r="BL737" s="89"/>
      <c r="BM737" s="89"/>
      <c r="BN737" s="89"/>
      <c r="BO737" s="89"/>
      <c r="BP737" s="89"/>
      <c r="BQ737" s="89"/>
      <c r="BR737" s="89"/>
      <c r="BS737" s="89"/>
      <c r="BT737" s="89"/>
      <c r="BU737" s="89"/>
      <c r="BV737" s="89"/>
      <c r="BW737" s="89"/>
    </row>
    <row r="738" spans="1:75" ht="12.75" customHeight="1" x14ac:dyDescent="0.2">
      <c r="A738" s="102"/>
      <c r="B738" s="102"/>
      <c r="C738" s="102"/>
      <c r="D738" s="102"/>
      <c r="E738" s="102"/>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89"/>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89"/>
      <c r="AZ738" s="89"/>
      <c r="BA738" s="89"/>
      <c r="BB738" s="89"/>
      <c r="BC738" s="89"/>
      <c r="BD738" s="89"/>
      <c r="BE738" s="89"/>
      <c r="BF738" s="89"/>
      <c r="BG738" s="89"/>
      <c r="BH738" s="89"/>
      <c r="BI738" s="89"/>
      <c r="BJ738" s="89"/>
      <c r="BK738" s="89"/>
      <c r="BL738" s="89"/>
      <c r="BM738" s="89"/>
      <c r="BN738" s="89"/>
      <c r="BO738" s="89"/>
      <c r="BP738" s="89"/>
      <c r="BQ738" s="89"/>
      <c r="BR738" s="89"/>
      <c r="BS738" s="89"/>
      <c r="BT738" s="89"/>
      <c r="BU738" s="89"/>
      <c r="BV738" s="89"/>
      <c r="BW738" s="89"/>
    </row>
    <row r="739" spans="1:75" ht="12.75" customHeight="1" x14ac:dyDescent="0.2">
      <c r="A739" s="102"/>
      <c r="B739" s="102"/>
      <c r="C739" s="102"/>
      <c r="D739" s="102"/>
      <c r="E739" s="102"/>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89"/>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89"/>
      <c r="AZ739" s="89"/>
      <c r="BA739" s="89"/>
      <c r="BB739" s="89"/>
      <c r="BC739" s="89"/>
      <c r="BD739" s="89"/>
      <c r="BE739" s="89"/>
      <c r="BF739" s="89"/>
      <c r="BG739" s="89"/>
      <c r="BH739" s="89"/>
      <c r="BI739" s="89"/>
      <c r="BJ739" s="89"/>
      <c r="BK739" s="89"/>
      <c r="BL739" s="89"/>
      <c r="BM739" s="89"/>
      <c r="BN739" s="89"/>
      <c r="BO739" s="89"/>
      <c r="BP739" s="89"/>
      <c r="BQ739" s="89"/>
      <c r="BR739" s="89"/>
      <c r="BS739" s="89"/>
      <c r="BT739" s="89"/>
      <c r="BU739" s="89"/>
      <c r="BV739" s="89"/>
      <c r="BW739" s="89"/>
    </row>
    <row r="740" spans="1:75" ht="12.75" customHeight="1" x14ac:dyDescent="0.2">
      <c r="A740" s="102"/>
      <c r="B740" s="102"/>
      <c r="C740" s="102"/>
      <c r="D740" s="102"/>
      <c r="E740" s="102"/>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89"/>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89"/>
      <c r="AZ740" s="89"/>
      <c r="BA740" s="89"/>
      <c r="BB740" s="89"/>
      <c r="BC740" s="89"/>
      <c r="BD740" s="89"/>
      <c r="BE740" s="89"/>
      <c r="BF740" s="89"/>
      <c r="BG740" s="89"/>
      <c r="BH740" s="89"/>
      <c r="BI740" s="89"/>
      <c r="BJ740" s="89"/>
      <c r="BK740" s="89"/>
      <c r="BL740" s="89"/>
      <c r="BM740" s="89"/>
      <c r="BN740" s="89"/>
      <c r="BO740" s="89"/>
      <c r="BP740" s="89"/>
      <c r="BQ740" s="89"/>
      <c r="BR740" s="89"/>
      <c r="BS740" s="89"/>
      <c r="BT740" s="89"/>
      <c r="BU740" s="89"/>
      <c r="BV740" s="89"/>
      <c r="BW740" s="89"/>
    </row>
    <row r="741" spans="1:75" ht="12.75" customHeight="1" x14ac:dyDescent="0.2">
      <c r="A741" s="102"/>
      <c r="B741" s="102"/>
      <c r="C741" s="102"/>
      <c r="D741" s="102"/>
      <c r="E741" s="102"/>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89"/>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89"/>
      <c r="AZ741" s="89"/>
      <c r="BA741" s="89"/>
      <c r="BB741" s="89"/>
      <c r="BC741" s="89"/>
      <c r="BD741" s="89"/>
      <c r="BE741" s="89"/>
      <c r="BF741" s="89"/>
      <c r="BG741" s="89"/>
      <c r="BH741" s="89"/>
      <c r="BI741" s="89"/>
      <c r="BJ741" s="89"/>
      <c r="BK741" s="89"/>
      <c r="BL741" s="89"/>
      <c r="BM741" s="89"/>
      <c r="BN741" s="89"/>
      <c r="BO741" s="89"/>
      <c r="BP741" s="89"/>
      <c r="BQ741" s="89"/>
      <c r="BR741" s="89"/>
      <c r="BS741" s="89"/>
      <c r="BT741" s="89"/>
      <c r="BU741" s="89"/>
      <c r="BV741" s="89"/>
      <c r="BW741" s="89"/>
    </row>
    <row r="742" spans="1:75" ht="12.75" customHeight="1" x14ac:dyDescent="0.2">
      <c r="A742" s="102"/>
      <c r="B742" s="102"/>
      <c r="C742" s="102"/>
      <c r="D742" s="102"/>
      <c r="E742" s="102"/>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89"/>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89"/>
      <c r="AZ742" s="89"/>
      <c r="BA742" s="89"/>
      <c r="BB742" s="89"/>
      <c r="BC742" s="89"/>
      <c r="BD742" s="89"/>
      <c r="BE742" s="89"/>
      <c r="BF742" s="89"/>
      <c r="BG742" s="89"/>
      <c r="BH742" s="89"/>
      <c r="BI742" s="89"/>
      <c r="BJ742" s="89"/>
      <c r="BK742" s="89"/>
      <c r="BL742" s="89"/>
      <c r="BM742" s="89"/>
      <c r="BN742" s="89"/>
      <c r="BO742" s="89"/>
      <c r="BP742" s="89"/>
      <c r="BQ742" s="89"/>
      <c r="BR742" s="89"/>
      <c r="BS742" s="89"/>
      <c r="BT742" s="89"/>
      <c r="BU742" s="89"/>
      <c r="BV742" s="89"/>
      <c r="BW742" s="89"/>
    </row>
    <row r="743" spans="1:75" ht="12.75" customHeight="1" x14ac:dyDescent="0.2">
      <c r="A743" s="102"/>
      <c r="B743" s="102"/>
      <c r="C743" s="102"/>
      <c r="D743" s="102"/>
      <c r="E743" s="102"/>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89"/>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89"/>
      <c r="AZ743" s="89"/>
      <c r="BA743" s="89"/>
      <c r="BB743" s="89"/>
      <c r="BC743" s="89"/>
      <c r="BD743" s="89"/>
      <c r="BE743" s="89"/>
      <c r="BF743" s="89"/>
      <c r="BG743" s="89"/>
      <c r="BH743" s="89"/>
      <c r="BI743" s="89"/>
      <c r="BJ743" s="89"/>
      <c r="BK743" s="89"/>
      <c r="BL743" s="89"/>
      <c r="BM743" s="89"/>
      <c r="BN743" s="89"/>
      <c r="BO743" s="89"/>
      <c r="BP743" s="89"/>
      <c r="BQ743" s="89"/>
      <c r="BR743" s="89"/>
      <c r="BS743" s="89"/>
      <c r="BT743" s="89"/>
      <c r="BU743" s="89"/>
      <c r="BV743" s="89"/>
      <c r="BW743" s="89"/>
    </row>
    <row r="744" spans="1:75" ht="12.75" customHeight="1" x14ac:dyDescent="0.2">
      <c r="A744" s="102"/>
      <c r="B744" s="102"/>
      <c r="C744" s="102"/>
      <c r="D744" s="102"/>
      <c r="E744" s="102"/>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89"/>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89"/>
      <c r="AZ744" s="89"/>
      <c r="BA744" s="89"/>
      <c r="BB744" s="89"/>
      <c r="BC744" s="89"/>
      <c r="BD744" s="89"/>
      <c r="BE744" s="89"/>
      <c r="BF744" s="89"/>
      <c r="BG744" s="89"/>
      <c r="BH744" s="89"/>
      <c r="BI744" s="89"/>
      <c r="BJ744" s="89"/>
      <c r="BK744" s="89"/>
      <c r="BL744" s="89"/>
      <c r="BM744" s="89"/>
      <c r="BN744" s="89"/>
      <c r="BO744" s="89"/>
      <c r="BP744" s="89"/>
      <c r="BQ744" s="89"/>
      <c r="BR744" s="89"/>
      <c r="BS744" s="89"/>
      <c r="BT744" s="89"/>
      <c r="BU744" s="89"/>
      <c r="BV744" s="89"/>
      <c r="BW744" s="89"/>
    </row>
    <row r="745" spans="1:75" ht="12.75" customHeight="1" x14ac:dyDescent="0.2">
      <c r="A745" s="102"/>
      <c r="B745" s="102"/>
      <c r="C745" s="102"/>
      <c r="D745" s="102"/>
      <c r="E745" s="102"/>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89"/>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89"/>
      <c r="AZ745" s="89"/>
      <c r="BA745" s="89"/>
      <c r="BB745" s="89"/>
      <c r="BC745" s="89"/>
      <c r="BD745" s="89"/>
      <c r="BE745" s="89"/>
      <c r="BF745" s="89"/>
      <c r="BG745" s="89"/>
      <c r="BH745" s="89"/>
      <c r="BI745" s="89"/>
      <c r="BJ745" s="89"/>
      <c r="BK745" s="89"/>
      <c r="BL745" s="89"/>
      <c r="BM745" s="89"/>
      <c r="BN745" s="89"/>
      <c r="BO745" s="89"/>
      <c r="BP745" s="89"/>
      <c r="BQ745" s="89"/>
      <c r="BR745" s="89"/>
      <c r="BS745" s="89"/>
      <c r="BT745" s="89"/>
      <c r="BU745" s="89"/>
      <c r="BV745" s="89"/>
      <c r="BW745" s="89"/>
    </row>
    <row r="746" spans="1:75" ht="12.75" customHeight="1" x14ac:dyDescent="0.2">
      <c r="A746" s="102"/>
      <c r="B746" s="102"/>
      <c r="C746" s="102"/>
      <c r="D746" s="102"/>
      <c r="E746" s="102"/>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89"/>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89"/>
      <c r="AZ746" s="89"/>
      <c r="BA746" s="89"/>
      <c r="BB746" s="89"/>
      <c r="BC746" s="89"/>
      <c r="BD746" s="89"/>
      <c r="BE746" s="89"/>
      <c r="BF746" s="89"/>
      <c r="BG746" s="89"/>
      <c r="BH746" s="89"/>
      <c r="BI746" s="89"/>
      <c r="BJ746" s="89"/>
      <c r="BK746" s="89"/>
      <c r="BL746" s="89"/>
      <c r="BM746" s="89"/>
      <c r="BN746" s="89"/>
      <c r="BO746" s="89"/>
      <c r="BP746" s="89"/>
      <c r="BQ746" s="89"/>
      <c r="BR746" s="89"/>
      <c r="BS746" s="89"/>
      <c r="BT746" s="89"/>
      <c r="BU746" s="89"/>
      <c r="BV746" s="89"/>
      <c r="BW746" s="89"/>
    </row>
    <row r="747" spans="1:75" ht="12.75" customHeight="1" x14ac:dyDescent="0.2">
      <c r="A747" s="102"/>
      <c r="B747" s="102"/>
      <c r="C747" s="102"/>
      <c r="D747" s="102"/>
      <c r="E747" s="102"/>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89"/>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89"/>
      <c r="AZ747" s="89"/>
      <c r="BA747" s="89"/>
      <c r="BB747" s="89"/>
      <c r="BC747" s="89"/>
      <c r="BD747" s="89"/>
      <c r="BE747" s="89"/>
      <c r="BF747" s="89"/>
      <c r="BG747" s="89"/>
      <c r="BH747" s="89"/>
      <c r="BI747" s="89"/>
      <c r="BJ747" s="89"/>
      <c r="BK747" s="89"/>
      <c r="BL747" s="89"/>
      <c r="BM747" s="89"/>
      <c r="BN747" s="89"/>
      <c r="BO747" s="89"/>
      <c r="BP747" s="89"/>
      <c r="BQ747" s="89"/>
      <c r="BR747" s="89"/>
      <c r="BS747" s="89"/>
      <c r="BT747" s="89"/>
      <c r="BU747" s="89"/>
      <c r="BV747" s="89"/>
      <c r="BW747" s="89"/>
    </row>
    <row r="748" spans="1:75" ht="12.75" customHeight="1" x14ac:dyDescent="0.2">
      <c r="A748" s="102"/>
      <c r="B748" s="102"/>
      <c r="C748" s="102"/>
      <c r="D748" s="102"/>
      <c r="E748" s="102"/>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89"/>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89"/>
      <c r="AZ748" s="89"/>
      <c r="BA748" s="89"/>
      <c r="BB748" s="89"/>
      <c r="BC748" s="89"/>
      <c r="BD748" s="89"/>
      <c r="BE748" s="89"/>
      <c r="BF748" s="89"/>
      <c r="BG748" s="89"/>
      <c r="BH748" s="89"/>
      <c r="BI748" s="89"/>
      <c r="BJ748" s="89"/>
      <c r="BK748" s="89"/>
      <c r="BL748" s="89"/>
      <c r="BM748" s="89"/>
      <c r="BN748" s="89"/>
      <c r="BO748" s="89"/>
      <c r="BP748" s="89"/>
      <c r="BQ748" s="89"/>
      <c r="BR748" s="89"/>
      <c r="BS748" s="89"/>
      <c r="BT748" s="89"/>
      <c r="BU748" s="89"/>
      <c r="BV748" s="89"/>
      <c r="BW748" s="89"/>
    </row>
    <row r="749" spans="1:75" ht="12.75" customHeight="1" x14ac:dyDescent="0.2">
      <c r="A749" s="102"/>
      <c r="B749" s="102"/>
      <c r="C749" s="102"/>
      <c r="D749" s="102"/>
      <c r="E749" s="102"/>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89"/>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89"/>
      <c r="AZ749" s="89"/>
      <c r="BA749" s="89"/>
      <c r="BB749" s="89"/>
      <c r="BC749" s="89"/>
      <c r="BD749" s="89"/>
      <c r="BE749" s="89"/>
      <c r="BF749" s="89"/>
      <c r="BG749" s="89"/>
      <c r="BH749" s="89"/>
      <c r="BI749" s="89"/>
      <c r="BJ749" s="89"/>
      <c r="BK749" s="89"/>
      <c r="BL749" s="89"/>
      <c r="BM749" s="89"/>
      <c r="BN749" s="89"/>
      <c r="BO749" s="89"/>
      <c r="BP749" s="89"/>
      <c r="BQ749" s="89"/>
      <c r="BR749" s="89"/>
      <c r="BS749" s="89"/>
      <c r="BT749" s="89"/>
      <c r="BU749" s="89"/>
      <c r="BV749" s="89"/>
      <c r="BW749" s="89"/>
    </row>
    <row r="750" spans="1:75" ht="12.75" customHeight="1" x14ac:dyDescent="0.2">
      <c r="A750" s="102"/>
      <c r="B750" s="102"/>
      <c r="C750" s="102"/>
      <c r="D750" s="102"/>
      <c r="E750" s="102"/>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89"/>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89"/>
      <c r="AZ750" s="89"/>
      <c r="BA750" s="89"/>
      <c r="BB750" s="89"/>
      <c r="BC750" s="89"/>
      <c r="BD750" s="89"/>
      <c r="BE750" s="89"/>
      <c r="BF750" s="89"/>
      <c r="BG750" s="89"/>
      <c r="BH750" s="89"/>
      <c r="BI750" s="89"/>
      <c r="BJ750" s="89"/>
      <c r="BK750" s="89"/>
      <c r="BL750" s="89"/>
      <c r="BM750" s="89"/>
      <c r="BN750" s="89"/>
      <c r="BO750" s="89"/>
      <c r="BP750" s="89"/>
      <c r="BQ750" s="89"/>
      <c r="BR750" s="89"/>
      <c r="BS750" s="89"/>
      <c r="BT750" s="89"/>
      <c r="BU750" s="89"/>
      <c r="BV750" s="89"/>
      <c r="BW750" s="89"/>
    </row>
    <row r="751" spans="1:75" ht="12.75" customHeight="1" x14ac:dyDescent="0.2">
      <c r="A751" s="102"/>
      <c r="B751" s="102"/>
      <c r="C751" s="102"/>
      <c r="D751" s="102"/>
      <c r="E751" s="102"/>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89"/>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89"/>
      <c r="AZ751" s="89"/>
      <c r="BA751" s="89"/>
      <c r="BB751" s="89"/>
      <c r="BC751" s="89"/>
      <c r="BD751" s="89"/>
      <c r="BE751" s="89"/>
      <c r="BF751" s="89"/>
      <c r="BG751" s="89"/>
      <c r="BH751" s="89"/>
      <c r="BI751" s="89"/>
      <c r="BJ751" s="89"/>
      <c r="BK751" s="89"/>
      <c r="BL751" s="89"/>
      <c r="BM751" s="89"/>
      <c r="BN751" s="89"/>
      <c r="BO751" s="89"/>
      <c r="BP751" s="89"/>
      <c r="BQ751" s="89"/>
      <c r="BR751" s="89"/>
      <c r="BS751" s="89"/>
      <c r="BT751" s="89"/>
      <c r="BU751" s="89"/>
      <c r="BV751" s="89"/>
      <c r="BW751" s="89"/>
    </row>
    <row r="752" spans="1:75" ht="12.75" customHeight="1" x14ac:dyDescent="0.2">
      <c r="A752" s="102"/>
      <c r="B752" s="102"/>
      <c r="C752" s="102"/>
      <c r="D752" s="102"/>
      <c r="E752" s="102"/>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89"/>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89"/>
      <c r="AZ752" s="89"/>
      <c r="BA752" s="89"/>
      <c r="BB752" s="89"/>
      <c r="BC752" s="89"/>
      <c r="BD752" s="89"/>
      <c r="BE752" s="89"/>
      <c r="BF752" s="89"/>
      <c r="BG752" s="89"/>
      <c r="BH752" s="89"/>
      <c r="BI752" s="89"/>
      <c r="BJ752" s="89"/>
      <c r="BK752" s="89"/>
      <c r="BL752" s="89"/>
      <c r="BM752" s="89"/>
      <c r="BN752" s="89"/>
      <c r="BO752" s="89"/>
      <c r="BP752" s="89"/>
      <c r="BQ752" s="89"/>
      <c r="BR752" s="89"/>
      <c r="BS752" s="89"/>
      <c r="BT752" s="89"/>
      <c r="BU752" s="89"/>
      <c r="BV752" s="89"/>
      <c r="BW752" s="89"/>
    </row>
    <row r="753" spans="1:75" ht="12.75" customHeight="1" x14ac:dyDescent="0.2">
      <c r="A753" s="102"/>
      <c r="B753" s="102"/>
      <c r="C753" s="102"/>
      <c r="D753" s="102"/>
      <c r="E753" s="102"/>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89"/>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89"/>
      <c r="AZ753" s="89"/>
      <c r="BA753" s="89"/>
      <c r="BB753" s="89"/>
      <c r="BC753" s="89"/>
      <c r="BD753" s="89"/>
      <c r="BE753" s="89"/>
      <c r="BF753" s="89"/>
      <c r="BG753" s="89"/>
      <c r="BH753" s="89"/>
      <c r="BI753" s="89"/>
      <c r="BJ753" s="89"/>
      <c r="BK753" s="89"/>
      <c r="BL753" s="89"/>
      <c r="BM753" s="89"/>
      <c r="BN753" s="89"/>
      <c r="BO753" s="89"/>
      <c r="BP753" s="89"/>
      <c r="BQ753" s="89"/>
      <c r="BR753" s="89"/>
      <c r="BS753" s="89"/>
      <c r="BT753" s="89"/>
      <c r="BU753" s="89"/>
      <c r="BV753" s="89"/>
      <c r="BW753" s="89"/>
    </row>
    <row r="754" spans="1:75" ht="12.75" customHeight="1" x14ac:dyDescent="0.2">
      <c r="A754" s="102"/>
      <c r="B754" s="102"/>
      <c r="C754" s="102"/>
      <c r="D754" s="102"/>
      <c r="E754" s="102"/>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89"/>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89"/>
      <c r="AZ754" s="89"/>
      <c r="BA754" s="89"/>
      <c r="BB754" s="89"/>
      <c r="BC754" s="89"/>
      <c r="BD754" s="89"/>
      <c r="BE754" s="89"/>
      <c r="BF754" s="89"/>
      <c r="BG754" s="89"/>
      <c r="BH754" s="89"/>
      <c r="BI754" s="89"/>
      <c r="BJ754" s="89"/>
      <c r="BK754" s="89"/>
      <c r="BL754" s="89"/>
      <c r="BM754" s="89"/>
      <c r="BN754" s="89"/>
      <c r="BO754" s="89"/>
      <c r="BP754" s="89"/>
      <c r="BQ754" s="89"/>
      <c r="BR754" s="89"/>
      <c r="BS754" s="89"/>
      <c r="BT754" s="89"/>
      <c r="BU754" s="89"/>
      <c r="BV754" s="89"/>
      <c r="BW754" s="89"/>
    </row>
    <row r="755" spans="1:75" ht="12.75" customHeight="1" x14ac:dyDescent="0.2">
      <c r="A755" s="102"/>
      <c r="B755" s="102"/>
      <c r="C755" s="102"/>
      <c r="D755" s="102"/>
      <c r="E755" s="102"/>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89"/>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89"/>
      <c r="AZ755" s="89"/>
      <c r="BA755" s="89"/>
      <c r="BB755" s="89"/>
      <c r="BC755" s="89"/>
      <c r="BD755" s="89"/>
      <c r="BE755" s="89"/>
      <c r="BF755" s="89"/>
      <c r="BG755" s="89"/>
      <c r="BH755" s="89"/>
      <c r="BI755" s="89"/>
      <c r="BJ755" s="89"/>
      <c r="BK755" s="89"/>
      <c r="BL755" s="89"/>
      <c r="BM755" s="89"/>
      <c r="BN755" s="89"/>
      <c r="BO755" s="89"/>
      <c r="BP755" s="89"/>
      <c r="BQ755" s="89"/>
      <c r="BR755" s="89"/>
      <c r="BS755" s="89"/>
      <c r="BT755" s="89"/>
      <c r="BU755" s="89"/>
      <c r="BV755" s="89"/>
      <c r="BW755" s="89"/>
    </row>
    <row r="756" spans="1:75" ht="12.75" customHeight="1" x14ac:dyDescent="0.2">
      <c r="A756" s="102"/>
      <c r="B756" s="102"/>
      <c r="C756" s="102"/>
      <c r="D756" s="102"/>
      <c r="E756" s="102"/>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89"/>
      <c r="AZ756" s="89"/>
      <c r="BA756" s="89"/>
      <c r="BB756" s="89"/>
      <c r="BC756" s="89"/>
      <c r="BD756" s="89"/>
      <c r="BE756" s="89"/>
      <c r="BF756" s="89"/>
      <c r="BG756" s="89"/>
      <c r="BH756" s="89"/>
      <c r="BI756" s="89"/>
      <c r="BJ756" s="89"/>
      <c r="BK756" s="89"/>
      <c r="BL756" s="89"/>
      <c r="BM756" s="89"/>
      <c r="BN756" s="89"/>
      <c r="BO756" s="89"/>
      <c r="BP756" s="89"/>
      <c r="BQ756" s="89"/>
      <c r="BR756" s="89"/>
      <c r="BS756" s="89"/>
      <c r="BT756" s="89"/>
      <c r="BU756" s="89"/>
      <c r="BV756" s="89"/>
      <c r="BW756" s="89"/>
    </row>
    <row r="757" spans="1:75" ht="12.75" customHeight="1" x14ac:dyDescent="0.2">
      <c r="A757" s="102"/>
      <c r="B757" s="102"/>
      <c r="C757" s="102"/>
      <c r="D757" s="102"/>
      <c r="E757" s="102"/>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89"/>
      <c r="AZ757" s="89"/>
      <c r="BA757" s="89"/>
      <c r="BB757" s="89"/>
      <c r="BC757" s="89"/>
      <c r="BD757" s="89"/>
      <c r="BE757" s="89"/>
      <c r="BF757" s="89"/>
      <c r="BG757" s="89"/>
      <c r="BH757" s="89"/>
      <c r="BI757" s="89"/>
      <c r="BJ757" s="89"/>
      <c r="BK757" s="89"/>
      <c r="BL757" s="89"/>
      <c r="BM757" s="89"/>
      <c r="BN757" s="89"/>
      <c r="BO757" s="89"/>
      <c r="BP757" s="89"/>
      <c r="BQ757" s="89"/>
      <c r="BR757" s="89"/>
      <c r="BS757" s="89"/>
      <c r="BT757" s="89"/>
      <c r="BU757" s="89"/>
      <c r="BV757" s="89"/>
      <c r="BW757" s="89"/>
    </row>
    <row r="758" spans="1:75" ht="12.75" customHeight="1" x14ac:dyDescent="0.2">
      <c r="A758" s="102"/>
      <c r="B758" s="102"/>
      <c r="C758" s="102"/>
      <c r="D758" s="102"/>
      <c r="E758" s="102"/>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89"/>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89"/>
      <c r="AZ758" s="89"/>
      <c r="BA758" s="89"/>
      <c r="BB758" s="89"/>
      <c r="BC758" s="89"/>
      <c r="BD758" s="89"/>
      <c r="BE758" s="89"/>
      <c r="BF758" s="89"/>
      <c r="BG758" s="89"/>
      <c r="BH758" s="89"/>
      <c r="BI758" s="89"/>
      <c r="BJ758" s="89"/>
      <c r="BK758" s="89"/>
      <c r="BL758" s="89"/>
      <c r="BM758" s="89"/>
      <c r="BN758" s="89"/>
      <c r="BO758" s="89"/>
      <c r="BP758" s="89"/>
      <c r="BQ758" s="89"/>
      <c r="BR758" s="89"/>
      <c r="BS758" s="89"/>
      <c r="BT758" s="89"/>
      <c r="BU758" s="89"/>
      <c r="BV758" s="89"/>
      <c r="BW758" s="89"/>
    </row>
    <row r="759" spans="1:75" ht="12.75" customHeight="1" x14ac:dyDescent="0.2">
      <c r="A759" s="102"/>
      <c r="B759" s="102"/>
      <c r="C759" s="102"/>
      <c r="D759" s="102"/>
      <c r="E759" s="102"/>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89"/>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89"/>
      <c r="AZ759" s="89"/>
      <c r="BA759" s="89"/>
      <c r="BB759" s="89"/>
      <c r="BC759" s="89"/>
      <c r="BD759" s="89"/>
      <c r="BE759" s="89"/>
      <c r="BF759" s="89"/>
      <c r="BG759" s="89"/>
      <c r="BH759" s="89"/>
      <c r="BI759" s="89"/>
      <c r="BJ759" s="89"/>
      <c r="BK759" s="89"/>
      <c r="BL759" s="89"/>
      <c r="BM759" s="89"/>
      <c r="BN759" s="89"/>
      <c r="BO759" s="89"/>
      <c r="BP759" s="89"/>
      <c r="BQ759" s="89"/>
      <c r="BR759" s="89"/>
      <c r="BS759" s="89"/>
      <c r="BT759" s="89"/>
      <c r="BU759" s="89"/>
      <c r="BV759" s="89"/>
      <c r="BW759" s="89"/>
    </row>
    <row r="760" spans="1:75" ht="12.75" customHeight="1" x14ac:dyDescent="0.2">
      <c r="A760" s="102"/>
      <c r="B760" s="102"/>
      <c r="C760" s="102"/>
      <c r="D760" s="102"/>
      <c r="E760" s="102"/>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89"/>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89"/>
      <c r="AZ760" s="89"/>
      <c r="BA760" s="89"/>
      <c r="BB760" s="89"/>
      <c r="BC760" s="89"/>
      <c r="BD760" s="89"/>
      <c r="BE760" s="89"/>
      <c r="BF760" s="89"/>
      <c r="BG760" s="89"/>
      <c r="BH760" s="89"/>
      <c r="BI760" s="89"/>
      <c r="BJ760" s="89"/>
      <c r="BK760" s="89"/>
      <c r="BL760" s="89"/>
      <c r="BM760" s="89"/>
      <c r="BN760" s="89"/>
      <c r="BO760" s="89"/>
      <c r="BP760" s="89"/>
      <c r="BQ760" s="89"/>
      <c r="BR760" s="89"/>
      <c r="BS760" s="89"/>
      <c r="BT760" s="89"/>
      <c r="BU760" s="89"/>
      <c r="BV760" s="89"/>
      <c r="BW760" s="89"/>
    </row>
    <row r="761" spans="1:75" ht="12.75" customHeight="1" x14ac:dyDescent="0.2">
      <c r="A761" s="102"/>
      <c r="B761" s="102"/>
      <c r="C761" s="102"/>
      <c r="D761" s="102"/>
      <c r="E761" s="102"/>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89"/>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89"/>
      <c r="AZ761" s="89"/>
      <c r="BA761" s="89"/>
      <c r="BB761" s="89"/>
      <c r="BC761" s="89"/>
      <c r="BD761" s="89"/>
      <c r="BE761" s="89"/>
      <c r="BF761" s="89"/>
      <c r="BG761" s="89"/>
      <c r="BH761" s="89"/>
      <c r="BI761" s="89"/>
      <c r="BJ761" s="89"/>
      <c r="BK761" s="89"/>
      <c r="BL761" s="89"/>
      <c r="BM761" s="89"/>
      <c r="BN761" s="89"/>
      <c r="BO761" s="89"/>
      <c r="BP761" s="89"/>
      <c r="BQ761" s="89"/>
      <c r="BR761" s="89"/>
      <c r="BS761" s="89"/>
      <c r="BT761" s="89"/>
      <c r="BU761" s="89"/>
      <c r="BV761" s="89"/>
      <c r="BW761" s="89"/>
    </row>
    <row r="762" spans="1:75" ht="12.75" customHeight="1" x14ac:dyDescent="0.2">
      <c r="A762" s="102"/>
      <c r="B762" s="102"/>
      <c r="C762" s="102"/>
      <c r="D762" s="102"/>
      <c r="E762" s="102"/>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89"/>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89"/>
      <c r="AZ762" s="89"/>
      <c r="BA762" s="89"/>
      <c r="BB762" s="89"/>
      <c r="BC762" s="89"/>
      <c r="BD762" s="89"/>
      <c r="BE762" s="89"/>
      <c r="BF762" s="89"/>
      <c r="BG762" s="89"/>
      <c r="BH762" s="89"/>
      <c r="BI762" s="89"/>
      <c r="BJ762" s="89"/>
      <c r="BK762" s="89"/>
      <c r="BL762" s="89"/>
      <c r="BM762" s="89"/>
      <c r="BN762" s="89"/>
      <c r="BO762" s="89"/>
      <c r="BP762" s="89"/>
      <c r="BQ762" s="89"/>
      <c r="BR762" s="89"/>
      <c r="BS762" s="89"/>
      <c r="BT762" s="89"/>
      <c r="BU762" s="89"/>
      <c r="BV762" s="89"/>
      <c r="BW762" s="89"/>
    </row>
    <row r="763" spans="1:75" ht="12.75" customHeight="1" x14ac:dyDescent="0.2">
      <c r="A763" s="102"/>
      <c r="B763" s="102"/>
      <c r="C763" s="102"/>
      <c r="D763" s="102"/>
      <c r="E763" s="102"/>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89"/>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89"/>
      <c r="AZ763" s="89"/>
      <c r="BA763" s="89"/>
      <c r="BB763" s="89"/>
      <c r="BC763" s="89"/>
      <c r="BD763" s="89"/>
      <c r="BE763" s="89"/>
      <c r="BF763" s="89"/>
      <c r="BG763" s="89"/>
      <c r="BH763" s="89"/>
      <c r="BI763" s="89"/>
      <c r="BJ763" s="89"/>
      <c r="BK763" s="89"/>
      <c r="BL763" s="89"/>
      <c r="BM763" s="89"/>
      <c r="BN763" s="89"/>
      <c r="BO763" s="89"/>
      <c r="BP763" s="89"/>
      <c r="BQ763" s="89"/>
      <c r="BR763" s="89"/>
      <c r="BS763" s="89"/>
      <c r="BT763" s="89"/>
      <c r="BU763" s="89"/>
      <c r="BV763" s="89"/>
      <c r="BW763" s="89"/>
    </row>
    <row r="764" spans="1:75" ht="12.75" customHeight="1" x14ac:dyDescent="0.2">
      <c r="A764" s="102"/>
      <c r="B764" s="102"/>
      <c r="C764" s="102"/>
      <c r="D764" s="102"/>
      <c r="E764" s="102"/>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89"/>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89"/>
      <c r="AZ764" s="89"/>
      <c r="BA764" s="89"/>
      <c r="BB764" s="89"/>
      <c r="BC764" s="89"/>
      <c r="BD764" s="89"/>
      <c r="BE764" s="89"/>
      <c r="BF764" s="89"/>
      <c r="BG764" s="89"/>
      <c r="BH764" s="89"/>
      <c r="BI764" s="89"/>
      <c r="BJ764" s="89"/>
      <c r="BK764" s="89"/>
      <c r="BL764" s="89"/>
      <c r="BM764" s="89"/>
      <c r="BN764" s="89"/>
      <c r="BO764" s="89"/>
      <c r="BP764" s="89"/>
      <c r="BQ764" s="89"/>
      <c r="BR764" s="89"/>
      <c r="BS764" s="89"/>
      <c r="BT764" s="89"/>
      <c r="BU764" s="89"/>
      <c r="BV764" s="89"/>
      <c r="BW764" s="89"/>
    </row>
    <row r="765" spans="1:75" ht="12.75" customHeight="1" x14ac:dyDescent="0.2">
      <c r="A765" s="102"/>
      <c r="B765" s="102"/>
      <c r="C765" s="102"/>
      <c r="D765" s="102"/>
      <c r="E765" s="102"/>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89"/>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89"/>
      <c r="AZ765" s="89"/>
      <c r="BA765" s="89"/>
      <c r="BB765" s="89"/>
      <c r="BC765" s="89"/>
      <c r="BD765" s="89"/>
      <c r="BE765" s="89"/>
      <c r="BF765" s="89"/>
      <c r="BG765" s="89"/>
      <c r="BH765" s="89"/>
      <c r="BI765" s="89"/>
      <c r="BJ765" s="89"/>
      <c r="BK765" s="89"/>
      <c r="BL765" s="89"/>
      <c r="BM765" s="89"/>
      <c r="BN765" s="89"/>
      <c r="BO765" s="89"/>
      <c r="BP765" s="89"/>
      <c r="BQ765" s="89"/>
      <c r="BR765" s="89"/>
      <c r="BS765" s="89"/>
      <c r="BT765" s="89"/>
      <c r="BU765" s="89"/>
      <c r="BV765" s="89"/>
      <c r="BW765" s="89"/>
    </row>
    <row r="766" spans="1:75" ht="12.75" customHeight="1" x14ac:dyDescent="0.2">
      <c r="A766" s="102"/>
      <c r="B766" s="102"/>
      <c r="C766" s="102"/>
      <c r="D766" s="102"/>
      <c r="E766" s="102"/>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89"/>
      <c r="AZ766" s="89"/>
      <c r="BA766" s="89"/>
      <c r="BB766" s="89"/>
      <c r="BC766" s="89"/>
      <c r="BD766" s="89"/>
      <c r="BE766" s="89"/>
      <c r="BF766" s="89"/>
      <c r="BG766" s="89"/>
      <c r="BH766" s="89"/>
      <c r="BI766" s="89"/>
      <c r="BJ766" s="89"/>
      <c r="BK766" s="89"/>
      <c r="BL766" s="89"/>
      <c r="BM766" s="89"/>
      <c r="BN766" s="89"/>
      <c r="BO766" s="89"/>
      <c r="BP766" s="89"/>
      <c r="BQ766" s="89"/>
      <c r="BR766" s="89"/>
      <c r="BS766" s="89"/>
      <c r="BT766" s="89"/>
      <c r="BU766" s="89"/>
      <c r="BV766" s="89"/>
      <c r="BW766" s="89"/>
    </row>
    <row r="767" spans="1:75" ht="12.75" customHeight="1" x14ac:dyDescent="0.2">
      <c r="A767" s="102"/>
      <c r="B767" s="102"/>
      <c r="C767" s="102"/>
      <c r="D767" s="102"/>
      <c r="E767" s="102"/>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89"/>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89"/>
      <c r="AZ767" s="89"/>
      <c r="BA767" s="89"/>
      <c r="BB767" s="89"/>
      <c r="BC767" s="89"/>
      <c r="BD767" s="89"/>
      <c r="BE767" s="89"/>
      <c r="BF767" s="89"/>
      <c r="BG767" s="89"/>
      <c r="BH767" s="89"/>
      <c r="BI767" s="89"/>
      <c r="BJ767" s="89"/>
      <c r="BK767" s="89"/>
      <c r="BL767" s="89"/>
      <c r="BM767" s="89"/>
      <c r="BN767" s="89"/>
      <c r="BO767" s="89"/>
      <c r="BP767" s="89"/>
      <c r="BQ767" s="89"/>
      <c r="BR767" s="89"/>
      <c r="BS767" s="89"/>
      <c r="BT767" s="89"/>
      <c r="BU767" s="89"/>
      <c r="BV767" s="89"/>
      <c r="BW767" s="89"/>
    </row>
    <row r="768" spans="1:75" ht="12.75" customHeight="1" x14ac:dyDescent="0.2">
      <c r="A768" s="102"/>
      <c r="B768" s="102"/>
      <c r="C768" s="102"/>
      <c r="D768" s="102"/>
      <c r="E768" s="102"/>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89"/>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89"/>
      <c r="AZ768" s="89"/>
      <c r="BA768" s="89"/>
      <c r="BB768" s="89"/>
      <c r="BC768" s="89"/>
      <c r="BD768" s="89"/>
      <c r="BE768" s="89"/>
      <c r="BF768" s="89"/>
      <c r="BG768" s="89"/>
      <c r="BH768" s="89"/>
      <c r="BI768" s="89"/>
      <c r="BJ768" s="89"/>
      <c r="BK768" s="89"/>
      <c r="BL768" s="89"/>
      <c r="BM768" s="89"/>
      <c r="BN768" s="89"/>
      <c r="BO768" s="89"/>
      <c r="BP768" s="89"/>
      <c r="BQ768" s="89"/>
      <c r="BR768" s="89"/>
      <c r="BS768" s="89"/>
      <c r="BT768" s="89"/>
      <c r="BU768" s="89"/>
      <c r="BV768" s="89"/>
      <c r="BW768" s="89"/>
    </row>
    <row r="769" spans="1:75" ht="12.75" customHeight="1" x14ac:dyDescent="0.2">
      <c r="A769" s="102"/>
      <c r="B769" s="102"/>
      <c r="C769" s="102"/>
      <c r="D769" s="102"/>
      <c r="E769" s="102"/>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89"/>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89"/>
      <c r="AZ769" s="89"/>
      <c r="BA769" s="89"/>
      <c r="BB769" s="89"/>
      <c r="BC769" s="89"/>
      <c r="BD769" s="89"/>
      <c r="BE769" s="89"/>
      <c r="BF769" s="89"/>
      <c r="BG769" s="89"/>
      <c r="BH769" s="89"/>
      <c r="BI769" s="89"/>
      <c r="BJ769" s="89"/>
      <c r="BK769" s="89"/>
      <c r="BL769" s="89"/>
      <c r="BM769" s="89"/>
      <c r="BN769" s="89"/>
      <c r="BO769" s="89"/>
      <c r="BP769" s="89"/>
      <c r="BQ769" s="89"/>
      <c r="BR769" s="89"/>
      <c r="BS769" s="89"/>
      <c r="BT769" s="89"/>
      <c r="BU769" s="89"/>
      <c r="BV769" s="89"/>
      <c r="BW769" s="89"/>
    </row>
    <row r="770" spans="1:75" ht="12.75" customHeight="1" x14ac:dyDescent="0.2">
      <c r="A770" s="102"/>
      <c r="B770" s="102"/>
      <c r="C770" s="102"/>
      <c r="D770" s="102"/>
      <c r="E770" s="102"/>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89"/>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89"/>
      <c r="AZ770" s="89"/>
      <c r="BA770" s="89"/>
      <c r="BB770" s="89"/>
      <c r="BC770" s="89"/>
      <c r="BD770" s="89"/>
      <c r="BE770" s="89"/>
      <c r="BF770" s="89"/>
      <c r="BG770" s="89"/>
      <c r="BH770" s="89"/>
      <c r="BI770" s="89"/>
      <c r="BJ770" s="89"/>
      <c r="BK770" s="89"/>
      <c r="BL770" s="89"/>
      <c r="BM770" s="89"/>
      <c r="BN770" s="89"/>
      <c r="BO770" s="89"/>
      <c r="BP770" s="89"/>
      <c r="BQ770" s="89"/>
      <c r="BR770" s="89"/>
      <c r="BS770" s="89"/>
      <c r="BT770" s="89"/>
      <c r="BU770" s="89"/>
      <c r="BV770" s="89"/>
      <c r="BW770" s="89"/>
    </row>
    <row r="771" spans="1:75" ht="12.75" customHeight="1" x14ac:dyDescent="0.2">
      <c r="A771" s="102"/>
      <c r="B771" s="102"/>
      <c r="C771" s="102"/>
      <c r="D771" s="102"/>
      <c r="E771" s="102"/>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89"/>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89"/>
      <c r="AZ771" s="89"/>
      <c r="BA771" s="89"/>
      <c r="BB771" s="89"/>
      <c r="BC771" s="89"/>
      <c r="BD771" s="89"/>
      <c r="BE771" s="89"/>
      <c r="BF771" s="89"/>
      <c r="BG771" s="89"/>
      <c r="BH771" s="89"/>
      <c r="BI771" s="89"/>
      <c r="BJ771" s="89"/>
      <c r="BK771" s="89"/>
      <c r="BL771" s="89"/>
      <c r="BM771" s="89"/>
      <c r="BN771" s="89"/>
      <c r="BO771" s="89"/>
      <c r="BP771" s="89"/>
      <c r="BQ771" s="89"/>
      <c r="BR771" s="89"/>
      <c r="BS771" s="89"/>
      <c r="BT771" s="89"/>
      <c r="BU771" s="89"/>
      <c r="BV771" s="89"/>
      <c r="BW771" s="89"/>
    </row>
    <row r="772" spans="1:75" ht="12.75" customHeight="1" x14ac:dyDescent="0.2">
      <c r="A772" s="102"/>
      <c r="B772" s="102"/>
      <c r="C772" s="102"/>
      <c r="D772" s="102"/>
      <c r="E772" s="102"/>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89"/>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89"/>
      <c r="AZ772" s="89"/>
      <c r="BA772" s="89"/>
      <c r="BB772" s="89"/>
      <c r="BC772" s="89"/>
      <c r="BD772" s="89"/>
      <c r="BE772" s="89"/>
      <c r="BF772" s="89"/>
      <c r="BG772" s="89"/>
      <c r="BH772" s="89"/>
      <c r="BI772" s="89"/>
      <c r="BJ772" s="89"/>
      <c r="BK772" s="89"/>
      <c r="BL772" s="89"/>
      <c r="BM772" s="89"/>
      <c r="BN772" s="89"/>
      <c r="BO772" s="89"/>
      <c r="BP772" s="89"/>
      <c r="BQ772" s="89"/>
      <c r="BR772" s="89"/>
      <c r="BS772" s="89"/>
      <c r="BT772" s="89"/>
      <c r="BU772" s="89"/>
      <c r="BV772" s="89"/>
      <c r="BW772" s="89"/>
    </row>
    <row r="773" spans="1:75" ht="12.75" customHeight="1" x14ac:dyDescent="0.2">
      <c r="A773" s="102"/>
      <c r="B773" s="102"/>
      <c r="C773" s="102"/>
      <c r="D773" s="102"/>
      <c r="E773" s="102"/>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89"/>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89"/>
      <c r="AZ773" s="89"/>
      <c r="BA773" s="89"/>
      <c r="BB773" s="89"/>
      <c r="BC773" s="89"/>
      <c r="BD773" s="89"/>
      <c r="BE773" s="89"/>
      <c r="BF773" s="89"/>
      <c r="BG773" s="89"/>
      <c r="BH773" s="89"/>
      <c r="BI773" s="89"/>
      <c r="BJ773" s="89"/>
      <c r="BK773" s="89"/>
      <c r="BL773" s="89"/>
      <c r="BM773" s="89"/>
      <c r="BN773" s="89"/>
      <c r="BO773" s="89"/>
      <c r="BP773" s="89"/>
      <c r="BQ773" s="89"/>
      <c r="BR773" s="89"/>
      <c r="BS773" s="89"/>
      <c r="BT773" s="89"/>
      <c r="BU773" s="89"/>
      <c r="BV773" s="89"/>
      <c r="BW773" s="89"/>
    </row>
    <row r="774" spans="1:75" ht="12.75" customHeight="1" x14ac:dyDescent="0.2">
      <c r="A774" s="102"/>
      <c r="B774" s="102"/>
      <c r="C774" s="102"/>
      <c r="D774" s="102"/>
      <c r="E774" s="102"/>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89"/>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89"/>
      <c r="AZ774" s="89"/>
      <c r="BA774" s="89"/>
      <c r="BB774" s="89"/>
      <c r="BC774" s="89"/>
      <c r="BD774" s="89"/>
      <c r="BE774" s="89"/>
      <c r="BF774" s="89"/>
      <c r="BG774" s="89"/>
      <c r="BH774" s="89"/>
      <c r="BI774" s="89"/>
      <c r="BJ774" s="89"/>
      <c r="BK774" s="89"/>
      <c r="BL774" s="89"/>
      <c r="BM774" s="89"/>
      <c r="BN774" s="89"/>
      <c r="BO774" s="89"/>
      <c r="BP774" s="89"/>
      <c r="BQ774" s="89"/>
      <c r="BR774" s="89"/>
      <c r="BS774" s="89"/>
      <c r="BT774" s="89"/>
      <c r="BU774" s="89"/>
      <c r="BV774" s="89"/>
      <c r="BW774" s="89"/>
    </row>
    <row r="775" spans="1:75" ht="12.75" customHeight="1" x14ac:dyDescent="0.2">
      <c r="A775" s="102"/>
      <c r="B775" s="102"/>
      <c r="C775" s="102"/>
      <c r="D775" s="102"/>
      <c r="E775" s="102"/>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89"/>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89"/>
      <c r="AZ775" s="89"/>
      <c r="BA775" s="89"/>
      <c r="BB775" s="89"/>
      <c r="BC775" s="89"/>
      <c r="BD775" s="89"/>
      <c r="BE775" s="89"/>
      <c r="BF775" s="89"/>
      <c r="BG775" s="89"/>
      <c r="BH775" s="89"/>
      <c r="BI775" s="89"/>
      <c r="BJ775" s="89"/>
      <c r="BK775" s="89"/>
      <c r="BL775" s="89"/>
      <c r="BM775" s="89"/>
      <c r="BN775" s="89"/>
      <c r="BO775" s="89"/>
      <c r="BP775" s="89"/>
      <c r="BQ775" s="89"/>
      <c r="BR775" s="89"/>
      <c r="BS775" s="89"/>
      <c r="BT775" s="89"/>
      <c r="BU775" s="89"/>
      <c r="BV775" s="89"/>
      <c r="BW775" s="89"/>
    </row>
    <row r="776" spans="1:75" ht="12.75" customHeight="1" x14ac:dyDescent="0.2">
      <c r="A776" s="102"/>
      <c r="B776" s="102"/>
      <c r="C776" s="102"/>
      <c r="D776" s="102"/>
      <c r="E776" s="102"/>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89"/>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89"/>
      <c r="AZ776" s="89"/>
      <c r="BA776" s="89"/>
      <c r="BB776" s="89"/>
      <c r="BC776" s="89"/>
      <c r="BD776" s="89"/>
      <c r="BE776" s="89"/>
      <c r="BF776" s="89"/>
      <c r="BG776" s="89"/>
      <c r="BH776" s="89"/>
      <c r="BI776" s="89"/>
      <c r="BJ776" s="89"/>
      <c r="BK776" s="89"/>
      <c r="BL776" s="89"/>
      <c r="BM776" s="89"/>
      <c r="BN776" s="89"/>
      <c r="BO776" s="89"/>
      <c r="BP776" s="89"/>
      <c r="BQ776" s="89"/>
      <c r="BR776" s="89"/>
      <c r="BS776" s="89"/>
      <c r="BT776" s="89"/>
      <c r="BU776" s="89"/>
      <c r="BV776" s="89"/>
      <c r="BW776" s="89"/>
    </row>
    <row r="777" spans="1:75" ht="12.75" customHeight="1" x14ac:dyDescent="0.2">
      <c r="A777" s="102"/>
      <c r="B777" s="102"/>
      <c r="C777" s="102"/>
      <c r="D777" s="102"/>
      <c r="E777" s="102"/>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89"/>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89"/>
      <c r="AZ777" s="89"/>
      <c r="BA777" s="89"/>
      <c r="BB777" s="89"/>
      <c r="BC777" s="89"/>
      <c r="BD777" s="89"/>
      <c r="BE777" s="89"/>
      <c r="BF777" s="89"/>
      <c r="BG777" s="89"/>
      <c r="BH777" s="89"/>
      <c r="BI777" s="89"/>
      <c r="BJ777" s="89"/>
      <c r="BK777" s="89"/>
      <c r="BL777" s="89"/>
      <c r="BM777" s="89"/>
      <c r="BN777" s="89"/>
      <c r="BO777" s="89"/>
      <c r="BP777" s="89"/>
      <c r="BQ777" s="89"/>
      <c r="BR777" s="89"/>
      <c r="BS777" s="89"/>
      <c r="BT777" s="89"/>
      <c r="BU777" s="89"/>
      <c r="BV777" s="89"/>
      <c r="BW777" s="89"/>
    </row>
    <row r="778" spans="1:75" ht="12.75" customHeight="1" x14ac:dyDescent="0.2">
      <c r="A778" s="102"/>
      <c r="B778" s="102"/>
      <c r="C778" s="102"/>
      <c r="D778" s="102"/>
      <c r="E778" s="102"/>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89"/>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89"/>
      <c r="AZ778" s="89"/>
      <c r="BA778" s="89"/>
      <c r="BB778" s="89"/>
      <c r="BC778" s="89"/>
      <c r="BD778" s="89"/>
      <c r="BE778" s="89"/>
      <c r="BF778" s="89"/>
      <c r="BG778" s="89"/>
      <c r="BH778" s="89"/>
      <c r="BI778" s="89"/>
      <c r="BJ778" s="89"/>
      <c r="BK778" s="89"/>
      <c r="BL778" s="89"/>
      <c r="BM778" s="89"/>
      <c r="BN778" s="89"/>
      <c r="BO778" s="89"/>
      <c r="BP778" s="89"/>
      <c r="BQ778" s="89"/>
      <c r="BR778" s="89"/>
      <c r="BS778" s="89"/>
      <c r="BT778" s="89"/>
      <c r="BU778" s="89"/>
      <c r="BV778" s="89"/>
      <c r="BW778" s="89"/>
    </row>
    <row r="779" spans="1:75" ht="12.75" customHeight="1" x14ac:dyDescent="0.2">
      <c r="A779" s="102"/>
      <c r="B779" s="102"/>
      <c r="C779" s="102"/>
      <c r="D779" s="102"/>
      <c r="E779" s="102"/>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89"/>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89"/>
      <c r="AZ779" s="89"/>
      <c r="BA779" s="89"/>
      <c r="BB779" s="89"/>
      <c r="BC779" s="89"/>
      <c r="BD779" s="89"/>
      <c r="BE779" s="89"/>
      <c r="BF779" s="89"/>
      <c r="BG779" s="89"/>
      <c r="BH779" s="89"/>
      <c r="BI779" s="89"/>
      <c r="BJ779" s="89"/>
      <c r="BK779" s="89"/>
      <c r="BL779" s="89"/>
      <c r="BM779" s="89"/>
      <c r="BN779" s="89"/>
      <c r="BO779" s="89"/>
      <c r="BP779" s="89"/>
      <c r="BQ779" s="89"/>
      <c r="BR779" s="89"/>
      <c r="BS779" s="89"/>
      <c r="BT779" s="89"/>
      <c r="BU779" s="89"/>
      <c r="BV779" s="89"/>
      <c r="BW779" s="89"/>
    </row>
    <row r="780" spans="1:75" ht="12.75" customHeight="1" x14ac:dyDescent="0.2">
      <c r="A780" s="102"/>
      <c r="B780" s="102"/>
      <c r="C780" s="102"/>
      <c r="D780" s="102"/>
      <c r="E780" s="102"/>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89"/>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89"/>
      <c r="AZ780" s="89"/>
      <c r="BA780" s="89"/>
      <c r="BB780" s="89"/>
      <c r="BC780" s="89"/>
      <c r="BD780" s="89"/>
      <c r="BE780" s="89"/>
      <c r="BF780" s="89"/>
      <c r="BG780" s="89"/>
      <c r="BH780" s="89"/>
      <c r="BI780" s="89"/>
      <c r="BJ780" s="89"/>
      <c r="BK780" s="89"/>
      <c r="BL780" s="89"/>
      <c r="BM780" s="89"/>
      <c r="BN780" s="89"/>
      <c r="BO780" s="89"/>
      <c r="BP780" s="89"/>
      <c r="BQ780" s="89"/>
      <c r="BR780" s="89"/>
      <c r="BS780" s="89"/>
      <c r="BT780" s="89"/>
      <c r="BU780" s="89"/>
      <c r="BV780" s="89"/>
      <c r="BW780" s="89"/>
    </row>
    <row r="781" spans="1:75" ht="12.75" customHeight="1" x14ac:dyDescent="0.2">
      <c r="A781" s="102"/>
      <c r="B781" s="102"/>
      <c r="C781" s="102"/>
      <c r="D781" s="102"/>
      <c r="E781" s="102"/>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89"/>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89"/>
      <c r="AZ781" s="89"/>
      <c r="BA781" s="89"/>
      <c r="BB781" s="89"/>
      <c r="BC781" s="89"/>
      <c r="BD781" s="89"/>
      <c r="BE781" s="89"/>
      <c r="BF781" s="89"/>
      <c r="BG781" s="89"/>
      <c r="BH781" s="89"/>
      <c r="BI781" s="89"/>
      <c r="BJ781" s="89"/>
      <c r="BK781" s="89"/>
      <c r="BL781" s="89"/>
      <c r="BM781" s="89"/>
      <c r="BN781" s="89"/>
      <c r="BO781" s="89"/>
      <c r="BP781" s="89"/>
      <c r="BQ781" s="89"/>
      <c r="BR781" s="89"/>
      <c r="BS781" s="89"/>
      <c r="BT781" s="89"/>
      <c r="BU781" s="89"/>
      <c r="BV781" s="89"/>
      <c r="BW781" s="89"/>
    </row>
    <row r="782" spans="1:75" ht="12.75" customHeight="1" x14ac:dyDescent="0.2">
      <c r="A782" s="102"/>
      <c r="B782" s="102"/>
      <c r="C782" s="102"/>
      <c r="D782" s="102"/>
      <c r="E782" s="102"/>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89"/>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89"/>
      <c r="AZ782" s="89"/>
      <c r="BA782" s="89"/>
      <c r="BB782" s="89"/>
      <c r="BC782" s="89"/>
      <c r="BD782" s="89"/>
      <c r="BE782" s="89"/>
      <c r="BF782" s="89"/>
      <c r="BG782" s="89"/>
      <c r="BH782" s="89"/>
      <c r="BI782" s="89"/>
      <c r="BJ782" s="89"/>
      <c r="BK782" s="89"/>
      <c r="BL782" s="89"/>
      <c r="BM782" s="89"/>
      <c r="BN782" s="89"/>
      <c r="BO782" s="89"/>
      <c r="BP782" s="89"/>
      <c r="BQ782" s="89"/>
      <c r="BR782" s="89"/>
      <c r="BS782" s="89"/>
      <c r="BT782" s="89"/>
      <c r="BU782" s="89"/>
      <c r="BV782" s="89"/>
      <c r="BW782" s="89"/>
    </row>
    <row r="783" spans="1:75" ht="12.75" customHeight="1" x14ac:dyDescent="0.2">
      <c r="A783" s="102"/>
      <c r="B783" s="102"/>
      <c r="C783" s="102"/>
      <c r="D783" s="102"/>
      <c r="E783" s="102"/>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89"/>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89"/>
      <c r="AZ783" s="89"/>
      <c r="BA783" s="89"/>
      <c r="BB783" s="89"/>
      <c r="BC783" s="89"/>
      <c r="BD783" s="89"/>
      <c r="BE783" s="89"/>
      <c r="BF783" s="89"/>
      <c r="BG783" s="89"/>
      <c r="BH783" s="89"/>
      <c r="BI783" s="89"/>
      <c r="BJ783" s="89"/>
      <c r="BK783" s="89"/>
      <c r="BL783" s="89"/>
      <c r="BM783" s="89"/>
      <c r="BN783" s="89"/>
      <c r="BO783" s="89"/>
      <c r="BP783" s="89"/>
      <c r="BQ783" s="89"/>
      <c r="BR783" s="89"/>
      <c r="BS783" s="89"/>
      <c r="BT783" s="89"/>
      <c r="BU783" s="89"/>
      <c r="BV783" s="89"/>
      <c r="BW783" s="89"/>
    </row>
    <row r="784" spans="1:75" ht="12.75" customHeight="1" x14ac:dyDescent="0.2">
      <c r="A784" s="102"/>
      <c r="B784" s="102"/>
      <c r="C784" s="102"/>
      <c r="D784" s="102"/>
      <c r="E784" s="102"/>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89"/>
      <c r="AZ784" s="89"/>
      <c r="BA784" s="89"/>
      <c r="BB784" s="89"/>
      <c r="BC784" s="89"/>
      <c r="BD784" s="89"/>
      <c r="BE784" s="89"/>
      <c r="BF784" s="89"/>
      <c r="BG784" s="89"/>
      <c r="BH784" s="89"/>
      <c r="BI784" s="89"/>
      <c r="BJ784" s="89"/>
      <c r="BK784" s="89"/>
      <c r="BL784" s="89"/>
      <c r="BM784" s="89"/>
      <c r="BN784" s="89"/>
      <c r="BO784" s="89"/>
      <c r="BP784" s="89"/>
      <c r="BQ784" s="89"/>
      <c r="BR784" s="89"/>
      <c r="BS784" s="89"/>
      <c r="BT784" s="89"/>
      <c r="BU784" s="89"/>
      <c r="BV784" s="89"/>
      <c r="BW784" s="89"/>
    </row>
    <row r="785" spans="1:75" ht="12.75" customHeight="1" x14ac:dyDescent="0.2">
      <c r="A785" s="102"/>
      <c r="B785" s="102"/>
      <c r="C785" s="102"/>
      <c r="D785" s="102"/>
      <c r="E785" s="102"/>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89"/>
      <c r="AZ785" s="89"/>
      <c r="BA785" s="89"/>
      <c r="BB785" s="89"/>
      <c r="BC785" s="89"/>
      <c r="BD785" s="89"/>
      <c r="BE785" s="89"/>
      <c r="BF785" s="89"/>
      <c r="BG785" s="89"/>
      <c r="BH785" s="89"/>
      <c r="BI785" s="89"/>
      <c r="BJ785" s="89"/>
      <c r="BK785" s="89"/>
      <c r="BL785" s="89"/>
      <c r="BM785" s="89"/>
      <c r="BN785" s="89"/>
      <c r="BO785" s="89"/>
      <c r="BP785" s="89"/>
      <c r="BQ785" s="89"/>
      <c r="BR785" s="89"/>
      <c r="BS785" s="89"/>
      <c r="BT785" s="89"/>
      <c r="BU785" s="89"/>
      <c r="BV785" s="89"/>
      <c r="BW785" s="89"/>
    </row>
    <row r="786" spans="1:75" ht="12.75" customHeight="1" x14ac:dyDescent="0.2">
      <c r="A786" s="102"/>
      <c r="B786" s="102"/>
      <c r="C786" s="102"/>
      <c r="D786" s="102"/>
      <c r="E786" s="102"/>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89"/>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89"/>
      <c r="AZ786" s="89"/>
      <c r="BA786" s="89"/>
      <c r="BB786" s="89"/>
      <c r="BC786" s="89"/>
      <c r="BD786" s="89"/>
      <c r="BE786" s="89"/>
      <c r="BF786" s="89"/>
      <c r="BG786" s="89"/>
      <c r="BH786" s="89"/>
      <c r="BI786" s="89"/>
      <c r="BJ786" s="89"/>
      <c r="BK786" s="89"/>
      <c r="BL786" s="89"/>
      <c r="BM786" s="89"/>
      <c r="BN786" s="89"/>
      <c r="BO786" s="89"/>
      <c r="BP786" s="89"/>
      <c r="BQ786" s="89"/>
      <c r="BR786" s="89"/>
      <c r="BS786" s="89"/>
      <c r="BT786" s="89"/>
      <c r="BU786" s="89"/>
      <c r="BV786" s="89"/>
      <c r="BW786" s="89"/>
    </row>
    <row r="787" spans="1:75" ht="12.75" customHeight="1" x14ac:dyDescent="0.2">
      <c r="A787" s="102"/>
      <c r="B787" s="102"/>
      <c r="C787" s="102"/>
      <c r="D787" s="102"/>
      <c r="E787" s="102"/>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89"/>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89"/>
      <c r="AZ787" s="89"/>
      <c r="BA787" s="89"/>
      <c r="BB787" s="89"/>
      <c r="BC787" s="89"/>
      <c r="BD787" s="89"/>
      <c r="BE787" s="89"/>
      <c r="BF787" s="89"/>
      <c r="BG787" s="89"/>
      <c r="BH787" s="89"/>
      <c r="BI787" s="89"/>
      <c r="BJ787" s="89"/>
      <c r="BK787" s="89"/>
      <c r="BL787" s="89"/>
      <c r="BM787" s="89"/>
      <c r="BN787" s="89"/>
      <c r="BO787" s="89"/>
      <c r="BP787" s="89"/>
      <c r="BQ787" s="89"/>
      <c r="BR787" s="89"/>
      <c r="BS787" s="89"/>
      <c r="BT787" s="89"/>
      <c r="BU787" s="89"/>
      <c r="BV787" s="89"/>
      <c r="BW787" s="89"/>
    </row>
    <row r="788" spans="1:75" ht="12.75" customHeight="1" x14ac:dyDescent="0.2">
      <c r="A788" s="102"/>
      <c r="B788" s="102"/>
      <c r="C788" s="102"/>
      <c r="D788" s="102"/>
      <c r="E788" s="102"/>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89"/>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89"/>
      <c r="AZ788" s="89"/>
      <c r="BA788" s="89"/>
      <c r="BB788" s="89"/>
      <c r="BC788" s="89"/>
      <c r="BD788" s="89"/>
      <c r="BE788" s="89"/>
      <c r="BF788" s="89"/>
      <c r="BG788" s="89"/>
      <c r="BH788" s="89"/>
      <c r="BI788" s="89"/>
      <c r="BJ788" s="89"/>
      <c r="BK788" s="89"/>
      <c r="BL788" s="89"/>
      <c r="BM788" s="89"/>
      <c r="BN788" s="89"/>
      <c r="BO788" s="89"/>
      <c r="BP788" s="89"/>
      <c r="BQ788" s="89"/>
      <c r="BR788" s="89"/>
      <c r="BS788" s="89"/>
      <c r="BT788" s="89"/>
      <c r="BU788" s="89"/>
      <c r="BV788" s="89"/>
      <c r="BW788" s="89"/>
    </row>
    <row r="789" spans="1:75" ht="12.75" customHeight="1" x14ac:dyDescent="0.2">
      <c r="A789" s="102"/>
      <c r="B789" s="102"/>
      <c r="C789" s="102"/>
      <c r="D789" s="102"/>
      <c r="E789" s="102"/>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89"/>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89"/>
      <c r="AZ789" s="89"/>
      <c r="BA789" s="89"/>
      <c r="BB789" s="89"/>
      <c r="BC789" s="89"/>
      <c r="BD789" s="89"/>
      <c r="BE789" s="89"/>
      <c r="BF789" s="89"/>
      <c r="BG789" s="89"/>
      <c r="BH789" s="89"/>
      <c r="BI789" s="89"/>
      <c r="BJ789" s="89"/>
      <c r="BK789" s="89"/>
      <c r="BL789" s="89"/>
      <c r="BM789" s="89"/>
      <c r="BN789" s="89"/>
      <c r="BO789" s="89"/>
      <c r="BP789" s="89"/>
      <c r="BQ789" s="89"/>
      <c r="BR789" s="89"/>
      <c r="BS789" s="89"/>
      <c r="BT789" s="89"/>
      <c r="BU789" s="89"/>
      <c r="BV789" s="89"/>
      <c r="BW789" s="89"/>
    </row>
    <row r="790" spans="1:75" ht="12.75" customHeight="1" x14ac:dyDescent="0.2">
      <c r="A790" s="102"/>
      <c r="B790" s="102"/>
      <c r="C790" s="102"/>
      <c r="D790" s="102"/>
      <c r="E790" s="102"/>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89"/>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89"/>
      <c r="AZ790" s="89"/>
      <c r="BA790" s="89"/>
      <c r="BB790" s="89"/>
      <c r="BC790" s="89"/>
      <c r="BD790" s="89"/>
      <c r="BE790" s="89"/>
      <c r="BF790" s="89"/>
      <c r="BG790" s="89"/>
      <c r="BH790" s="89"/>
      <c r="BI790" s="89"/>
      <c r="BJ790" s="89"/>
      <c r="BK790" s="89"/>
      <c r="BL790" s="89"/>
      <c r="BM790" s="89"/>
      <c r="BN790" s="89"/>
      <c r="BO790" s="89"/>
      <c r="BP790" s="89"/>
      <c r="BQ790" s="89"/>
      <c r="BR790" s="89"/>
      <c r="BS790" s="89"/>
      <c r="BT790" s="89"/>
      <c r="BU790" s="89"/>
      <c r="BV790" s="89"/>
      <c r="BW790" s="89"/>
    </row>
    <row r="791" spans="1:75" ht="12.75" customHeight="1" x14ac:dyDescent="0.2">
      <c r="A791" s="102"/>
      <c r="B791" s="102"/>
      <c r="C791" s="102"/>
      <c r="D791" s="102"/>
      <c r="E791" s="102"/>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89"/>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89"/>
      <c r="AZ791" s="89"/>
      <c r="BA791" s="89"/>
      <c r="BB791" s="89"/>
      <c r="BC791" s="89"/>
      <c r="BD791" s="89"/>
      <c r="BE791" s="89"/>
      <c r="BF791" s="89"/>
      <c r="BG791" s="89"/>
      <c r="BH791" s="89"/>
      <c r="BI791" s="89"/>
      <c r="BJ791" s="89"/>
      <c r="BK791" s="89"/>
      <c r="BL791" s="89"/>
      <c r="BM791" s="89"/>
      <c r="BN791" s="89"/>
      <c r="BO791" s="89"/>
      <c r="BP791" s="89"/>
      <c r="BQ791" s="89"/>
      <c r="BR791" s="89"/>
      <c r="BS791" s="89"/>
      <c r="BT791" s="89"/>
      <c r="BU791" s="89"/>
      <c r="BV791" s="89"/>
      <c r="BW791" s="89"/>
    </row>
    <row r="792" spans="1:75" ht="12.75" customHeight="1" x14ac:dyDescent="0.2">
      <c r="A792" s="102"/>
      <c r="B792" s="102"/>
      <c r="C792" s="102"/>
      <c r="D792" s="102"/>
      <c r="E792" s="102"/>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89"/>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89"/>
      <c r="AZ792" s="89"/>
      <c r="BA792" s="89"/>
      <c r="BB792" s="89"/>
      <c r="BC792" s="89"/>
      <c r="BD792" s="89"/>
      <c r="BE792" s="89"/>
      <c r="BF792" s="89"/>
      <c r="BG792" s="89"/>
      <c r="BH792" s="89"/>
      <c r="BI792" s="89"/>
      <c r="BJ792" s="89"/>
      <c r="BK792" s="89"/>
      <c r="BL792" s="89"/>
      <c r="BM792" s="89"/>
      <c r="BN792" s="89"/>
      <c r="BO792" s="89"/>
      <c r="BP792" s="89"/>
      <c r="BQ792" s="89"/>
      <c r="BR792" s="89"/>
      <c r="BS792" s="89"/>
      <c r="BT792" s="89"/>
      <c r="BU792" s="89"/>
      <c r="BV792" s="89"/>
      <c r="BW792" s="89"/>
    </row>
    <row r="793" spans="1:75" ht="12.75" customHeight="1" x14ac:dyDescent="0.2">
      <c r="A793" s="102"/>
      <c r="B793" s="102"/>
      <c r="C793" s="102"/>
      <c r="D793" s="102"/>
      <c r="E793" s="102"/>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89"/>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89"/>
      <c r="AZ793" s="89"/>
      <c r="BA793" s="89"/>
      <c r="BB793" s="89"/>
      <c r="BC793" s="89"/>
      <c r="BD793" s="89"/>
      <c r="BE793" s="89"/>
      <c r="BF793" s="89"/>
      <c r="BG793" s="89"/>
      <c r="BH793" s="89"/>
      <c r="BI793" s="89"/>
      <c r="BJ793" s="89"/>
      <c r="BK793" s="89"/>
      <c r="BL793" s="89"/>
      <c r="BM793" s="89"/>
      <c r="BN793" s="89"/>
      <c r="BO793" s="89"/>
      <c r="BP793" s="89"/>
      <c r="BQ793" s="89"/>
      <c r="BR793" s="89"/>
      <c r="BS793" s="89"/>
      <c r="BT793" s="89"/>
      <c r="BU793" s="89"/>
      <c r="BV793" s="89"/>
      <c r="BW793" s="89"/>
    </row>
    <row r="794" spans="1:75" ht="12.75" customHeight="1" x14ac:dyDescent="0.2">
      <c r="A794" s="102"/>
      <c r="B794" s="102"/>
      <c r="C794" s="102"/>
      <c r="D794" s="102"/>
      <c r="E794" s="102"/>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89"/>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89"/>
      <c r="AZ794" s="89"/>
      <c r="BA794" s="89"/>
      <c r="BB794" s="89"/>
      <c r="BC794" s="89"/>
      <c r="BD794" s="89"/>
      <c r="BE794" s="89"/>
      <c r="BF794" s="89"/>
      <c r="BG794" s="89"/>
      <c r="BH794" s="89"/>
      <c r="BI794" s="89"/>
      <c r="BJ794" s="89"/>
      <c r="BK794" s="89"/>
      <c r="BL794" s="89"/>
      <c r="BM794" s="89"/>
      <c r="BN794" s="89"/>
      <c r="BO794" s="89"/>
      <c r="BP794" s="89"/>
      <c r="BQ794" s="89"/>
      <c r="BR794" s="89"/>
      <c r="BS794" s="89"/>
      <c r="BT794" s="89"/>
      <c r="BU794" s="89"/>
      <c r="BV794" s="89"/>
      <c r="BW794" s="89"/>
    </row>
    <row r="795" spans="1:75" ht="12.75" customHeight="1" x14ac:dyDescent="0.2">
      <c r="A795" s="102"/>
      <c r="B795" s="102"/>
      <c r="C795" s="102"/>
      <c r="D795" s="102"/>
      <c r="E795" s="102"/>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89"/>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89"/>
      <c r="AZ795" s="89"/>
      <c r="BA795" s="89"/>
      <c r="BB795" s="89"/>
      <c r="BC795" s="89"/>
      <c r="BD795" s="89"/>
      <c r="BE795" s="89"/>
      <c r="BF795" s="89"/>
      <c r="BG795" s="89"/>
      <c r="BH795" s="89"/>
      <c r="BI795" s="89"/>
      <c r="BJ795" s="89"/>
      <c r="BK795" s="89"/>
      <c r="BL795" s="89"/>
      <c r="BM795" s="89"/>
      <c r="BN795" s="89"/>
      <c r="BO795" s="89"/>
      <c r="BP795" s="89"/>
      <c r="BQ795" s="89"/>
      <c r="BR795" s="89"/>
      <c r="BS795" s="89"/>
      <c r="BT795" s="89"/>
      <c r="BU795" s="89"/>
      <c r="BV795" s="89"/>
      <c r="BW795" s="89"/>
    </row>
    <row r="796" spans="1:75" ht="12.75" customHeight="1" x14ac:dyDescent="0.2">
      <c r="A796" s="102"/>
      <c r="B796" s="102"/>
      <c r="C796" s="102"/>
      <c r="D796" s="102"/>
      <c r="E796" s="102"/>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89"/>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89"/>
      <c r="AZ796" s="89"/>
      <c r="BA796" s="89"/>
      <c r="BB796" s="89"/>
      <c r="BC796" s="89"/>
      <c r="BD796" s="89"/>
      <c r="BE796" s="89"/>
      <c r="BF796" s="89"/>
      <c r="BG796" s="89"/>
      <c r="BH796" s="89"/>
      <c r="BI796" s="89"/>
      <c r="BJ796" s="89"/>
      <c r="BK796" s="89"/>
      <c r="BL796" s="89"/>
      <c r="BM796" s="89"/>
      <c r="BN796" s="89"/>
      <c r="BO796" s="89"/>
      <c r="BP796" s="89"/>
      <c r="BQ796" s="89"/>
      <c r="BR796" s="89"/>
      <c r="BS796" s="89"/>
      <c r="BT796" s="89"/>
      <c r="BU796" s="89"/>
      <c r="BV796" s="89"/>
      <c r="BW796" s="89"/>
    </row>
    <row r="797" spans="1:75" ht="12.75" customHeight="1" x14ac:dyDescent="0.2">
      <c r="A797" s="102"/>
      <c r="B797" s="102"/>
      <c r="C797" s="102"/>
      <c r="D797" s="102"/>
      <c r="E797" s="102"/>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89"/>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89"/>
      <c r="AZ797" s="89"/>
      <c r="BA797" s="89"/>
      <c r="BB797" s="89"/>
      <c r="BC797" s="89"/>
      <c r="BD797" s="89"/>
      <c r="BE797" s="89"/>
      <c r="BF797" s="89"/>
      <c r="BG797" s="89"/>
      <c r="BH797" s="89"/>
      <c r="BI797" s="89"/>
      <c r="BJ797" s="89"/>
      <c r="BK797" s="89"/>
      <c r="BL797" s="89"/>
      <c r="BM797" s="89"/>
      <c r="BN797" s="89"/>
      <c r="BO797" s="89"/>
      <c r="BP797" s="89"/>
      <c r="BQ797" s="89"/>
      <c r="BR797" s="89"/>
      <c r="BS797" s="89"/>
      <c r="BT797" s="89"/>
      <c r="BU797" s="89"/>
      <c r="BV797" s="89"/>
      <c r="BW797" s="89"/>
    </row>
    <row r="798" spans="1:75" ht="12.75" customHeight="1" x14ac:dyDescent="0.2">
      <c r="A798" s="102"/>
      <c r="B798" s="102"/>
      <c r="C798" s="102"/>
      <c r="D798" s="102"/>
      <c r="E798" s="102"/>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89"/>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89"/>
      <c r="AZ798" s="89"/>
      <c r="BA798" s="89"/>
      <c r="BB798" s="89"/>
      <c r="BC798" s="89"/>
      <c r="BD798" s="89"/>
      <c r="BE798" s="89"/>
      <c r="BF798" s="89"/>
      <c r="BG798" s="89"/>
      <c r="BH798" s="89"/>
      <c r="BI798" s="89"/>
      <c r="BJ798" s="89"/>
      <c r="BK798" s="89"/>
      <c r="BL798" s="89"/>
      <c r="BM798" s="89"/>
      <c r="BN798" s="89"/>
      <c r="BO798" s="89"/>
      <c r="BP798" s="89"/>
      <c r="BQ798" s="89"/>
      <c r="BR798" s="89"/>
      <c r="BS798" s="89"/>
      <c r="BT798" s="89"/>
      <c r="BU798" s="89"/>
      <c r="BV798" s="89"/>
      <c r="BW798" s="89"/>
    </row>
    <row r="799" spans="1:75" ht="12.75" customHeight="1" x14ac:dyDescent="0.2">
      <c r="A799" s="102"/>
      <c r="B799" s="102"/>
      <c r="C799" s="102"/>
      <c r="D799" s="102"/>
      <c r="E799" s="102"/>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89"/>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89"/>
      <c r="AZ799" s="89"/>
      <c r="BA799" s="89"/>
      <c r="BB799" s="89"/>
      <c r="BC799" s="89"/>
      <c r="BD799" s="89"/>
      <c r="BE799" s="89"/>
      <c r="BF799" s="89"/>
      <c r="BG799" s="89"/>
      <c r="BH799" s="89"/>
      <c r="BI799" s="89"/>
      <c r="BJ799" s="89"/>
      <c r="BK799" s="89"/>
      <c r="BL799" s="89"/>
      <c r="BM799" s="89"/>
      <c r="BN799" s="89"/>
      <c r="BO799" s="89"/>
      <c r="BP799" s="89"/>
      <c r="BQ799" s="89"/>
      <c r="BR799" s="89"/>
      <c r="BS799" s="89"/>
      <c r="BT799" s="89"/>
      <c r="BU799" s="89"/>
      <c r="BV799" s="89"/>
      <c r="BW799" s="89"/>
    </row>
    <row r="800" spans="1:75" ht="12.75" customHeight="1" x14ac:dyDescent="0.2">
      <c r="A800" s="102"/>
      <c r="B800" s="102"/>
      <c r="C800" s="102"/>
      <c r="D800" s="102"/>
      <c r="E800" s="102"/>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89"/>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89"/>
      <c r="AZ800" s="89"/>
      <c r="BA800" s="89"/>
      <c r="BB800" s="89"/>
      <c r="BC800" s="89"/>
      <c r="BD800" s="89"/>
      <c r="BE800" s="89"/>
      <c r="BF800" s="89"/>
      <c r="BG800" s="89"/>
      <c r="BH800" s="89"/>
      <c r="BI800" s="89"/>
      <c r="BJ800" s="89"/>
      <c r="BK800" s="89"/>
      <c r="BL800" s="89"/>
      <c r="BM800" s="89"/>
      <c r="BN800" s="89"/>
      <c r="BO800" s="89"/>
      <c r="BP800" s="89"/>
      <c r="BQ800" s="89"/>
      <c r="BR800" s="89"/>
      <c r="BS800" s="89"/>
      <c r="BT800" s="89"/>
      <c r="BU800" s="89"/>
      <c r="BV800" s="89"/>
      <c r="BW800" s="89"/>
    </row>
    <row r="801" spans="1:75" ht="12.75" customHeight="1" x14ac:dyDescent="0.2">
      <c r="A801" s="102"/>
      <c r="B801" s="102"/>
      <c r="C801" s="102"/>
      <c r="D801" s="102"/>
      <c r="E801" s="102"/>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89"/>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89"/>
      <c r="AZ801" s="89"/>
      <c r="BA801" s="89"/>
      <c r="BB801" s="89"/>
      <c r="BC801" s="89"/>
      <c r="BD801" s="89"/>
      <c r="BE801" s="89"/>
      <c r="BF801" s="89"/>
      <c r="BG801" s="89"/>
      <c r="BH801" s="89"/>
      <c r="BI801" s="89"/>
      <c r="BJ801" s="89"/>
      <c r="BK801" s="89"/>
      <c r="BL801" s="89"/>
      <c r="BM801" s="89"/>
      <c r="BN801" s="89"/>
      <c r="BO801" s="89"/>
      <c r="BP801" s="89"/>
      <c r="BQ801" s="89"/>
      <c r="BR801" s="89"/>
      <c r="BS801" s="89"/>
      <c r="BT801" s="89"/>
      <c r="BU801" s="89"/>
      <c r="BV801" s="89"/>
      <c r="BW801" s="89"/>
    </row>
    <row r="802" spans="1:75" ht="12.75" customHeight="1" x14ac:dyDescent="0.2">
      <c r="A802" s="102"/>
      <c r="B802" s="102"/>
      <c r="C802" s="102"/>
      <c r="D802" s="102"/>
      <c r="E802" s="102"/>
      <c r="F802" s="89"/>
      <c r="G802" s="89"/>
      <c r="H802" s="89"/>
      <c r="I802" s="89"/>
      <c r="J802" s="89"/>
      <c r="K802" s="89"/>
      <c r="L802" s="89"/>
      <c r="M802" s="89"/>
      <c r="N802" s="89"/>
      <c r="O802" s="89"/>
      <c r="P802" s="89"/>
      <c r="Q802" s="89"/>
      <c r="R802" s="89"/>
      <c r="S802" s="89"/>
      <c r="T802" s="89"/>
      <c r="U802" s="89"/>
      <c r="V802" s="89"/>
      <c r="W802" s="89"/>
      <c r="X802" s="89"/>
      <c r="Y802" s="89"/>
      <c r="Z802" s="89"/>
      <c r="AA802" s="89"/>
      <c r="AB802" s="89"/>
      <c r="AC802" s="89"/>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89"/>
      <c r="AZ802" s="89"/>
      <c r="BA802" s="89"/>
      <c r="BB802" s="89"/>
      <c r="BC802" s="89"/>
      <c r="BD802" s="89"/>
      <c r="BE802" s="89"/>
      <c r="BF802" s="89"/>
      <c r="BG802" s="89"/>
      <c r="BH802" s="89"/>
      <c r="BI802" s="89"/>
      <c r="BJ802" s="89"/>
      <c r="BK802" s="89"/>
      <c r="BL802" s="89"/>
      <c r="BM802" s="89"/>
      <c r="BN802" s="89"/>
      <c r="BO802" s="89"/>
      <c r="BP802" s="89"/>
      <c r="BQ802" s="89"/>
      <c r="BR802" s="89"/>
      <c r="BS802" s="89"/>
      <c r="BT802" s="89"/>
      <c r="BU802" s="89"/>
      <c r="BV802" s="89"/>
      <c r="BW802" s="89"/>
    </row>
    <row r="803" spans="1:75" ht="12.75" customHeight="1" x14ac:dyDescent="0.2">
      <c r="A803" s="102"/>
      <c r="B803" s="102"/>
      <c r="C803" s="102"/>
      <c r="D803" s="102"/>
      <c r="E803" s="102"/>
      <c r="F803" s="89"/>
      <c r="G803" s="89"/>
      <c r="H803" s="89"/>
      <c r="I803" s="89"/>
      <c r="J803" s="89"/>
      <c r="K803" s="89"/>
      <c r="L803" s="89"/>
      <c r="M803" s="89"/>
      <c r="N803" s="89"/>
      <c r="O803" s="89"/>
      <c r="P803" s="89"/>
      <c r="Q803" s="89"/>
      <c r="R803" s="89"/>
      <c r="S803" s="89"/>
      <c r="T803" s="89"/>
      <c r="U803" s="89"/>
      <c r="V803" s="89"/>
      <c r="W803" s="89"/>
      <c r="X803" s="89"/>
      <c r="Y803" s="89"/>
      <c r="Z803" s="89"/>
      <c r="AA803" s="89"/>
      <c r="AB803" s="89"/>
      <c r="AC803" s="89"/>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89"/>
      <c r="AZ803" s="89"/>
      <c r="BA803" s="89"/>
      <c r="BB803" s="89"/>
      <c r="BC803" s="89"/>
      <c r="BD803" s="89"/>
      <c r="BE803" s="89"/>
      <c r="BF803" s="89"/>
      <c r="BG803" s="89"/>
      <c r="BH803" s="89"/>
      <c r="BI803" s="89"/>
      <c r="BJ803" s="89"/>
      <c r="BK803" s="89"/>
      <c r="BL803" s="89"/>
      <c r="BM803" s="89"/>
      <c r="BN803" s="89"/>
      <c r="BO803" s="89"/>
      <c r="BP803" s="89"/>
      <c r="BQ803" s="89"/>
      <c r="BR803" s="89"/>
      <c r="BS803" s="89"/>
      <c r="BT803" s="89"/>
      <c r="BU803" s="89"/>
      <c r="BV803" s="89"/>
      <c r="BW803" s="89"/>
    </row>
    <row r="804" spans="1:75" ht="12.75" customHeight="1" x14ac:dyDescent="0.2">
      <c r="A804" s="102"/>
      <c r="B804" s="102"/>
      <c r="C804" s="102"/>
      <c r="D804" s="102"/>
      <c r="E804" s="102"/>
      <c r="F804" s="89"/>
      <c r="G804" s="89"/>
      <c r="H804" s="89"/>
      <c r="I804" s="89"/>
      <c r="J804" s="89"/>
      <c r="K804" s="89"/>
      <c r="L804" s="89"/>
      <c r="M804" s="89"/>
      <c r="N804" s="89"/>
      <c r="O804" s="89"/>
      <c r="P804" s="89"/>
      <c r="Q804" s="89"/>
      <c r="R804" s="89"/>
      <c r="S804" s="89"/>
      <c r="T804" s="89"/>
      <c r="U804" s="89"/>
      <c r="V804" s="89"/>
      <c r="W804" s="89"/>
      <c r="X804" s="89"/>
      <c r="Y804" s="89"/>
      <c r="Z804" s="89"/>
      <c r="AA804" s="89"/>
      <c r="AB804" s="89"/>
      <c r="AC804" s="89"/>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89"/>
      <c r="AZ804" s="89"/>
      <c r="BA804" s="89"/>
      <c r="BB804" s="89"/>
      <c r="BC804" s="89"/>
      <c r="BD804" s="89"/>
      <c r="BE804" s="89"/>
      <c r="BF804" s="89"/>
      <c r="BG804" s="89"/>
      <c r="BH804" s="89"/>
      <c r="BI804" s="89"/>
      <c r="BJ804" s="89"/>
      <c r="BK804" s="89"/>
      <c r="BL804" s="89"/>
      <c r="BM804" s="89"/>
      <c r="BN804" s="89"/>
      <c r="BO804" s="89"/>
      <c r="BP804" s="89"/>
      <c r="BQ804" s="89"/>
      <c r="BR804" s="89"/>
      <c r="BS804" s="89"/>
      <c r="BT804" s="89"/>
      <c r="BU804" s="89"/>
      <c r="BV804" s="89"/>
      <c r="BW804" s="89"/>
    </row>
    <row r="805" spans="1:75" ht="12.75" customHeight="1" x14ac:dyDescent="0.2">
      <c r="A805" s="102"/>
      <c r="B805" s="102"/>
      <c r="C805" s="102"/>
      <c r="D805" s="102"/>
      <c r="E805" s="102"/>
      <c r="F805" s="89"/>
      <c r="G805" s="89"/>
      <c r="H805" s="89"/>
      <c r="I805" s="89"/>
      <c r="J805" s="89"/>
      <c r="K805" s="89"/>
      <c r="L805" s="89"/>
      <c r="M805" s="89"/>
      <c r="N805" s="89"/>
      <c r="O805" s="89"/>
      <c r="P805" s="89"/>
      <c r="Q805" s="89"/>
      <c r="R805" s="89"/>
      <c r="S805" s="89"/>
      <c r="T805" s="89"/>
      <c r="U805" s="89"/>
      <c r="V805" s="89"/>
      <c r="W805" s="89"/>
      <c r="X805" s="89"/>
      <c r="Y805" s="89"/>
      <c r="Z805" s="89"/>
      <c r="AA805" s="89"/>
      <c r="AB805" s="89"/>
      <c r="AC805" s="89"/>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89"/>
      <c r="AZ805" s="89"/>
      <c r="BA805" s="89"/>
      <c r="BB805" s="89"/>
      <c r="BC805" s="89"/>
      <c r="BD805" s="89"/>
      <c r="BE805" s="89"/>
      <c r="BF805" s="89"/>
      <c r="BG805" s="89"/>
      <c r="BH805" s="89"/>
      <c r="BI805" s="89"/>
      <c r="BJ805" s="89"/>
      <c r="BK805" s="89"/>
      <c r="BL805" s="89"/>
      <c r="BM805" s="89"/>
      <c r="BN805" s="89"/>
      <c r="BO805" s="89"/>
      <c r="BP805" s="89"/>
      <c r="BQ805" s="89"/>
      <c r="BR805" s="89"/>
      <c r="BS805" s="89"/>
      <c r="BT805" s="89"/>
      <c r="BU805" s="89"/>
      <c r="BV805" s="89"/>
      <c r="BW805" s="89"/>
    </row>
    <row r="806" spans="1:75" ht="12.75" customHeight="1" x14ac:dyDescent="0.2">
      <c r="A806" s="102"/>
      <c r="B806" s="102"/>
      <c r="C806" s="102"/>
      <c r="D806" s="102"/>
      <c r="E806" s="102"/>
      <c r="F806" s="89"/>
      <c r="G806" s="89"/>
      <c r="H806" s="89"/>
      <c r="I806" s="89"/>
      <c r="J806" s="89"/>
      <c r="K806" s="89"/>
      <c r="L806" s="89"/>
      <c r="M806" s="89"/>
      <c r="N806" s="89"/>
      <c r="O806" s="89"/>
      <c r="P806" s="89"/>
      <c r="Q806" s="89"/>
      <c r="R806" s="89"/>
      <c r="S806" s="89"/>
      <c r="T806" s="89"/>
      <c r="U806" s="89"/>
      <c r="V806" s="89"/>
      <c r="W806" s="89"/>
      <c r="X806" s="89"/>
      <c r="Y806" s="89"/>
      <c r="Z806" s="89"/>
      <c r="AA806" s="89"/>
      <c r="AB806" s="89"/>
      <c r="AC806" s="89"/>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89"/>
      <c r="AZ806" s="89"/>
      <c r="BA806" s="89"/>
      <c r="BB806" s="89"/>
      <c r="BC806" s="89"/>
      <c r="BD806" s="89"/>
      <c r="BE806" s="89"/>
      <c r="BF806" s="89"/>
      <c r="BG806" s="89"/>
      <c r="BH806" s="89"/>
      <c r="BI806" s="89"/>
      <c r="BJ806" s="89"/>
      <c r="BK806" s="89"/>
      <c r="BL806" s="89"/>
      <c r="BM806" s="89"/>
      <c r="BN806" s="89"/>
      <c r="BO806" s="89"/>
      <c r="BP806" s="89"/>
      <c r="BQ806" s="89"/>
      <c r="BR806" s="89"/>
      <c r="BS806" s="89"/>
      <c r="BT806" s="89"/>
      <c r="BU806" s="89"/>
      <c r="BV806" s="89"/>
      <c r="BW806" s="89"/>
    </row>
    <row r="807" spans="1:75" ht="12.75" customHeight="1" x14ac:dyDescent="0.2">
      <c r="A807" s="102"/>
      <c r="B807" s="102"/>
      <c r="C807" s="102"/>
      <c r="D807" s="102"/>
      <c r="E807" s="102"/>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89"/>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89"/>
      <c r="AZ807" s="89"/>
      <c r="BA807" s="89"/>
      <c r="BB807" s="89"/>
      <c r="BC807" s="89"/>
      <c r="BD807" s="89"/>
      <c r="BE807" s="89"/>
      <c r="BF807" s="89"/>
      <c r="BG807" s="89"/>
      <c r="BH807" s="89"/>
      <c r="BI807" s="89"/>
      <c r="BJ807" s="89"/>
      <c r="BK807" s="89"/>
      <c r="BL807" s="89"/>
      <c r="BM807" s="89"/>
      <c r="BN807" s="89"/>
      <c r="BO807" s="89"/>
      <c r="BP807" s="89"/>
      <c r="BQ807" s="89"/>
      <c r="BR807" s="89"/>
      <c r="BS807" s="89"/>
      <c r="BT807" s="89"/>
      <c r="BU807" s="89"/>
      <c r="BV807" s="89"/>
      <c r="BW807" s="89"/>
    </row>
    <row r="808" spans="1:75" ht="12.75" customHeight="1" x14ac:dyDescent="0.2">
      <c r="A808" s="102"/>
      <c r="B808" s="102"/>
      <c r="C808" s="102"/>
      <c r="D808" s="102"/>
      <c r="E808" s="102"/>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89"/>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89"/>
      <c r="AZ808" s="89"/>
      <c r="BA808" s="89"/>
      <c r="BB808" s="89"/>
      <c r="BC808" s="89"/>
      <c r="BD808" s="89"/>
      <c r="BE808" s="89"/>
      <c r="BF808" s="89"/>
      <c r="BG808" s="89"/>
      <c r="BH808" s="89"/>
      <c r="BI808" s="89"/>
      <c r="BJ808" s="89"/>
      <c r="BK808" s="89"/>
      <c r="BL808" s="89"/>
      <c r="BM808" s="89"/>
      <c r="BN808" s="89"/>
      <c r="BO808" s="89"/>
      <c r="BP808" s="89"/>
      <c r="BQ808" s="89"/>
      <c r="BR808" s="89"/>
      <c r="BS808" s="89"/>
      <c r="BT808" s="89"/>
      <c r="BU808" s="89"/>
      <c r="BV808" s="89"/>
      <c r="BW808" s="89"/>
    </row>
    <row r="809" spans="1:75" ht="12.75" customHeight="1" x14ac:dyDescent="0.2">
      <c r="A809" s="102"/>
      <c r="B809" s="102"/>
      <c r="C809" s="102"/>
      <c r="D809" s="102"/>
      <c r="E809" s="102"/>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89"/>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89"/>
      <c r="AZ809" s="89"/>
      <c r="BA809" s="89"/>
      <c r="BB809" s="89"/>
      <c r="BC809" s="89"/>
      <c r="BD809" s="89"/>
      <c r="BE809" s="89"/>
      <c r="BF809" s="89"/>
      <c r="BG809" s="89"/>
      <c r="BH809" s="89"/>
      <c r="BI809" s="89"/>
      <c r="BJ809" s="89"/>
      <c r="BK809" s="89"/>
      <c r="BL809" s="89"/>
      <c r="BM809" s="89"/>
      <c r="BN809" s="89"/>
      <c r="BO809" s="89"/>
      <c r="BP809" s="89"/>
      <c r="BQ809" s="89"/>
      <c r="BR809" s="89"/>
      <c r="BS809" s="89"/>
      <c r="BT809" s="89"/>
      <c r="BU809" s="89"/>
      <c r="BV809" s="89"/>
      <c r="BW809" s="89"/>
    </row>
    <row r="810" spans="1:75" ht="12.75" customHeight="1" x14ac:dyDescent="0.2">
      <c r="A810" s="102"/>
      <c r="B810" s="102"/>
      <c r="C810" s="102"/>
      <c r="D810" s="102"/>
      <c r="E810" s="102"/>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89"/>
      <c r="AZ810" s="89"/>
      <c r="BA810" s="89"/>
      <c r="BB810" s="89"/>
      <c r="BC810" s="89"/>
      <c r="BD810" s="89"/>
      <c r="BE810" s="89"/>
      <c r="BF810" s="89"/>
      <c r="BG810" s="89"/>
      <c r="BH810" s="89"/>
      <c r="BI810" s="89"/>
      <c r="BJ810" s="89"/>
      <c r="BK810" s="89"/>
      <c r="BL810" s="89"/>
      <c r="BM810" s="89"/>
      <c r="BN810" s="89"/>
      <c r="BO810" s="89"/>
      <c r="BP810" s="89"/>
      <c r="BQ810" s="89"/>
      <c r="BR810" s="89"/>
      <c r="BS810" s="89"/>
      <c r="BT810" s="89"/>
      <c r="BU810" s="89"/>
      <c r="BV810" s="89"/>
      <c r="BW810" s="89"/>
    </row>
    <row r="811" spans="1:75" ht="12.75" customHeight="1" x14ac:dyDescent="0.2">
      <c r="A811" s="102"/>
      <c r="B811" s="102"/>
      <c r="C811" s="102"/>
      <c r="D811" s="102"/>
      <c r="E811" s="102"/>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89"/>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89"/>
      <c r="AZ811" s="89"/>
      <c r="BA811" s="89"/>
      <c r="BB811" s="89"/>
      <c r="BC811" s="89"/>
      <c r="BD811" s="89"/>
      <c r="BE811" s="89"/>
      <c r="BF811" s="89"/>
      <c r="BG811" s="89"/>
      <c r="BH811" s="89"/>
      <c r="BI811" s="89"/>
      <c r="BJ811" s="89"/>
      <c r="BK811" s="89"/>
      <c r="BL811" s="89"/>
      <c r="BM811" s="89"/>
      <c r="BN811" s="89"/>
      <c r="BO811" s="89"/>
      <c r="BP811" s="89"/>
      <c r="BQ811" s="89"/>
      <c r="BR811" s="89"/>
      <c r="BS811" s="89"/>
      <c r="BT811" s="89"/>
      <c r="BU811" s="89"/>
      <c r="BV811" s="89"/>
      <c r="BW811" s="89"/>
    </row>
    <row r="812" spans="1:75" ht="12.75" customHeight="1" x14ac:dyDescent="0.2">
      <c r="A812" s="102"/>
      <c r="B812" s="102"/>
      <c r="C812" s="102"/>
      <c r="D812" s="102"/>
      <c r="E812" s="102"/>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89"/>
      <c r="AZ812" s="89"/>
      <c r="BA812" s="89"/>
      <c r="BB812" s="89"/>
      <c r="BC812" s="89"/>
      <c r="BD812" s="89"/>
      <c r="BE812" s="89"/>
      <c r="BF812" s="89"/>
      <c r="BG812" s="89"/>
      <c r="BH812" s="89"/>
      <c r="BI812" s="89"/>
      <c r="BJ812" s="89"/>
      <c r="BK812" s="89"/>
      <c r="BL812" s="89"/>
      <c r="BM812" s="89"/>
      <c r="BN812" s="89"/>
      <c r="BO812" s="89"/>
      <c r="BP812" s="89"/>
      <c r="BQ812" s="89"/>
      <c r="BR812" s="89"/>
      <c r="BS812" s="89"/>
      <c r="BT812" s="89"/>
      <c r="BU812" s="89"/>
      <c r="BV812" s="89"/>
      <c r="BW812" s="89"/>
    </row>
    <row r="813" spans="1:75" ht="12.75" customHeight="1" x14ac:dyDescent="0.2">
      <c r="A813" s="102"/>
      <c r="B813" s="102"/>
      <c r="C813" s="102"/>
      <c r="D813" s="102"/>
      <c r="E813" s="102"/>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89"/>
      <c r="AZ813" s="89"/>
      <c r="BA813" s="89"/>
      <c r="BB813" s="89"/>
      <c r="BC813" s="89"/>
      <c r="BD813" s="89"/>
      <c r="BE813" s="89"/>
      <c r="BF813" s="89"/>
      <c r="BG813" s="89"/>
      <c r="BH813" s="89"/>
      <c r="BI813" s="89"/>
      <c r="BJ813" s="89"/>
      <c r="BK813" s="89"/>
      <c r="BL813" s="89"/>
      <c r="BM813" s="89"/>
      <c r="BN813" s="89"/>
      <c r="BO813" s="89"/>
      <c r="BP813" s="89"/>
      <c r="BQ813" s="89"/>
      <c r="BR813" s="89"/>
      <c r="BS813" s="89"/>
      <c r="BT813" s="89"/>
      <c r="BU813" s="89"/>
      <c r="BV813" s="89"/>
      <c r="BW813" s="89"/>
    </row>
    <row r="814" spans="1:75" ht="12.75" customHeight="1" x14ac:dyDescent="0.2">
      <c r="A814" s="102"/>
      <c r="B814" s="102"/>
      <c r="C814" s="102"/>
      <c r="D814" s="102"/>
      <c r="E814" s="102"/>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89"/>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89"/>
      <c r="AZ814" s="89"/>
      <c r="BA814" s="89"/>
      <c r="BB814" s="89"/>
      <c r="BC814" s="89"/>
      <c r="BD814" s="89"/>
      <c r="BE814" s="89"/>
      <c r="BF814" s="89"/>
      <c r="BG814" s="89"/>
      <c r="BH814" s="89"/>
      <c r="BI814" s="89"/>
      <c r="BJ814" s="89"/>
      <c r="BK814" s="89"/>
      <c r="BL814" s="89"/>
      <c r="BM814" s="89"/>
      <c r="BN814" s="89"/>
      <c r="BO814" s="89"/>
      <c r="BP814" s="89"/>
      <c r="BQ814" s="89"/>
      <c r="BR814" s="89"/>
      <c r="BS814" s="89"/>
      <c r="BT814" s="89"/>
      <c r="BU814" s="89"/>
      <c r="BV814" s="89"/>
      <c r="BW814" s="89"/>
    </row>
    <row r="815" spans="1:75" ht="12.75" customHeight="1" x14ac:dyDescent="0.2">
      <c r="A815" s="102"/>
      <c r="B815" s="102"/>
      <c r="C815" s="102"/>
      <c r="D815" s="102"/>
      <c r="E815" s="102"/>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89"/>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89"/>
      <c r="AZ815" s="89"/>
      <c r="BA815" s="89"/>
      <c r="BB815" s="89"/>
      <c r="BC815" s="89"/>
      <c r="BD815" s="89"/>
      <c r="BE815" s="89"/>
      <c r="BF815" s="89"/>
      <c r="BG815" s="89"/>
      <c r="BH815" s="89"/>
      <c r="BI815" s="89"/>
      <c r="BJ815" s="89"/>
      <c r="BK815" s="89"/>
      <c r="BL815" s="89"/>
      <c r="BM815" s="89"/>
      <c r="BN815" s="89"/>
      <c r="BO815" s="89"/>
      <c r="BP815" s="89"/>
      <c r="BQ815" s="89"/>
      <c r="BR815" s="89"/>
      <c r="BS815" s="89"/>
      <c r="BT815" s="89"/>
      <c r="BU815" s="89"/>
      <c r="BV815" s="89"/>
      <c r="BW815" s="89"/>
    </row>
    <row r="816" spans="1:75" ht="12.75" customHeight="1" x14ac:dyDescent="0.2">
      <c r="A816" s="102"/>
      <c r="B816" s="102"/>
      <c r="C816" s="102"/>
      <c r="D816" s="102"/>
      <c r="E816" s="102"/>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89"/>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89"/>
      <c r="AZ816" s="89"/>
      <c r="BA816" s="89"/>
      <c r="BB816" s="89"/>
      <c r="BC816" s="89"/>
      <c r="BD816" s="89"/>
      <c r="BE816" s="89"/>
      <c r="BF816" s="89"/>
      <c r="BG816" s="89"/>
      <c r="BH816" s="89"/>
      <c r="BI816" s="89"/>
      <c r="BJ816" s="89"/>
      <c r="BK816" s="89"/>
      <c r="BL816" s="89"/>
      <c r="BM816" s="89"/>
      <c r="BN816" s="89"/>
      <c r="BO816" s="89"/>
      <c r="BP816" s="89"/>
      <c r="BQ816" s="89"/>
      <c r="BR816" s="89"/>
      <c r="BS816" s="89"/>
      <c r="BT816" s="89"/>
      <c r="BU816" s="89"/>
      <c r="BV816" s="89"/>
      <c r="BW816" s="89"/>
    </row>
    <row r="817" spans="1:75" ht="12.75" customHeight="1" x14ac:dyDescent="0.2">
      <c r="A817" s="102"/>
      <c r="B817" s="102"/>
      <c r="C817" s="102"/>
      <c r="D817" s="102"/>
      <c r="E817" s="102"/>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89"/>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89"/>
      <c r="AZ817" s="89"/>
      <c r="BA817" s="89"/>
      <c r="BB817" s="89"/>
      <c r="BC817" s="89"/>
      <c r="BD817" s="89"/>
      <c r="BE817" s="89"/>
      <c r="BF817" s="89"/>
      <c r="BG817" s="89"/>
      <c r="BH817" s="89"/>
      <c r="BI817" s="89"/>
      <c r="BJ817" s="89"/>
      <c r="BK817" s="89"/>
      <c r="BL817" s="89"/>
      <c r="BM817" s="89"/>
      <c r="BN817" s="89"/>
      <c r="BO817" s="89"/>
      <c r="BP817" s="89"/>
      <c r="BQ817" s="89"/>
      <c r="BR817" s="89"/>
      <c r="BS817" s="89"/>
      <c r="BT817" s="89"/>
      <c r="BU817" s="89"/>
      <c r="BV817" s="89"/>
      <c r="BW817" s="89"/>
    </row>
    <row r="818" spans="1:75" ht="12.75" customHeight="1" x14ac:dyDescent="0.2">
      <c r="A818" s="102"/>
      <c r="B818" s="102"/>
      <c r="C818" s="102"/>
      <c r="D818" s="102"/>
      <c r="E818" s="102"/>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89"/>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89"/>
      <c r="AZ818" s="89"/>
      <c r="BA818" s="89"/>
      <c r="BB818" s="89"/>
      <c r="BC818" s="89"/>
      <c r="BD818" s="89"/>
      <c r="BE818" s="89"/>
      <c r="BF818" s="89"/>
      <c r="BG818" s="89"/>
      <c r="BH818" s="89"/>
      <c r="BI818" s="89"/>
      <c r="BJ818" s="89"/>
      <c r="BK818" s="89"/>
      <c r="BL818" s="89"/>
      <c r="BM818" s="89"/>
      <c r="BN818" s="89"/>
      <c r="BO818" s="89"/>
      <c r="BP818" s="89"/>
      <c r="BQ818" s="89"/>
      <c r="BR818" s="89"/>
      <c r="BS818" s="89"/>
      <c r="BT818" s="89"/>
      <c r="BU818" s="89"/>
      <c r="BV818" s="89"/>
      <c r="BW818" s="89"/>
    </row>
    <row r="819" spans="1:75" ht="12.75" customHeight="1" x14ac:dyDescent="0.2">
      <c r="A819" s="102"/>
      <c r="B819" s="102"/>
      <c r="C819" s="102"/>
      <c r="D819" s="102"/>
      <c r="E819" s="102"/>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89"/>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89"/>
      <c r="AZ819" s="89"/>
      <c r="BA819" s="89"/>
      <c r="BB819" s="89"/>
      <c r="BC819" s="89"/>
      <c r="BD819" s="89"/>
      <c r="BE819" s="89"/>
      <c r="BF819" s="89"/>
      <c r="BG819" s="89"/>
      <c r="BH819" s="89"/>
      <c r="BI819" s="89"/>
      <c r="BJ819" s="89"/>
      <c r="BK819" s="89"/>
      <c r="BL819" s="89"/>
      <c r="BM819" s="89"/>
      <c r="BN819" s="89"/>
      <c r="BO819" s="89"/>
      <c r="BP819" s="89"/>
      <c r="BQ819" s="89"/>
      <c r="BR819" s="89"/>
      <c r="BS819" s="89"/>
      <c r="BT819" s="89"/>
      <c r="BU819" s="89"/>
      <c r="BV819" s="89"/>
      <c r="BW819" s="89"/>
    </row>
    <row r="820" spans="1:75" ht="12.75" customHeight="1" x14ac:dyDescent="0.2">
      <c r="A820" s="102"/>
      <c r="B820" s="102"/>
      <c r="C820" s="102"/>
      <c r="D820" s="102"/>
      <c r="E820" s="102"/>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89"/>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89"/>
      <c r="AZ820" s="89"/>
      <c r="BA820" s="89"/>
      <c r="BB820" s="89"/>
      <c r="BC820" s="89"/>
      <c r="BD820" s="89"/>
      <c r="BE820" s="89"/>
      <c r="BF820" s="89"/>
      <c r="BG820" s="89"/>
      <c r="BH820" s="89"/>
      <c r="BI820" s="89"/>
      <c r="BJ820" s="89"/>
      <c r="BK820" s="89"/>
      <c r="BL820" s="89"/>
      <c r="BM820" s="89"/>
      <c r="BN820" s="89"/>
      <c r="BO820" s="89"/>
      <c r="BP820" s="89"/>
      <c r="BQ820" s="89"/>
      <c r="BR820" s="89"/>
      <c r="BS820" s="89"/>
      <c r="BT820" s="89"/>
      <c r="BU820" s="89"/>
      <c r="BV820" s="89"/>
      <c r="BW820" s="89"/>
    </row>
    <row r="821" spans="1:75" ht="12.75" customHeight="1" x14ac:dyDescent="0.2">
      <c r="A821" s="102"/>
      <c r="B821" s="102"/>
      <c r="C821" s="102"/>
      <c r="D821" s="102"/>
      <c r="E821" s="102"/>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89"/>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89"/>
      <c r="AZ821" s="89"/>
      <c r="BA821" s="89"/>
      <c r="BB821" s="89"/>
      <c r="BC821" s="89"/>
      <c r="BD821" s="89"/>
      <c r="BE821" s="89"/>
      <c r="BF821" s="89"/>
      <c r="BG821" s="89"/>
      <c r="BH821" s="89"/>
      <c r="BI821" s="89"/>
      <c r="BJ821" s="89"/>
      <c r="BK821" s="89"/>
      <c r="BL821" s="89"/>
      <c r="BM821" s="89"/>
      <c r="BN821" s="89"/>
      <c r="BO821" s="89"/>
      <c r="BP821" s="89"/>
      <c r="BQ821" s="89"/>
      <c r="BR821" s="89"/>
      <c r="BS821" s="89"/>
      <c r="BT821" s="89"/>
      <c r="BU821" s="89"/>
      <c r="BV821" s="89"/>
      <c r="BW821" s="89"/>
    </row>
    <row r="822" spans="1:75" ht="12.75" customHeight="1" x14ac:dyDescent="0.2">
      <c r="A822" s="102"/>
      <c r="B822" s="102"/>
      <c r="C822" s="102"/>
      <c r="D822" s="102"/>
      <c r="E822" s="102"/>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89"/>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89"/>
      <c r="AZ822" s="89"/>
      <c r="BA822" s="89"/>
      <c r="BB822" s="89"/>
      <c r="BC822" s="89"/>
      <c r="BD822" s="89"/>
      <c r="BE822" s="89"/>
      <c r="BF822" s="89"/>
      <c r="BG822" s="89"/>
      <c r="BH822" s="89"/>
      <c r="BI822" s="89"/>
      <c r="BJ822" s="89"/>
      <c r="BK822" s="89"/>
      <c r="BL822" s="89"/>
      <c r="BM822" s="89"/>
      <c r="BN822" s="89"/>
      <c r="BO822" s="89"/>
      <c r="BP822" s="89"/>
      <c r="BQ822" s="89"/>
      <c r="BR822" s="89"/>
      <c r="BS822" s="89"/>
      <c r="BT822" s="89"/>
      <c r="BU822" s="89"/>
      <c r="BV822" s="89"/>
      <c r="BW822" s="89"/>
    </row>
    <row r="823" spans="1:75" ht="12.75" customHeight="1" x14ac:dyDescent="0.2">
      <c r="A823" s="102"/>
      <c r="B823" s="102"/>
      <c r="C823" s="102"/>
      <c r="D823" s="102"/>
      <c r="E823" s="102"/>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89"/>
      <c r="AZ823" s="89"/>
      <c r="BA823" s="89"/>
      <c r="BB823" s="89"/>
      <c r="BC823" s="89"/>
      <c r="BD823" s="89"/>
      <c r="BE823" s="89"/>
      <c r="BF823" s="89"/>
      <c r="BG823" s="89"/>
      <c r="BH823" s="89"/>
      <c r="BI823" s="89"/>
      <c r="BJ823" s="89"/>
      <c r="BK823" s="89"/>
      <c r="BL823" s="89"/>
      <c r="BM823" s="89"/>
      <c r="BN823" s="89"/>
      <c r="BO823" s="89"/>
      <c r="BP823" s="89"/>
      <c r="BQ823" s="89"/>
      <c r="BR823" s="89"/>
      <c r="BS823" s="89"/>
      <c r="BT823" s="89"/>
      <c r="BU823" s="89"/>
      <c r="BV823" s="89"/>
      <c r="BW823" s="89"/>
    </row>
    <row r="824" spans="1:75" ht="12.75" customHeight="1" x14ac:dyDescent="0.2">
      <c r="A824" s="102"/>
      <c r="B824" s="102"/>
      <c r="C824" s="102"/>
      <c r="D824" s="102"/>
      <c r="E824" s="102"/>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89"/>
      <c r="AZ824" s="89"/>
      <c r="BA824" s="89"/>
      <c r="BB824" s="89"/>
      <c r="BC824" s="89"/>
      <c r="BD824" s="89"/>
      <c r="BE824" s="89"/>
      <c r="BF824" s="89"/>
      <c r="BG824" s="89"/>
      <c r="BH824" s="89"/>
      <c r="BI824" s="89"/>
      <c r="BJ824" s="89"/>
      <c r="BK824" s="89"/>
      <c r="BL824" s="89"/>
      <c r="BM824" s="89"/>
      <c r="BN824" s="89"/>
      <c r="BO824" s="89"/>
      <c r="BP824" s="89"/>
      <c r="BQ824" s="89"/>
      <c r="BR824" s="89"/>
      <c r="BS824" s="89"/>
      <c r="BT824" s="89"/>
      <c r="BU824" s="89"/>
      <c r="BV824" s="89"/>
      <c r="BW824" s="89"/>
    </row>
    <row r="825" spans="1:75" ht="12.75" customHeight="1" x14ac:dyDescent="0.2">
      <c r="A825" s="102"/>
      <c r="B825" s="102"/>
      <c r="C825" s="102"/>
      <c r="D825" s="102"/>
      <c r="E825" s="102"/>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89"/>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89"/>
      <c r="AZ825" s="89"/>
      <c r="BA825" s="89"/>
      <c r="BB825" s="89"/>
      <c r="BC825" s="89"/>
      <c r="BD825" s="89"/>
      <c r="BE825" s="89"/>
      <c r="BF825" s="89"/>
      <c r="BG825" s="89"/>
      <c r="BH825" s="89"/>
      <c r="BI825" s="89"/>
      <c r="BJ825" s="89"/>
      <c r="BK825" s="89"/>
      <c r="BL825" s="89"/>
      <c r="BM825" s="89"/>
      <c r="BN825" s="89"/>
      <c r="BO825" s="89"/>
      <c r="BP825" s="89"/>
      <c r="BQ825" s="89"/>
      <c r="BR825" s="89"/>
      <c r="BS825" s="89"/>
      <c r="BT825" s="89"/>
      <c r="BU825" s="89"/>
      <c r="BV825" s="89"/>
      <c r="BW825" s="89"/>
    </row>
    <row r="826" spans="1:75" ht="12.75" customHeight="1" x14ac:dyDescent="0.2">
      <c r="A826" s="102"/>
      <c r="B826" s="102"/>
      <c r="C826" s="102"/>
      <c r="D826" s="102"/>
      <c r="E826" s="102"/>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89"/>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89"/>
      <c r="AZ826" s="89"/>
      <c r="BA826" s="89"/>
      <c r="BB826" s="89"/>
      <c r="BC826" s="89"/>
      <c r="BD826" s="89"/>
      <c r="BE826" s="89"/>
      <c r="BF826" s="89"/>
      <c r="BG826" s="89"/>
      <c r="BH826" s="89"/>
      <c r="BI826" s="89"/>
      <c r="BJ826" s="89"/>
      <c r="BK826" s="89"/>
      <c r="BL826" s="89"/>
      <c r="BM826" s="89"/>
      <c r="BN826" s="89"/>
      <c r="BO826" s="89"/>
      <c r="BP826" s="89"/>
      <c r="BQ826" s="89"/>
      <c r="BR826" s="89"/>
      <c r="BS826" s="89"/>
      <c r="BT826" s="89"/>
      <c r="BU826" s="89"/>
      <c r="BV826" s="89"/>
      <c r="BW826" s="89"/>
    </row>
    <row r="827" spans="1:75" ht="12.75" customHeight="1" x14ac:dyDescent="0.2">
      <c r="A827" s="102"/>
      <c r="B827" s="102"/>
      <c r="C827" s="102"/>
      <c r="D827" s="102"/>
      <c r="E827" s="102"/>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89"/>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89"/>
      <c r="AZ827" s="89"/>
      <c r="BA827" s="89"/>
      <c r="BB827" s="89"/>
      <c r="BC827" s="89"/>
      <c r="BD827" s="89"/>
      <c r="BE827" s="89"/>
      <c r="BF827" s="89"/>
      <c r="BG827" s="89"/>
      <c r="BH827" s="89"/>
      <c r="BI827" s="89"/>
      <c r="BJ827" s="89"/>
      <c r="BK827" s="89"/>
      <c r="BL827" s="89"/>
      <c r="BM827" s="89"/>
      <c r="BN827" s="89"/>
      <c r="BO827" s="89"/>
      <c r="BP827" s="89"/>
      <c r="BQ827" s="89"/>
      <c r="BR827" s="89"/>
      <c r="BS827" s="89"/>
      <c r="BT827" s="89"/>
      <c r="BU827" s="89"/>
      <c r="BV827" s="89"/>
      <c r="BW827" s="89"/>
    </row>
    <row r="828" spans="1:75" ht="12.75" customHeight="1" x14ac:dyDescent="0.2">
      <c r="A828" s="102"/>
      <c r="B828" s="102"/>
      <c r="C828" s="102"/>
      <c r="D828" s="102"/>
      <c r="E828" s="102"/>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89"/>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89"/>
      <c r="AZ828" s="89"/>
      <c r="BA828" s="89"/>
      <c r="BB828" s="89"/>
      <c r="BC828" s="89"/>
      <c r="BD828" s="89"/>
      <c r="BE828" s="89"/>
      <c r="BF828" s="89"/>
      <c r="BG828" s="89"/>
      <c r="BH828" s="89"/>
      <c r="BI828" s="89"/>
      <c r="BJ828" s="89"/>
      <c r="BK828" s="89"/>
      <c r="BL828" s="89"/>
      <c r="BM828" s="89"/>
      <c r="BN828" s="89"/>
      <c r="BO828" s="89"/>
      <c r="BP828" s="89"/>
      <c r="BQ828" s="89"/>
      <c r="BR828" s="89"/>
      <c r="BS828" s="89"/>
      <c r="BT828" s="89"/>
      <c r="BU828" s="89"/>
      <c r="BV828" s="89"/>
      <c r="BW828" s="89"/>
    </row>
    <row r="829" spans="1:75" ht="12.75" customHeight="1" x14ac:dyDescent="0.2">
      <c r="A829" s="102"/>
      <c r="B829" s="102"/>
      <c r="C829" s="102"/>
      <c r="D829" s="102"/>
      <c r="E829" s="102"/>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89"/>
      <c r="AZ829" s="89"/>
      <c r="BA829" s="89"/>
      <c r="BB829" s="89"/>
      <c r="BC829" s="89"/>
      <c r="BD829" s="89"/>
      <c r="BE829" s="89"/>
      <c r="BF829" s="89"/>
      <c r="BG829" s="89"/>
      <c r="BH829" s="89"/>
      <c r="BI829" s="89"/>
      <c r="BJ829" s="89"/>
      <c r="BK829" s="89"/>
      <c r="BL829" s="89"/>
      <c r="BM829" s="89"/>
      <c r="BN829" s="89"/>
      <c r="BO829" s="89"/>
      <c r="BP829" s="89"/>
      <c r="BQ829" s="89"/>
      <c r="BR829" s="89"/>
      <c r="BS829" s="89"/>
      <c r="BT829" s="89"/>
      <c r="BU829" s="89"/>
      <c r="BV829" s="89"/>
      <c r="BW829" s="89"/>
    </row>
    <row r="830" spans="1:75" ht="12.75" customHeight="1" x14ac:dyDescent="0.2">
      <c r="A830" s="102"/>
      <c r="B830" s="102"/>
      <c r="C830" s="102"/>
      <c r="D830" s="102"/>
      <c r="E830" s="102"/>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89"/>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89"/>
      <c r="AZ830" s="89"/>
      <c r="BA830" s="89"/>
      <c r="BB830" s="89"/>
      <c r="BC830" s="89"/>
      <c r="BD830" s="89"/>
      <c r="BE830" s="89"/>
      <c r="BF830" s="89"/>
      <c r="BG830" s="89"/>
      <c r="BH830" s="89"/>
      <c r="BI830" s="89"/>
      <c r="BJ830" s="89"/>
      <c r="BK830" s="89"/>
      <c r="BL830" s="89"/>
      <c r="BM830" s="89"/>
      <c r="BN830" s="89"/>
      <c r="BO830" s="89"/>
      <c r="BP830" s="89"/>
      <c r="BQ830" s="89"/>
      <c r="BR830" s="89"/>
      <c r="BS830" s="89"/>
      <c r="BT830" s="89"/>
      <c r="BU830" s="89"/>
      <c r="BV830" s="89"/>
      <c r="BW830" s="89"/>
    </row>
    <row r="831" spans="1:75" ht="12.75" customHeight="1" x14ac:dyDescent="0.2">
      <c r="A831" s="102"/>
      <c r="B831" s="102"/>
      <c r="C831" s="102"/>
      <c r="D831" s="102"/>
      <c r="E831" s="102"/>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89"/>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89"/>
      <c r="AZ831" s="89"/>
      <c r="BA831" s="89"/>
      <c r="BB831" s="89"/>
      <c r="BC831" s="89"/>
      <c r="BD831" s="89"/>
      <c r="BE831" s="89"/>
      <c r="BF831" s="89"/>
      <c r="BG831" s="89"/>
      <c r="BH831" s="89"/>
      <c r="BI831" s="89"/>
      <c r="BJ831" s="89"/>
      <c r="BK831" s="89"/>
      <c r="BL831" s="89"/>
      <c r="BM831" s="89"/>
      <c r="BN831" s="89"/>
      <c r="BO831" s="89"/>
      <c r="BP831" s="89"/>
      <c r="BQ831" s="89"/>
      <c r="BR831" s="89"/>
      <c r="BS831" s="89"/>
      <c r="BT831" s="89"/>
      <c r="BU831" s="89"/>
      <c r="BV831" s="89"/>
      <c r="BW831" s="89"/>
    </row>
    <row r="832" spans="1:75" ht="12.75" customHeight="1" x14ac:dyDescent="0.2">
      <c r="A832" s="102"/>
      <c r="B832" s="102"/>
      <c r="C832" s="102"/>
      <c r="D832" s="102"/>
      <c r="E832" s="102"/>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89"/>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89"/>
      <c r="AZ832" s="89"/>
      <c r="BA832" s="89"/>
      <c r="BB832" s="89"/>
      <c r="BC832" s="89"/>
      <c r="BD832" s="89"/>
      <c r="BE832" s="89"/>
      <c r="BF832" s="89"/>
      <c r="BG832" s="89"/>
      <c r="BH832" s="89"/>
      <c r="BI832" s="89"/>
      <c r="BJ832" s="89"/>
      <c r="BK832" s="89"/>
      <c r="BL832" s="89"/>
      <c r="BM832" s="89"/>
      <c r="BN832" s="89"/>
      <c r="BO832" s="89"/>
      <c r="BP832" s="89"/>
      <c r="BQ832" s="89"/>
      <c r="BR832" s="89"/>
      <c r="BS832" s="89"/>
      <c r="BT832" s="89"/>
      <c r="BU832" s="89"/>
      <c r="BV832" s="89"/>
      <c r="BW832" s="89"/>
    </row>
    <row r="833" spans="1:75" ht="12.75" customHeight="1" x14ac:dyDescent="0.2">
      <c r="A833" s="102"/>
      <c r="B833" s="102"/>
      <c r="C833" s="102"/>
      <c r="D833" s="102"/>
      <c r="E833" s="102"/>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89"/>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89"/>
      <c r="AZ833" s="89"/>
      <c r="BA833" s="89"/>
      <c r="BB833" s="89"/>
      <c r="BC833" s="89"/>
      <c r="BD833" s="89"/>
      <c r="BE833" s="89"/>
      <c r="BF833" s="89"/>
      <c r="BG833" s="89"/>
      <c r="BH833" s="89"/>
      <c r="BI833" s="89"/>
      <c r="BJ833" s="89"/>
      <c r="BK833" s="89"/>
      <c r="BL833" s="89"/>
      <c r="BM833" s="89"/>
      <c r="BN833" s="89"/>
      <c r="BO833" s="89"/>
      <c r="BP833" s="89"/>
      <c r="BQ833" s="89"/>
      <c r="BR833" s="89"/>
      <c r="BS833" s="89"/>
      <c r="BT833" s="89"/>
      <c r="BU833" s="89"/>
      <c r="BV833" s="89"/>
      <c r="BW833" s="89"/>
    </row>
    <row r="834" spans="1:75" ht="12.75" customHeight="1" x14ac:dyDescent="0.2">
      <c r="A834" s="102"/>
      <c r="B834" s="102"/>
      <c r="C834" s="102"/>
      <c r="D834" s="102"/>
      <c r="E834" s="102"/>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89"/>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89"/>
      <c r="AZ834" s="89"/>
      <c r="BA834" s="89"/>
      <c r="BB834" s="89"/>
      <c r="BC834" s="89"/>
      <c r="BD834" s="89"/>
      <c r="BE834" s="89"/>
      <c r="BF834" s="89"/>
      <c r="BG834" s="89"/>
      <c r="BH834" s="89"/>
      <c r="BI834" s="89"/>
      <c r="BJ834" s="89"/>
      <c r="BK834" s="89"/>
      <c r="BL834" s="89"/>
      <c r="BM834" s="89"/>
      <c r="BN834" s="89"/>
      <c r="BO834" s="89"/>
      <c r="BP834" s="89"/>
      <c r="BQ834" s="89"/>
      <c r="BR834" s="89"/>
      <c r="BS834" s="89"/>
      <c r="BT834" s="89"/>
      <c r="BU834" s="89"/>
      <c r="BV834" s="89"/>
      <c r="BW834" s="89"/>
    </row>
    <row r="835" spans="1:75" ht="12.75" customHeight="1" x14ac:dyDescent="0.2">
      <c r="A835" s="102"/>
      <c r="B835" s="102"/>
      <c r="C835" s="102"/>
      <c r="D835" s="102"/>
      <c r="E835" s="102"/>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89"/>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89"/>
      <c r="AZ835" s="89"/>
      <c r="BA835" s="89"/>
      <c r="BB835" s="89"/>
      <c r="BC835" s="89"/>
      <c r="BD835" s="89"/>
      <c r="BE835" s="89"/>
      <c r="BF835" s="89"/>
      <c r="BG835" s="89"/>
      <c r="BH835" s="89"/>
      <c r="BI835" s="89"/>
      <c r="BJ835" s="89"/>
      <c r="BK835" s="89"/>
      <c r="BL835" s="89"/>
      <c r="BM835" s="89"/>
      <c r="BN835" s="89"/>
      <c r="BO835" s="89"/>
      <c r="BP835" s="89"/>
      <c r="BQ835" s="89"/>
      <c r="BR835" s="89"/>
      <c r="BS835" s="89"/>
      <c r="BT835" s="89"/>
      <c r="BU835" s="89"/>
      <c r="BV835" s="89"/>
      <c r="BW835" s="89"/>
    </row>
    <row r="836" spans="1:75" ht="12.75" customHeight="1" x14ac:dyDescent="0.2">
      <c r="A836" s="102"/>
      <c r="B836" s="102"/>
      <c r="C836" s="102"/>
      <c r="D836" s="102"/>
      <c r="E836" s="102"/>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89"/>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89"/>
      <c r="AZ836" s="89"/>
      <c r="BA836" s="89"/>
      <c r="BB836" s="89"/>
      <c r="BC836" s="89"/>
      <c r="BD836" s="89"/>
      <c r="BE836" s="89"/>
      <c r="BF836" s="89"/>
      <c r="BG836" s="89"/>
      <c r="BH836" s="89"/>
      <c r="BI836" s="89"/>
      <c r="BJ836" s="89"/>
      <c r="BK836" s="89"/>
      <c r="BL836" s="89"/>
      <c r="BM836" s="89"/>
      <c r="BN836" s="89"/>
      <c r="BO836" s="89"/>
      <c r="BP836" s="89"/>
      <c r="BQ836" s="89"/>
      <c r="BR836" s="89"/>
      <c r="BS836" s="89"/>
      <c r="BT836" s="89"/>
      <c r="BU836" s="89"/>
      <c r="BV836" s="89"/>
      <c r="BW836" s="89"/>
    </row>
    <row r="837" spans="1:75" ht="12.75" customHeight="1" x14ac:dyDescent="0.2">
      <c r="A837" s="102"/>
      <c r="B837" s="102"/>
      <c r="C837" s="102"/>
      <c r="D837" s="102"/>
      <c r="E837" s="102"/>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89"/>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89"/>
      <c r="AZ837" s="89"/>
      <c r="BA837" s="89"/>
      <c r="BB837" s="89"/>
      <c r="BC837" s="89"/>
      <c r="BD837" s="89"/>
      <c r="BE837" s="89"/>
      <c r="BF837" s="89"/>
      <c r="BG837" s="89"/>
      <c r="BH837" s="89"/>
      <c r="BI837" s="89"/>
      <c r="BJ837" s="89"/>
      <c r="BK837" s="89"/>
      <c r="BL837" s="89"/>
      <c r="BM837" s="89"/>
      <c r="BN837" s="89"/>
      <c r="BO837" s="89"/>
      <c r="BP837" s="89"/>
      <c r="BQ837" s="89"/>
      <c r="BR837" s="89"/>
      <c r="BS837" s="89"/>
      <c r="BT837" s="89"/>
      <c r="BU837" s="89"/>
      <c r="BV837" s="89"/>
      <c r="BW837" s="89"/>
    </row>
    <row r="838" spans="1:75" ht="12.75" customHeight="1" x14ac:dyDescent="0.2">
      <c r="A838" s="102"/>
      <c r="B838" s="102"/>
      <c r="C838" s="102"/>
      <c r="D838" s="102"/>
      <c r="E838" s="102"/>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89"/>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89"/>
      <c r="AZ838" s="89"/>
      <c r="BA838" s="89"/>
      <c r="BB838" s="89"/>
      <c r="BC838" s="89"/>
      <c r="BD838" s="89"/>
      <c r="BE838" s="89"/>
      <c r="BF838" s="89"/>
      <c r="BG838" s="89"/>
      <c r="BH838" s="89"/>
      <c r="BI838" s="89"/>
      <c r="BJ838" s="89"/>
      <c r="BK838" s="89"/>
      <c r="BL838" s="89"/>
      <c r="BM838" s="89"/>
      <c r="BN838" s="89"/>
      <c r="BO838" s="89"/>
      <c r="BP838" s="89"/>
      <c r="BQ838" s="89"/>
      <c r="BR838" s="89"/>
      <c r="BS838" s="89"/>
      <c r="BT838" s="89"/>
      <c r="BU838" s="89"/>
      <c r="BV838" s="89"/>
      <c r="BW838" s="89"/>
    </row>
    <row r="839" spans="1:75" ht="12.75" customHeight="1" x14ac:dyDescent="0.2">
      <c r="A839" s="102"/>
      <c r="B839" s="102"/>
      <c r="C839" s="102"/>
      <c r="D839" s="102"/>
      <c r="E839" s="102"/>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89"/>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89"/>
      <c r="AZ839" s="89"/>
      <c r="BA839" s="89"/>
      <c r="BB839" s="89"/>
      <c r="BC839" s="89"/>
      <c r="BD839" s="89"/>
      <c r="BE839" s="89"/>
      <c r="BF839" s="89"/>
      <c r="BG839" s="89"/>
      <c r="BH839" s="89"/>
      <c r="BI839" s="89"/>
      <c r="BJ839" s="89"/>
      <c r="BK839" s="89"/>
      <c r="BL839" s="89"/>
      <c r="BM839" s="89"/>
      <c r="BN839" s="89"/>
      <c r="BO839" s="89"/>
      <c r="BP839" s="89"/>
      <c r="BQ839" s="89"/>
      <c r="BR839" s="89"/>
      <c r="BS839" s="89"/>
      <c r="BT839" s="89"/>
      <c r="BU839" s="89"/>
      <c r="BV839" s="89"/>
      <c r="BW839" s="89"/>
    </row>
    <row r="840" spans="1:75" ht="12.75" customHeight="1" x14ac:dyDescent="0.2">
      <c r="A840" s="102"/>
      <c r="B840" s="102"/>
      <c r="C840" s="102"/>
      <c r="D840" s="102"/>
      <c r="E840" s="102"/>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89"/>
      <c r="AZ840" s="89"/>
      <c r="BA840" s="89"/>
      <c r="BB840" s="89"/>
      <c r="BC840" s="89"/>
      <c r="BD840" s="89"/>
      <c r="BE840" s="89"/>
      <c r="BF840" s="89"/>
      <c r="BG840" s="89"/>
      <c r="BH840" s="89"/>
      <c r="BI840" s="89"/>
      <c r="BJ840" s="89"/>
      <c r="BK840" s="89"/>
      <c r="BL840" s="89"/>
      <c r="BM840" s="89"/>
      <c r="BN840" s="89"/>
      <c r="BO840" s="89"/>
      <c r="BP840" s="89"/>
      <c r="BQ840" s="89"/>
      <c r="BR840" s="89"/>
      <c r="BS840" s="89"/>
      <c r="BT840" s="89"/>
      <c r="BU840" s="89"/>
      <c r="BV840" s="89"/>
      <c r="BW840" s="89"/>
    </row>
    <row r="841" spans="1:75" ht="12.75" customHeight="1" x14ac:dyDescent="0.2">
      <c r="A841" s="102"/>
      <c r="B841" s="102"/>
      <c r="C841" s="102"/>
      <c r="D841" s="102"/>
      <c r="E841" s="102"/>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89"/>
      <c r="AZ841" s="89"/>
      <c r="BA841" s="89"/>
      <c r="BB841" s="89"/>
      <c r="BC841" s="89"/>
      <c r="BD841" s="89"/>
      <c r="BE841" s="89"/>
      <c r="BF841" s="89"/>
      <c r="BG841" s="89"/>
      <c r="BH841" s="89"/>
      <c r="BI841" s="89"/>
      <c r="BJ841" s="89"/>
      <c r="BK841" s="89"/>
      <c r="BL841" s="89"/>
      <c r="BM841" s="89"/>
      <c r="BN841" s="89"/>
      <c r="BO841" s="89"/>
      <c r="BP841" s="89"/>
      <c r="BQ841" s="89"/>
      <c r="BR841" s="89"/>
      <c r="BS841" s="89"/>
      <c r="BT841" s="89"/>
      <c r="BU841" s="89"/>
      <c r="BV841" s="89"/>
      <c r="BW841" s="89"/>
    </row>
    <row r="842" spans="1:75" ht="12.75" customHeight="1" x14ac:dyDescent="0.2">
      <c r="A842" s="102"/>
      <c r="B842" s="102"/>
      <c r="C842" s="102"/>
      <c r="D842" s="102"/>
      <c r="E842" s="102"/>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89"/>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89"/>
      <c r="AZ842" s="89"/>
      <c r="BA842" s="89"/>
      <c r="BB842" s="89"/>
      <c r="BC842" s="89"/>
      <c r="BD842" s="89"/>
      <c r="BE842" s="89"/>
      <c r="BF842" s="89"/>
      <c r="BG842" s="89"/>
      <c r="BH842" s="89"/>
      <c r="BI842" s="89"/>
      <c r="BJ842" s="89"/>
      <c r="BK842" s="89"/>
      <c r="BL842" s="89"/>
      <c r="BM842" s="89"/>
      <c r="BN842" s="89"/>
      <c r="BO842" s="89"/>
      <c r="BP842" s="89"/>
      <c r="BQ842" s="89"/>
      <c r="BR842" s="89"/>
      <c r="BS842" s="89"/>
      <c r="BT842" s="89"/>
      <c r="BU842" s="89"/>
      <c r="BV842" s="89"/>
      <c r="BW842" s="89"/>
    </row>
    <row r="843" spans="1:75" ht="12.75" customHeight="1" x14ac:dyDescent="0.2">
      <c r="A843" s="102"/>
      <c r="B843" s="102"/>
      <c r="C843" s="102"/>
      <c r="D843" s="102"/>
      <c r="E843" s="102"/>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89"/>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89"/>
      <c r="AZ843" s="89"/>
      <c r="BA843" s="89"/>
      <c r="BB843" s="89"/>
      <c r="BC843" s="89"/>
      <c r="BD843" s="89"/>
      <c r="BE843" s="89"/>
      <c r="BF843" s="89"/>
      <c r="BG843" s="89"/>
      <c r="BH843" s="89"/>
      <c r="BI843" s="89"/>
      <c r="BJ843" s="89"/>
      <c r="BK843" s="89"/>
      <c r="BL843" s="89"/>
      <c r="BM843" s="89"/>
      <c r="BN843" s="89"/>
      <c r="BO843" s="89"/>
      <c r="BP843" s="89"/>
      <c r="BQ843" s="89"/>
      <c r="BR843" s="89"/>
      <c r="BS843" s="89"/>
      <c r="BT843" s="89"/>
      <c r="BU843" s="89"/>
      <c r="BV843" s="89"/>
      <c r="BW843" s="89"/>
    </row>
    <row r="844" spans="1:75" ht="12.75" customHeight="1" x14ac:dyDescent="0.2">
      <c r="A844" s="102"/>
      <c r="B844" s="102"/>
      <c r="C844" s="102"/>
      <c r="D844" s="102"/>
      <c r="E844" s="102"/>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89"/>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89"/>
      <c r="AZ844" s="89"/>
      <c r="BA844" s="89"/>
      <c r="BB844" s="89"/>
      <c r="BC844" s="89"/>
      <c r="BD844" s="89"/>
      <c r="BE844" s="89"/>
      <c r="BF844" s="89"/>
      <c r="BG844" s="89"/>
      <c r="BH844" s="89"/>
      <c r="BI844" s="89"/>
      <c r="BJ844" s="89"/>
      <c r="BK844" s="89"/>
      <c r="BL844" s="89"/>
      <c r="BM844" s="89"/>
      <c r="BN844" s="89"/>
      <c r="BO844" s="89"/>
      <c r="BP844" s="89"/>
      <c r="BQ844" s="89"/>
      <c r="BR844" s="89"/>
      <c r="BS844" s="89"/>
      <c r="BT844" s="89"/>
      <c r="BU844" s="89"/>
      <c r="BV844" s="89"/>
      <c r="BW844" s="89"/>
    </row>
    <row r="845" spans="1:75" ht="12.75" customHeight="1" x14ac:dyDescent="0.2">
      <c r="A845" s="102"/>
      <c r="B845" s="102"/>
      <c r="C845" s="102"/>
      <c r="D845" s="102"/>
      <c r="E845" s="102"/>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89"/>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89"/>
      <c r="AZ845" s="89"/>
      <c r="BA845" s="89"/>
      <c r="BB845" s="89"/>
      <c r="BC845" s="89"/>
      <c r="BD845" s="89"/>
      <c r="BE845" s="89"/>
      <c r="BF845" s="89"/>
      <c r="BG845" s="89"/>
      <c r="BH845" s="89"/>
      <c r="BI845" s="89"/>
      <c r="BJ845" s="89"/>
      <c r="BK845" s="89"/>
      <c r="BL845" s="89"/>
      <c r="BM845" s="89"/>
      <c r="BN845" s="89"/>
      <c r="BO845" s="89"/>
      <c r="BP845" s="89"/>
      <c r="BQ845" s="89"/>
      <c r="BR845" s="89"/>
      <c r="BS845" s="89"/>
      <c r="BT845" s="89"/>
      <c r="BU845" s="89"/>
      <c r="BV845" s="89"/>
      <c r="BW845" s="89"/>
    </row>
    <row r="846" spans="1:75" ht="12.75" customHeight="1" x14ac:dyDescent="0.2">
      <c r="A846" s="102"/>
      <c r="B846" s="102"/>
      <c r="C846" s="102"/>
      <c r="D846" s="102"/>
      <c r="E846" s="102"/>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89"/>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89"/>
      <c r="AZ846" s="89"/>
      <c r="BA846" s="89"/>
      <c r="BB846" s="89"/>
      <c r="BC846" s="89"/>
      <c r="BD846" s="89"/>
      <c r="BE846" s="89"/>
      <c r="BF846" s="89"/>
      <c r="BG846" s="89"/>
      <c r="BH846" s="89"/>
      <c r="BI846" s="89"/>
      <c r="BJ846" s="89"/>
      <c r="BK846" s="89"/>
      <c r="BL846" s="89"/>
      <c r="BM846" s="89"/>
      <c r="BN846" s="89"/>
      <c r="BO846" s="89"/>
      <c r="BP846" s="89"/>
      <c r="BQ846" s="89"/>
      <c r="BR846" s="89"/>
      <c r="BS846" s="89"/>
      <c r="BT846" s="89"/>
      <c r="BU846" s="89"/>
      <c r="BV846" s="89"/>
      <c r="BW846" s="89"/>
    </row>
    <row r="847" spans="1:75" ht="12.75" customHeight="1" x14ac:dyDescent="0.2">
      <c r="A847" s="102"/>
      <c r="B847" s="102"/>
      <c r="C847" s="102"/>
      <c r="D847" s="102"/>
      <c r="E847" s="102"/>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89"/>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89"/>
      <c r="AZ847" s="89"/>
      <c r="BA847" s="89"/>
      <c r="BB847" s="89"/>
      <c r="BC847" s="89"/>
      <c r="BD847" s="89"/>
      <c r="BE847" s="89"/>
      <c r="BF847" s="89"/>
      <c r="BG847" s="89"/>
      <c r="BH847" s="89"/>
      <c r="BI847" s="89"/>
      <c r="BJ847" s="89"/>
      <c r="BK847" s="89"/>
      <c r="BL847" s="89"/>
      <c r="BM847" s="89"/>
      <c r="BN847" s="89"/>
      <c r="BO847" s="89"/>
      <c r="BP847" s="89"/>
      <c r="BQ847" s="89"/>
      <c r="BR847" s="89"/>
      <c r="BS847" s="89"/>
      <c r="BT847" s="89"/>
      <c r="BU847" s="89"/>
      <c r="BV847" s="89"/>
      <c r="BW847" s="89"/>
    </row>
    <row r="848" spans="1:75" ht="12.75" customHeight="1" x14ac:dyDescent="0.2">
      <c r="A848" s="102"/>
      <c r="B848" s="102"/>
      <c r="C848" s="102"/>
      <c r="D848" s="102"/>
      <c r="E848" s="102"/>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89"/>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89"/>
      <c r="AZ848" s="89"/>
      <c r="BA848" s="89"/>
      <c r="BB848" s="89"/>
      <c r="BC848" s="89"/>
      <c r="BD848" s="89"/>
      <c r="BE848" s="89"/>
      <c r="BF848" s="89"/>
      <c r="BG848" s="89"/>
      <c r="BH848" s="89"/>
      <c r="BI848" s="89"/>
      <c r="BJ848" s="89"/>
      <c r="BK848" s="89"/>
      <c r="BL848" s="89"/>
      <c r="BM848" s="89"/>
      <c r="BN848" s="89"/>
      <c r="BO848" s="89"/>
      <c r="BP848" s="89"/>
      <c r="BQ848" s="89"/>
      <c r="BR848" s="89"/>
      <c r="BS848" s="89"/>
      <c r="BT848" s="89"/>
      <c r="BU848" s="89"/>
      <c r="BV848" s="89"/>
      <c r="BW848" s="89"/>
    </row>
    <row r="849" spans="1:75" ht="12.75" customHeight="1" x14ac:dyDescent="0.2">
      <c r="A849" s="102"/>
      <c r="B849" s="102"/>
      <c r="C849" s="102"/>
      <c r="D849" s="102"/>
      <c r="E849" s="102"/>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89"/>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89"/>
      <c r="AZ849" s="89"/>
      <c r="BA849" s="89"/>
      <c r="BB849" s="89"/>
      <c r="BC849" s="89"/>
      <c r="BD849" s="89"/>
      <c r="BE849" s="89"/>
      <c r="BF849" s="89"/>
      <c r="BG849" s="89"/>
      <c r="BH849" s="89"/>
      <c r="BI849" s="89"/>
      <c r="BJ849" s="89"/>
      <c r="BK849" s="89"/>
      <c r="BL849" s="89"/>
      <c r="BM849" s="89"/>
      <c r="BN849" s="89"/>
      <c r="BO849" s="89"/>
      <c r="BP849" s="89"/>
      <c r="BQ849" s="89"/>
      <c r="BR849" s="89"/>
      <c r="BS849" s="89"/>
      <c r="BT849" s="89"/>
      <c r="BU849" s="89"/>
      <c r="BV849" s="89"/>
      <c r="BW849" s="89"/>
    </row>
    <row r="850" spans="1:75" ht="12.75" customHeight="1" x14ac:dyDescent="0.2">
      <c r="A850" s="102"/>
      <c r="B850" s="102"/>
      <c r="C850" s="102"/>
      <c r="D850" s="102"/>
      <c r="E850" s="102"/>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89"/>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89"/>
      <c r="AZ850" s="89"/>
      <c r="BA850" s="89"/>
      <c r="BB850" s="89"/>
      <c r="BC850" s="89"/>
      <c r="BD850" s="89"/>
      <c r="BE850" s="89"/>
      <c r="BF850" s="89"/>
      <c r="BG850" s="89"/>
      <c r="BH850" s="89"/>
      <c r="BI850" s="89"/>
      <c r="BJ850" s="89"/>
      <c r="BK850" s="89"/>
      <c r="BL850" s="89"/>
      <c r="BM850" s="89"/>
      <c r="BN850" s="89"/>
      <c r="BO850" s="89"/>
      <c r="BP850" s="89"/>
      <c r="BQ850" s="89"/>
      <c r="BR850" s="89"/>
      <c r="BS850" s="89"/>
      <c r="BT850" s="89"/>
      <c r="BU850" s="89"/>
      <c r="BV850" s="89"/>
      <c r="BW850" s="89"/>
    </row>
    <row r="851" spans="1:75" ht="12.75" customHeight="1" x14ac:dyDescent="0.2">
      <c r="A851" s="102"/>
      <c r="B851" s="102"/>
      <c r="C851" s="102"/>
      <c r="D851" s="102"/>
      <c r="E851" s="102"/>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89"/>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89"/>
      <c r="AZ851" s="89"/>
      <c r="BA851" s="89"/>
      <c r="BB851" s="89"/>
      <c r="BC851" s="89"/>
      <c r="BD851" s="89"/>
      <c r="BE851" s="89"/>
      <c r="BF851" s="89"/>
      <c r="BG851" s="89"/>
      <c r="BH851" s="89"/>
      <c r="BI851" s="89"/>
      <c r="BJ851" s="89"/>
      <c r="BK851" s="89"/>
      <c r="BL851" s="89"/>
      <c r="BM851" s="89"/>
      <c r="BN851" s="89"/>
      <c r="BO851" s="89"/>
      <c r="BP851" s="89"/>
      <c r="BQ851" s="89"/>
      <c r="BR851" s="89"/>
      <c r="BS851" s="89"/>
      <c r="BT851" s="89"/>
      <c r="BU851" s="89"/>
      <c r="BV851" s="89"/>
      <c r="BW851" s="89"/>
    </row>
    <row r="852" spans="1:75" ht="12.75" customHeight="1" x14ac:dyDescent="0.2">
      <c r="A852" s="102"/>
      <c r="B852" s="102"/>
      <c r="C852" s="102"/>
      <c r="D852" s="102"/>
      <c r="E852" s="102"/>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89"/>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89"/>
      <c r="AZ852" s="89"/>
      <c r="BA852" s="89"/>
      <c r="BB852" s="89"/>
      <c r="BC852" s="89"/>
      <c r="BD852" s="89"/>
      <c r="BE852" s="89"/>
      <c r="BF852" s="89"/>
      <c r="BG852" s="89"/>
      <c r="BH852" s="89"/>
      <c r="BI852" s="89"/>
      <c r="BJ852" s="89"/>
      <c r="BK852" s="89"/>
      <c r="BL852" s="89"/>
      <c r="BM852" s="89"/>
      <c r="BN852" s="89"/>
      <c r="BO852" s="89"/>
      <c r="BP852" s="89"/>
      <c r="BQ852" s="89"/>
      <c r="BR852" s="89"/>
      <c r="BS852" s="89"/>
      <c r="BT852" s="89"/>
      <c r="BU852" s="89"/>
      <c r="BV852" s="89"/>
      <c r="BW852" s="89"/>
    </row>
    <row r="853" spans="1:75" ht="12.75" customHeight="1" x14ac:dyDescent="0.2">
      <c r="A853" s="102"/>
      <c r="B853" s="102"/>
      <c r="C853" s="102"/>
      <c r="D853" s="102"/>
      <c r="E853" s="102"/>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89"/>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89"/>
      <c r="AZ853" s="89"/>
      <c r="BA853" s="89"/>
      <c r="BB853" s="89"/>
      <c r="BC853" s="89"/>
      <c r="BD853" s="89"/>
      <c r="BE853" s="89"/>
      <c r="BF853" s="89"/>
      <c r="BG853" s="89"/>
      <c r="BH853" s="89"/>
      <c r="BI853" s="89"/>
      <c r="BJ853" s="89"/>
      <c r="BK853" s="89"/>
      <c r="BL853" s="89"/>
      <c r="BM853" s="89"/>
      <c r="BN853" s="89"/>
      <c r="BO853" s="89"/>
      <c r="BP853" s="89"/>
      <c r="BQ853" s="89"/>
      <c r="BR853" s="89"/>
      <c r="BS853" s="89"/>
      <c r="BT853" s="89"/>
      <c r="BU853" s="89"/>
      <c r="BV853" s="89"/>
      <c r="BW853" s="89"/>
    </row>
    <row r="854" spans="1:75" ht="12.75" customHeight="1" x14ac:dyDescent="0.2">
      <c r="A854" s="102"/>
      <c r="B854" s="102"/>
      <c r="C854" s="102"/>
      <c r="D854" s="102"/>
      <c r="E854" s="102"/>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89"/>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89"/>
      <c r="AZ854" s="89"/>
      <c r="BA854" s="89"/>
      <c r="BB854" s="89"/>
      <c r="BC854" s="89"/>
      <c r="BD854" s="89"/>
      <c r="BE854" s="89"/>
      <c r="BF854" s="89"/>
      <c r="BG854" s="89"/>
      <c r="BH854" s="89"/>
      <c r="BI854" s="89"/>
      <c r="BJ854" s="89"/>
      <c r="BK854" s="89"/>
      <c r="BL854" s="89"/>
      <c r="BM854" s="89"/>
      <c r="BN854" s="89"/>
      <c r="BO854" s="89"/>
      <c r="BP854" s="89"/>
      <c r="BQ854" s="89"/>
      <c r="BR854" s="89"/>
      <c r="BS854" s="89"/>
      <c r="BT854" s="89"/>
      <c r="BU854" s="89"/>
      <c r="BV854" s="89"/>
      <c r="BW854" s="89"/>
    </row>
    <row r="855" spans="1:75" ht="12.75" customHeight="1" x14ac:dyDescent="0.2">
      <c r="A855" s="102"/>
      <c r="B855" s="102"/>
      <c r="C855" s="102"/>
      <c r="D855" s="102"/>
      <c r="E855" s="102"/>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89"/>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89"/>
      <c r="AZ855" s="89"/>
      <c r="BA855" s="89"/>
      <c r="BB855" s="89"/>
      <c r="BC855" s="89"/>
      <c r="BD855" s="89"/>
      <c r="BE855" s="89"/>
      <c r="BF855" s="89"/>
      <c r="BG855" s="89"/>
      <c r="BH855" s="89"/>
      <c r="BI855" s="89"/>
      <c r="BJ855" s="89"/>
      <c r="BK855" s="89"/>
      <c r="BL855" s="89"/>
      <c r="BM855" s="89"/>
      <c r="BN855" s="89"/>
      <c r="BO855" s="89"/>
      <c r="BP855" s="89"/>
      <c r="BQ855" s="89"/>
      <c r="BR855" s="89"/>
      <c r="BS855" s="89"/>
      <c r="BT855" s="89"/>
      <c r="BU855" s="89"/>
      <c r="BV855" s="89"/>
      <c r="BW855" s="89"/>
    </row>
    <row r="856" spans="1:75" ht="12.75" customHeight="1" x14ac:dyDescent="0.2">
      <c r="A856" s="102"/>
      <c r="B856" s="102"/>
      <c r="C856" s="102"/>
      <c r="D856" s="102"/>
      <c r="E856" s="102"/>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89"/>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89"/>
      <c r="AZ856" s="89"/>
      <c r="BA856" s="89"/>
      <c r="BB856" s="89"/>
      <c r="BC856" s="89"/>
      <c r="BD856" s="89"/>
      <c r="BE856" s="89"/>
      <c r="BF856" s="89"/>
      <c r="BG856" s="89"/>
      <c r="BH856" s="89"/>
      <c r="BI856" s="89"/>
      <c r="BJ856" s="89"/>
      <c r="BK856" s="89"/>
      <c r="BL856" s="89"/>
      <c r="BM856" s="89"/>
      <c r="BN856" s="89"/>
      <c r="BO856" s="89"/>
      <c r="BP856" s="89"/>
      <c r="BQ856" s="89"/>
      <c r="BR856" s="89"/>
      <c r="BS856" s="89"/>
      <c r="BT856" s="89"/>
      <c r="BU856" s="89"/>
      <c r="BV856" s="89"/>
      <c r="BW856" s="89"/>
    </row>
    <row r="857" spans="1:75" ht="12.75" customHeight="1" x14ac:dyDescent="0.2">
      <c r="A857" s="102"/>
      <c r="B857" s="102"/>
      <c r="C857" s="102"/>
      <c r="D857" s="102"/>
      <c r="E857" s="102"/>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89"/>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89"/>
      <c r="AZ857" s="89"/>
      <c r="BA857" s="89"/>
      <c r="BB857" s="89"/>
      <c r="BC857" s="89"/>
      <c r="BD857" s="89"/>
      <c r="BE857" s="89"/>
      <c r="BF857" s="89"/>
      <c r="BG857" s="89"/>
      <c r="BH857" s="89"/>
      <c r="BI857" s="89"/>
      <c r="BJ857" s="89"/>
      <c r="BK857" s="89"/>
      <c r="BL857" s="89"/>
      <c r="BM857" s="89"/>
      <c r="BN857" s="89"/>
      <c r="BO857" s="89"/>
      <c r="BP857" s="89"/>
      <c r="BQ857" s="89"/>
      <c r="BR857" s="89"/>
      <c r="BS857" s="89"/>
      <c r="BT857" s="89"/>
      <c r="BU857" s="89"/>
      <c r="BV857" s="89"/>
      <c r="BW857" s="89"/>
    </row>
    <row r="858" spans="1:75" ht="12.75" customHeight="1" x14ac:dyDescent="0.2">
      <c r="A858" s="102"/>
      <c r="B858" s="102"/>
      <c r="C858" s="102"/>
      <c r="D858" s="102"/>
      <c r="E858" s="102"/>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89"/>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89"/>
      <c r="AZ858" s="89"/>
      <c r="BA858" s="89"/>
      <c r="BB858" s="89"/>
      <c r="BC858" s="89"/>
      <c r="BD858" s="89"/>
      <c r="BE858" s="89"/>
      <c r="BF858" s="89"/>
      <c r="BG858" s="89"/>
      <c r="BH858" s="89"/>
      <c r="BI858" s="89"/>
      <c r="BJ858" s="89"/>
      <c r="BK858" s="89"/>
      <c r="BL858" s="89"/>
      <c r="BM858" s="89"/>
      <c r="BN858" s="89"/>
      <c r="BO858" s="89"/>
      <c r="BP858" s="89"/>
      <c r="BQ858" s="89"/>
      <c r="BR858" s="89"/>
      <c r="BS858" s="89"/>
      <c r="BT858" s="89"/>
      <c r="BU858" s="89"/>
      <c r="BV858" s="89"/>
      <c r="BW858" s="89"/>
    </row>
    <row r="859" spans="1:75" ht="12.75" customHeight="1" x14ac:dyDescent="0.2">
      <c r="A859" s="102"/>
      <c r="B859" s="102"/>
      <c r="C859" s="102"/>
      <c r="D859" s="102"/>
      <c r="E859" s="102"/>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89"/>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89"/>
      <c r="AZ859" s="89"/>
      <c r="BA859" s="89"/>
      <c r="BB859" s="89"/>
      <c r="BC859" s="89"/>
      <c r="BD859" s="89"/>
      <c r="BE859" s="89"/>
      <c r="BF859" s="89"/>
      <c r="BG859" s="89"/>
      <c r="BH859" s="89"/>
      <c r="BI859" s="89"/>
      <c r="BJ859" s="89"/>
      <c r="BK859" s="89"/>
      <c r="BL859" s="89"/>
      <c r="BM859" s="89"/>
      <c r="BN859" s="89"/>
      <c r="BO859" s="89"/>
      <c r="BP859" s="89"/>
      <c r="BQ859" s="89"/>
      <c r="BR859" s="89"/>
      <c r="BS859" s="89"/>
      <c r="BT859" s="89"/>
      <c r="BU859" s="89"/>
      <c r="BV859" s="89"/>
      <c r="BW859" s="89"/>
    </row>
    <row r="860" spans="1:75" ht="12.75" customHeight="1" x14ac:dyDescent="0.2">
      <c r="A860" s="102"/>
      <c r="B860" s="102"/>
      <c r="C860" s="102"/>
      <c r="D860" s="102"/>
      <c r="E860" s="102"/>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89"/>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89"/>
      <c r="AZ860" s="89"/>
      <c r="BA860" s="89"/>
      <c r="BB860" s="89"/>
      <c r="BC860" s="89"/>
      <c r="BD860" s="89"/>
      <c r="BE860" s="89"/>
      <c r="BF860" s="89"/>
      <c r="BG860" s="89"/>
      <c r="BH860" s="89"/>
      <c r="BI860" s="89"/>
      <c r="BJ860" s="89"/>
      <c r="BK860" s="89"/>
      <c r="BL860" s="89"/>
      <c r="BM860" s="89"/>
      <c r="BN860" s="89"/>
      <c r="BO860" s="89"/>
      <c r="BP860" s="89"/>
      <c r="BQ860" s="89"/>
      <c r="BR860" s="89"/>
      <c r="BS860" s="89"/>
      <c r="BT860" s="89"/>
      <c r="BU860" s="89"/>
      <c r="BV860" s="89"/>
      <c r="BW860" s="89"/>
    </row>
    <row r="861" spans="1:75" ht="12.75" customHeight="1" x14ac:dyDescent="0.2">
      <c r="A861" s="102"/>
      <c r="B861" s="102"/>
      <c r="C861" s="102"/>
      <c r="D861" s="102"/>
      <c r="E861" s="102"/>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89"/>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89"/>
      <c r="AZ861" s="89"/>
      <c r="BA861" s="89"/>
      <c r="BB861" s="89"/>
      <c r="BC861" s="89"/>
      <c r="BD861" s="89"/>
      <c r="BE861" s="89"/>
      <c r="BF861" s="89"/>
      <c r="BG861" s="89"/>
      <c r="BH861" s="89"/>
      <c r="BI861" s="89"/>
      <c r="BJ861" s="89"/>
      <c r="BK861" s="89"/>
      <c r="BL861" s="89"/>
      <c r="BM861" s="89"/>
      <c r="BN861" s="89"/>
      <c r="BO861" s="89"/>
      <c r="BP861" s="89"/>
      <c r="BQ861" s="89"/>
      <c r="BR861" s="89"/>
      <c r="BS861" s="89"/>
      <c r="BT861" s="89"/>
      <c r="BU861" s="89"/>
      <c r="BV861" s="89"/>
      <c r="BW861" s="89"/>
    </row>
    <row r="862" spans="1:75" ht="12.75" customHeight="1" x14ac:dyDescent="0.2">
      <c r="A862" s="102"/>
      <c r="B862" s="102"/>
      <c r="C862" s="102"/>
      <c r="D862" s="102"/>
      <c r="E862" s="102"/>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89"/>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89"/>
      <c r="AZ862" s="89"/>
      <c r="BA862" s="89"/>
      <c r="BB862" s="89"/>
      <c r="BC862" s="89"/>
      <c r="BD862" s="89"/>
      <c r="BE862" s="89"/>
      <c r="BF862" s="89"/>
      <c r="BG862" s="89"/>
      <c r="BH862" s="89"/>
      <c r="BI862" s="89"/>
      <c r="BJ862" s="89"/>
      <c r="BK862" s="89"/>
      <c r="BL862" s="89"/>
      <c r="BM862" s="89"/>
      <c r="BN862" s="89"/>
      <c r="BO862" s="89"/>
      <c r="BP862" s="89"/>
      <c r="BQ862" s="89"/>
      <c r="BR862" s="89"/>
      <c r="BS862" s="89"/>
      <c r="BT862" s="89"/>
      <c r="BU862" s="89"/>
      <c r="BV862" s="89"/>
      <c r="BW862" s="89"/>
    </row>
    <row r="863" spans="1:75" ht="12.75" customHeight="1" x14ac:dyDescent="0.2">
      <c r="A863" s="102"/>
      <c r="B863" s="102"/>
      <c r="C863" s="102"/>
      <c r="D863" s="102"/>
      <c r="E863" s="102"/>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89"/>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89"/>
      <c r="AZ863" s="89"/>
      <c r="BA863" s="89"/>
      <c r="BB863" s="89"/>
      <c r="BC863" s="89"/>
      <c r="BD863" s="89"/>
      <c r="BE863" s="89"/>
      <c r="BF863" s="89"/>
      <c r="BG863" s="89"/>
      <c r="BH863" s="89"/>
      <c r="BI863" s="89"/>
      <c r="BJ863" s="89"/>
      <c r="BK863" s="89"/>
      <c r="BL863" s="89"/>
      <c r="BM863" s="89"/>
      <c r="BN863" s="89"/>
      <c r="BO863" s="89"/>
      <c r="BP863" s="89"/>
      <c r="BQ863" s="89"/>
      <c r="BR863" s="89"/>
      <c r="BS863" s="89"/>
      <c r="BT863" s="89"/>
      <c r="BU863" s="89"/>
      <c r="BV863" s="89"/>
      <c r="BW863" s="89"/>
    </row>
    <row r="864" spans="1:75" ht="12.75" customHeight="1" x14ac:dyDescent="0.2">
      <c r="A864" s="102"/>
      <c r="B864" s="102"/>
      <c r="C864" s="102"/>
      <c r="D864" s="102"/>
      <c r="E864" s="102"/>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89"/>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89"/>
      <c r="AZ864" s="89"/>
      <c r="BA864" s="89"/>
      <c r="BB864" s="89"/>
      <c r="BC864" s="89"/>
      <c r="BD864" s="89"/>
      <c r="BE864" s="89"/>
      <c r="BF864" s="89"/>
      <c r="BG864" s="89"/>
      <c r="BH864" s="89"/>
      <c r="BI864" s="89"/>
      <c r="BJ864" s="89"/>
      <c r="BK864" s="89"/>
      <c r="BL864" s="89"/>
      <c r="BM864" s="89"/>
      <c r="BN864" s="89"/>
      <c r="BO864" s="89"/>
      <c r="BP864" s="89"/>
      <c r="BQ864" s="89"/>
      <c r="BR864" s="89"/>
      <c r="BS864" s="89"/>
      <c r="BT864" s="89"/>
      <c r="BU864" s="89"/>
      <c r="BV864" s="89"/>
      <c r="BW864" s="89"/>
    </row>
    <row r="865" spans="1:75" ht="12.75" customHeight="1" x14ac:dyDescent="0.2">
      <c r="A865" s="102"/>
      <c r="B865" s="102"/>
      <c r="C865" s="102"/>
      <c r="D865" s="102"/>
      <c r="E865" s="102"/>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89"/>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89"/>
      <c r="AZ865" s="89"/>
      <c r="BA865" s="89"/>
      <c r="BB865" s="89"/>
      <c r="BC865" s="89"/>
      <c r="BD865" s="89"/>
      <c r="BE865" s="89"/>
      <c r="BF865" s="89"/>
      <c r="BG865" s="89"/>
      <c r="BH865" s="89"/>
      <c r="BI865" s="89"/>
      <c r="BJ865" s="89"/>
      <c r="BK865" s="89"/>
      <c r="BL865" s="89"/>
      <c r="BM865" s="89"/>
      <c r="BN865" s="89"/>
      <c r="BO865" s="89"/>
      <c r="BP865" s="89"/>
      <c r="BQ865" s="89"/>
      <c r="BR865" s="89"/>
      <c r="BS865" s="89"/>
      <c r="BT865" s="89"/>
      <c r="BU865" s="89"/>
      <c r="BV865" s="89"/>
      <c r="BW865" s="89"/>
    </row>
    <row r="866" spans="1:75" ht="12.75" customHeight="1" x14ac:dyDescent="0.2">
      <c r="A866" s="102"/>
      <c r="B866" s="102"/>
      <c r="C866" s="102"/>
      <c r="D866" s="102"/>
      <c r="E866" s="102"/>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89"/>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89"/>
      <c r="AZ866" s="89"/>
      <c r="BA866" s="89"/>
      <c r="BB866" s="89"/>
      <c r="BC866" s="89"/>
      <c r="BD866" s="89"/>
      <c r="BE866" s="89"/>
      <c r="BF866" s="89"/>
      <c r="BG866" s="89"/>
      <c r="BH866" s="89"/>
      <c r="BI866" s="89"/>
      <c r="BJ866" s="89"/>
      <c r="BK866" s="89"/>
      <c r="BL866" s="89"/>
      <c r="BM866" s="89"/>
      <c r="BN866" s="89"/>
      <c r="BO866" s="89"/>
      <c r="BP866" s="89"/>
      <c r="BQ866" s="89"/>
      <c r="BR866" s="89"/>
      <c r="BS866" s="89"/>
      <c r="BT866" s="89"/>
      <c r="BU866" s="89"/>
      <c r="BV866" s="89"/>
      <c r="BW866" s="89"/>
    </row>
    <row r="867" spans="1:75" ht="12.75" customHeight="1" x14ac:dyDescent="0.2">
      <c r="A867" s="102"/>
      <c r="B867" s="102"/>
      <c r="C867" s="102"/>
      <c r="D867" s="102"/>
      <c r="E867" s="102"/>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89"/>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89"/>
      <c r="AZ867" s="89"/>
      <c r="BA867" s="89"/>
      <c r="BB867" s="89"/>
      <c r="BC867" s="89"/>
      <c r="BD867" s="89"/>
      <c r="BE867" s="89"/>
      <c r="BF867" s="89"/>
      <c r="BG867" s="89"/>
      <c r="BH867" s="89"/>
      <c r="BI867" s="89"/>
      <c r="BJ867" s="89"/>
      <c r="BK867" s="89"/>
      <c r="BL867" s="89"/>
      <c r="BM867" s="89"/>
      <c r="BN867" s="89"/>
      <c r="BO867" s="89"/>
      <c r="BP867" s="89"/>
      <c r="BQ867" s="89"/>
      <c r="BR867" s="89"/>
      <c r="BS867" s="89"/>
      <c r="BT867" s="89"/>
      <c r="BU867" s="89"/>
      <c r="BV867" s="89"/>
      <c r="BW867" s="89"/>
    </row>
    <row r="868" spans="1:75" ht="12.75" customHeight="1" x14ac:dyDescent="0.2">
      <c r="A868" s="102"/>
      <c r="B868" s="102"/>
      <c r="C868" s="102"/>
      <c r="D868" s="102"/>
      <c r="E868" s="102"/>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89"/>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89"/>
      <c r="AZ868" s="89"/>
      <c r="BA868" s="89"/>
      <c r="BB868" s="89"/>
      <c r="BC868" s="89"/>
      <c r="BD868" s="89"/>
      <c r="BE868" s="89"/>
      <c r="BF868" s="89"/>
      <c r="BG868" s="89"/>
      <c r="BH868" s="89"/>
      <c r="BI868" s="89"/>
      <c r="BJ868" s="89"/>
      <c r="BK868" s="89"/>
      <c r="BL868" s="89"/>
      <c r="BM868" s="89"/>
      <c r="BN868" s="89"/>
      <c r="BO868" s="89"/>
      <c r="BP868" s="89"/>
      <c r="BQ868" s="89"/>
      <c r="BR868" s="89"/>
      <c r="BS868" s="89"/>
      <c r="BT868" s="89"/>
      <c r="BU868" s="89"/>
      <c r="BV868" s="89"/>
      <c r="BW868" s="89"/>
    </row>
    <row r="869" spans="1:75" ht="12.75" customHeight="1" x14ac:dyDescent="0.2">
      <c r="A869" s="102"/>
      <c r="B869" s="102"/>
      <c r="C869" s="102"/>
      <c r="D869" s="102"/>
      <c r="E869" s="102"/>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89"/>
      <c r="AZ869" s="89"/>
      <c r="BA869" s="89"/>
      <c r="BB869" s="89"/>
      <c r="BC869" s="89"/>
      <c r="BD869" s="89"/>
      <c r="BE869" s="89"/>
      <c r="BF869" s="89"/>
      <c r="BG869" s="89"/>
      <c r="BH869" s="89"/>
      <c r="BI869" s="89"/>
      <c r="BJ869" s="89"/>
      <c r="BK869" s="89"/>
      <c r="BL869" s="89"/>
      <c r="BM869" s="89"/>
      <c r="BN869" s="89"/>
      <c r="BO869" s="89"/>
      <c r="BP869" s="89"/>
      <c r="BQ869" s="89"/>
      <c r="BR869" s="89"/>
      <c r="BS869" s="89"/>
      <c r="BT869" s="89"/>
      <c r="BU869" s="89"/>
      <c r="BV869" s="89"/>
      <c r="BW869" s="89"/>
    </row>
    <row r="870" spans="1:75" ht="12.75" customHeight="1" x14ac:dyDescent="0.2">
      <c r="A870" s="102"/>
      <c r="B870" s="102"/>
      <c r="C870" s="102"/>
      <c r="D870" s="102"/>
      <c r="E870" s="102"/>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89"/>
      <c r="AZ870" s="89"/>
      <c r="BA870" s="89"/>
      <c r="BB870" s="89"/>
      <c r="BC870" s="89"/>
      <c r="BD870" s="89"/>
      <c r="BE870" s="89"/>
      <c r="BF870" s="89"/>
      <c r="BG870" s="89"/>
      <c r="BH870" s="89"/>
      <c r="BI870" s="89"/>
      <c r="BJ870" s="89"/>
      <c r="BK870" s="89"/>
      <c r="BL870" s="89"/>
      <c r="BM870" s="89"/>
      <c r="BN870" s="89"/>
      <c r="BO870" s="89"/>
      <c r="BP870" s="89"/>
      <c r="BQ870" s="89"/>
      <c r="BR870" s="89"/>
      <c r="BS870" s="89"/>
      <c r="BT870" s="89"/>
      <c r="BU870" s="89"/>
      <c r="BV870" s="89"/>
      <c r="BW870" s="89"/>
    </row>
    <row r="871" spans="1:75" ht="12.75" customHeight="1" x14ac:dyDescent="0.2">
      <c r="A871" s="102"/>
      <c r="B871" s="102"/>
      <c r="C871" s="102"/>
      <c r="D871" s="102"/>
      <c r="E871" s="102"/>
      <c r="F871" s="89"/>
      <c r="G871" s="89"/>
      <c r="H871" s="89"/>
      <c r="I871" s="89"/>
      <c r="J871" s="89"/>
      <c r="K871" s="89"/>
      <c r="L871" s="89"/>
      <c r="M871" s="89"/>
      <c r="N871" s="89"/>
      <c r="O871" s="89"/>
      <c r="P871" s="89"/>
      <c r="Q871" s="89"/>
      <c r="R871" s="89"/>
      <c r="S871" s="89"/>
      <c r="T871" s="89"/>
      <c r="U871" s="89"/>
      <c r="V871" s="89"/>
      <c r="W871" s="89"/>
      <c r="X871" s="89"/>
      <c r="Y871" s="89"/>
      <c r="Z871" s="89"/>
      <c r="AA871" s="89"/>
      <c r="AB871" s="89"/>
      <c r="AC871" s="89"/>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89"/>
      <c r="AZ871" s="89"/>
      <c r="BA871" s="89"/>
      <c r="BB871" s="89"/>
      <c r="BC871" s="89"/>
      <c r="BD871" s="89"/>
      <c r="BE871" s="89"/>
      <c r="BF871" s="89"/>
      <c r="BG871" s="89"/>
      <c r="BH871" s="89"/>
      <c r="BI871" s="89"/>
      <c r="BJ871" s="89"/>
      <c r="BK871" s="89"/>
      <c r="BL871" s="89"/>
      <c r="BM871" s="89"/>
      <c r="BN871" s="89"/>
      <c r="BO871" s="89"/>
      <c r="BP871" s="89"/>
      <c r="BQ871" s="89"/>
      <c r="BR871" s="89"/>
      <c r="BS871" s="89"/>
      <c r="BT871" s="89"/>
      <c r="BU871" s="89"/>
      <c r="BV871" s="89"/>
      <c r="BW871" s="89"/>
    </row>
    <row r="872" spans="1:75" ht="12.75" customHeight="1" x14ac:dyDescent="0.2">
      <c r="A872" s="102"/>
      <c r="B872" s="102"/>
      <c r="C872" s="102"/>
      <c r="D872" s="102"/>
      <c r="E872" s="102"/>
      <c r="F872" s="89"/>
      <c r="G872" s="89"/>
      <c r="H872" s="89"/>
      <c r="I872" s="89"/>
      <c r="J872" s="89"/>
      <c r="K872" s="89"/>
      <c r="L872" s="89"/>
      <c r="M872" s="89"/>
      <c r="N872" s="89"/>
      <c r="O872" s="89"/>
      <c r="P872" s="89"/>
      <c r="Q872" s="89"/>
      <c r="R872" s="89"/>
      <c r="S872" s="89"/>
      <c r="T872" s="89"/>
      <c r="U872" s="89"/>
      <c r="V872" s="89"/>
      <c r="W872" s="89"/>
      <c r="X872" s="89"/>
      <c r="Y872" s="89"/>
      <c r="Z872" s="89"/>
      <c r="AA872" s="89"/>
      <c r="AB872" s="89"/>
      <c r="AC872" s="89"/>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89"/>
      <c r="AZ872" s="89"/>
      <c r="BA872" s="89"/>
      <c r="BB872" s="89"/>
      <c r="BC872" s="89"/>
      <c r="BD872" s="89"/>
      <c r="BE872" s="89"/>
      <c r="BF872" s="89"/>
      <c r="BG872" s="89"/>
      <c r="BH872" s="89"/>
      <c r="BI872" s="89"/>
      <c r="BJ872" s="89"/>
      <c r="BK872" s="89"/>
      <c r="BL872" s="89"/>
      <c r="BM872" s="89"/>
      <c r="BN872" s="89"/>
      <c r="BO872" s="89"/>
      <c r="BP872" s="89"/>
      <c r="BQ872" s="89"/>
      <c r="BR872" s="89"/>
      <c r="BS872" s="89"/>
      <c r="BT872" s="89"/>
      <c r="BU872" s="89"/>
      <c r="BV872" s="89"/>
      <c r="BW872" s="89"/>
    </row>
    <row r="873" spans="1:75" ht="12.75" customHeight="1" x14ac:dyDescent="0.2">
      <c r="A873" s="102"/>
      <c r="B873" s="102"/>
      <c r="C873" s="102"/>
      <c r="D873" s="102"/>
      <c r="E873" s="102"/>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89"/>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89"/>
      <c r="AZ873" s="89"/>
      <c r="BA873" s="89"/>
      <c r="BB873" s="89"/>
      <c r="BC873" s="89"/>
      <c r="BD873" s="89"/>
      <c r="BE873" s="89"/>
      <c r="BF873" s="89"/>
      <c r="BG873" s="89"/>
      <c r="BH873" s="89"/>
      <c r="BI873" s="89"/>
      <c r="BJ873" s="89"/>
      <c r="BK873" s="89"/>
      <c r="BL873" s="89"/>
      <c r="BM873" s="89"/>
      <c r="BN873" s="89"/>
      <c r="BO873" s="89"/>
      <c r="BP873" s="89"/>
      <c r="BQ873" s="89"/>
      <c r="BR873" s="89"/>
      <c r="BS873" s="89"/>
      <c r="BT873" s="89"/>
      <c r="BU873" s="89"/>
      <c r="BV873" s="89"/>
      <c r="BW873" s="89"/>
    </row>
    <row r="874" spans="1:75" ht="12.75" customHeight="1" x14ac:dyDescent="0.2">
      <c r="A874" s="102"/>
      <c r="B874" s="102"/>
      <c r="C874" s="102"/>
      <c r="D874" s="102"/>
      <c r="E874" s="102"/>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89"/>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89"/>
      <c r="AZ874" s="89"/>
      <c r="BA874" s="89"/>
      <c r="BB874" s="89"/>
      <c r="BC874" s="89"/>
      <c r="BD874" s="89"/>
      <c r="BE874" s="89"/>
      <c r="BF874" s="89"/>
      <c r="BG874" s="89"/>
      <c r="BH874" s="89"/>
      <c r="BI874" s="89"/>
      <c r="BJ874" s="89"/>
      <c r="BK874" s="89"/>
      <c r="BL874" s="89"/>
      <c r="BM874" s="89"/>
      <c r="BN874" s="89"/>
      <c r="BO874" s="89"/>
      <c r="BP874" s="89"/>
      <c r="BQ874" s="89"/>
      <c r="BR874" s="89"/>
      <c r="BS874" s="89"/>
      <c r="BT874" s="89"/>
      <c r="BU874" s="89"/>
      <c r="BV874" s="89"/>
      <c r="BW874" s="89"/>
    </row>
    <row r="875" spans="1:75" ht="12.75" customHeight="1" x14ac:dyDescent="0.2">
      <c r="A875" s="102"/>
      <c r="B875" s="102"/>
      <c r="C875" s="102"/>
      <c r="D875" s="102"/>
      <c r="E875" s="102"/>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89"/>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89"/>
      <c r="AZ875" s="89"/>
      <c r="BA875" s="89"/>
      <c r="BB875" s="89"/>
      <c r="BC875" s="89"/>
      <c r="BD875" s="89"/>
      <c r="BE875" s="89"/>
      <c r="BF875" s="89"/>
      <c r="BG875" s="89"/>
      <c r="BH875" s="89"/>
      <c r="BI875" s="89"/>
      <c r="BJ875" s="89"/>
      <c r="BK875" s="89"/>
      <c r="BL875" s="89"/>
      <c r="BM875" s="89"/>
      <c r="BN875" s="89"/>
      <c r="BO875" s="89"/>
      <c r="BP875" s="89"/>
      <c r="BQ875" s="89"/>
      <c r="BR875" s="89"/>
      <c r="BS875" s="89"/>
      <c r="BT875" s="89"/>
      <c r="BU875" s="89"/>
      <c r="BV875" s="89"/>
      <c r="BW875" s="89"/>
    </row>
    <row r="876" spans="1:75" ht="12.75" customHeight="1" x14ac:dyDescent="0.2">
      <c r="A876" s="102"/>
      <c r="B876" s="102"/>
      <c r="C876" s="102"/>
      <c r="D876" s="102"/>
      <c r="E876" s="102"/>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89"/>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89"/>
      <c r="AZ876" s="89"/>
      <c r="BA876" s="89"/>
      <c r="BB876" s="89"/>
      <c r="BC876" s="89"/>
      <c r="BD876" s="89"/>
      <c r="BE876" s="89"/>
      <c r="BF876" s="89"/>
      <c r="BG876" s="89"/>
      <c r="BH876" s="89"/>
      <c r="BI876" s="89"/>
      <c r="BJ876" s="89"/>
      <c r="BK876" s="89"/>
      <c r="BL876" s="89"/>
      <c r="BM876" s="89"/>
      <c r="BN876" s="89"/>
      <c r="BO876" s="89"/>
      <c r="BP876" s="89"/>
      <c r="BQ876" s="89"/>
      <c r="BR876" s="89"/>
      <c r="BS876" s="89"/>
      <c r="BT876" s="89"/>
      <c r="BU876" s="89"/>
      <c r="BV876" s="89"/>
      <c r="BW876" s="89"/>
    </row>
    <row r="877" spans="1:75" ht="12.75" customHeight="1" x14ac:dyDescent="0.2">
      <c r="A877" s="102"/>
      <c r="B877" s="102"/>
      <c r="C877" s="102"/>
      <c r="D877" s="102"/>
      <c r="E877" s="102"/>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89"/>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89"/>
      <c r="AZ877" s="89"/>
      <c r="BA877" s="89"/>
      <c r="BB877" s="89"/>
      <c r="BC877" s="89"/>
      <c r="BD877" s="89"/>
      <c r="BE877" s="89"/>
      <c r="BF877" s="89"/>
      <c r="BG877" s="89"/>
      <c r="BH877" s="89"/>
      <c r="BI877" s="89"/>
      <c r="BJ877" s="89"/>
      <c r="BK877" s="89"/>
      <c r="BL877" s="89"/>
      <c r="BM877" s="89"/>
      <c r="BN877" s="89"/>
      <c r="BO877" s="89"/>
      <c r="BP877" s="89"/>
      <c r="BQ877" s="89"/>
      <c r="BR877" s="89"/>
      <c r="BS877" s="89"/>
      <c r="BT877" s="89"/>
      <c r="BU877" s="89"/>
      <c r="BV877" s="89"/>
      <c r="BW877" s="89"/>
    </row>
    <row r="878" spans="1:75" ht="12.75" customHeight="1" x14ac:dyDescent="0.2">
      <c r="A878" s="102"/>
      <c r="B878" s="102"/>
      <c r="C878" s="102"/>
      <c r="D878" s="102"/>
      <c r="E878" s="102"/>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89"/>
      <c r="AZ878" s="89"/>
      <c r="BA878" s="89"/>
      <c r="BB878" s="89"/>
      <c r="BC878" s="89"/>
      <c r="BD878" s="89"/>
      <c r="BE878" s="89"/>
      <c r="BF878" s="89"/>
      <c r="BG878" s="89"/>
      <c r="BH878" s="89"/>
      <c r="BI878" s="89"/>
      <c r="BJ878" s="89"/>
      <c r="BK878" s="89"/>
      <c r="BL878" s="89"/>
      <c r="BM878" s="89"/>
      <c r="BN878" s="89"/>
      <c r="BO878" s="89"/>
      <c r="BP878" s="89"/>
      <c r="BQ878" s="89"/>
      <c r="BR878" s="89"/>
      <c r="BS878" s="89"/>
      <c r="BT878" s="89"/>
      <c r="BU878" s="89"/>
      <c r="BV878" s="89"/>
      <c r="BW878" s="89"/>
    </row>
    <row r="879" spans="1:75" ht="12.75" customHeight="1" x14ac:dyDescent="0.2">
      <c r="A879" s="102"/>
      <c r="B879" s="102"/>
      <c r="C879" s="102"/>
      <c r="D879" s="102"/>
      <c r="E879" s="102"/>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89"/>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89"/>
      <c r="AZ879" s="89"/>
      <c r="BA879" s="89"/>
      <c r="BB879" s="89"/>
      <c r="BC879" s="89"/>
      <c r="BD879" s="89"/>
      <c r="BE879" s="89"/>
      <c r="BF879" s="89"/>
      <c r="BG879" s="89"/>
      <c r="BH879" s="89"/>
      <c r="BI879" s="89"/>
      <c r="BJ879" s="89"/>
      <c r="BK879" s="89"/>
      <c r="BL879" s="89"/>
      <c r="BM879" s="89"/>
      <c r="BN879" s="89"/>
      <c r="BO879" s="89"/>
      <c r="BP879" s="89"/>
      <c r="BQ879" s="89"/>
      <c r="BR879" s="89"/>
      <c r="BS879" s="89"/>
      <c r="BT879" s="89"/>
      <c r="BU879" s="89"/>
      <c r="BV879" s="89"/>
      <c r="BW879" s="89"/>
    </row>
    <row r="880" spans="1:75" ht="12.75" customHeight="1" x14ac:dyDescent="0.2">
      <c r="A880" s="102"/>
      <c r="B880" s="102"/>
      <c r="C880" s="102"/>
      <c r="D880" s="102"/>
      <c r="E880" s="102"/>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89"/>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89"/>
      <c r="AZ880" s="89"/>
      <c r="BA880" s="89"/>
      <c r="BB880" s="89"/>
      <c r="BC880" s="89"/>
      <c r="BD880" s="89"/>
      <c r="BE880" s="89"/>
      <c r="BF880" s="89"/>
      <c r="BG880" s="89"/>
      <c r="BH880" s="89"/>
      <c r="BI880" s="89"/>
      <c r="BJ880" s="89"/>
      <c r="BK880" s="89"/>
      <c r="BL880" s="89"/>
      <c r="BM880" s="89"/>
      <c r="BN880" s="89"/>
      <c r="BO880" s="89"/>
      <c r="BP880" s="89"/>
      <c r="BQ880" s="89"/>
      <c r="BR880" s="89"/>
      <c r="BS880" s="89"/>
      <c r="BT880" s="89"/>
      <c r="BU880" s="89"/>
      <c r="BV880" s="89"/>
      <c r="BW880" s="89"/>
    </row>
    <row r="881" spans="1:75" ht="12.75" customHeight="1" x14ac:dyDescent="0.2">
      <c r="A881" s="102"/>
      <c r="B881" s="102"/>
      <c r="C881" s="102"/>
      <c r="D881" s="102"/>
      <c r="E881" s="102"/>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89"/>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89"/>
      <c r="AZ881" s="89"/>
      <c r="BA881" s="89"/>
      <c r="BB881" s="89"/>
      <c r="BC881" s="89"/>
      <c r="BD881" s="89"/>
      <c r="BE881" s="89"/>
      <c r="BF881" s="89"/>
      <c r="BG881" s="89"/>
      <c r="BH881" s="89"/>
      <c r="BI881" s="89"/>
      <c r="BJ881" s="89"/>
      <c r="BK881" s="89"/>
      <c r="BL881" s="89"/>
      <c r="BM881" s="89"/>
      <c r="BN881" s="89"/>
      <c r="BO881" s="89"/>
      <c r="BP881" s="89"/>
      <c r="BQ881" s="89"/>
      <c r="BR881" s="89"/>
      <c r="BS881" s="89"/>
      <c r="BT881" s="89"/>
      <c r="BU881" s="89"/>
      <c r="BV881" s="89"/>
      <c r="BW881" s="89"/>
    </row>
    <row r="882" spans="1:75" ht="12.75" customHeight="1" x14ac:dyDescent="0.2">
      <c r="A882" s="102"/>
      <c r="B882" s="102"/>
      <c r="C882" s="102"/>
      <c r="D882" s="102"/>
      <c r="E882" s="102"/>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89"/>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89"/>
      <c r="AZ882" s="89"/>
      <c r="BA882" s="89"/>
      <c r="BB882" s="89"/>
      <c r="BC882" s="89"/>
      <c r="BD882" s="89"/>
      <c r="BE882" s="89"/>
      <c r="BF882" s="89"/>
      <c r="BG882" s="89"/>
      <c r="BH882" s="89"/>
      <c r="BI882" s="89"/>
      <c r="BJ882" s="89"/>
      <c r="BK882" s="89"/>
      <c r="BL882" s="89"/>
      <c r="BM882" s="89"/>
      <c r="BN882" s="89"/>
      <c r="BO882" s="89"/>
      <c r="BP882" s="89"/>
      <c r="BQ882" s="89"/>
      <c r="BR882" s="89"/>
      <c r="BS882" s="89"/>
      <c r="BT882" s="89"/>
      <c r="BU882" s="89"/>
      <c r="BV882" s="89"/>
      <c r="BW882" s="89"/>
    </row>
    <row r="883" spans="1:75" ht="12.75" customHeight="1" x14ac:dyDescent="0.2">
      <c r="A883" s="102"/>
      <c r="B883" s="102"/>
      <c r="C883" s="102"/>
      <c r="D883" s="102"/>
      <c r="E883" s="102"/>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89"/>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89"/>
      <c r="AZ883" s="89"/>
      <c r="BA883" s="89"/>
      <c r="BB883" s="89"/>
      <c r="BC883" s="89"/>
      <c r="BD883" s="89"/>
      <c r="BE883" s="89"/>
      <c r="BF883" s="89"/>
      <c r="BG883" s="89"/>
      <c r="BH883" s="89"/>
      <c r="BI883" s="89"/>
      <c r="BJ883" s="89"/>
      <c r="BK883" s="89"/>
      <c r="BL883" s="89"/>
      <c r="BM883" s="89"/>
      <c r="BN883" s="89"/>
      <c r="BO883" s="89"/>
      <c r="BP883" s="89"/>
      <c r="BQ883" s="89"/>
      <c r="BR883" s="89"/>
      <c r="BS883" s="89"/>
      <c r="BT883" s="89"/>
      <c r="BU883" s="89"/>
      <c r="BV883" s="89"/>
      <c r="BW883" s="89"/>
    </row>
    <row r="884" spans="1:75" ht="12.75" customHeight="1" x14ac:dyDescent="0.2">
      <c r="A884" s="102"/>
      <c r="B884" s="102"/>
      <c r="C884" s="102"/>
      <c r="D884" s="102"/>
      <c r="E884" s="102"/>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89"/>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89"/>
      <c r="AZ884" s="89"/>
      <c r="BA884" s="89"/>
      <c r="BB884" s="89"/>
      <c r="BC884" s="89"/>
      <c r="BD884" s="89"/>
      <c r="BE884" s="89"/>
      <c r="BF884" s="89"/>
      <c r="BG884" s="89"/>
      <c r="BH884" s="89"/>
      <c r="BI884" s="89"/>
      <c r="BJ884" s="89"/>
      <c r="BK884" s="89"/>
      <c r="BL884" s="89"/>
      <c r="BM884" s="89"/>
      <c r="BN884" s="89"/>
      <c r="BO884" s="89"/>
      <c r="BP884" s="89"/>
      <c r="BQ884" s="89"/>
      <c r="BR884" s="89"/>
      <c r="BS884" s="89"/>
      <c r="BT884" s="89"/>
      <c r="BU884" s="89"/>
      <c r="BV884" s="89"/>
      <c r="BW884" s="89"/>
    </row>
    <row r="885" spans="1:75" ht="12.75" customHeight="1" x14ac:dyDescent="0.2">
      <c r="A885" s="102"/>
      <c r="B885" s="102"/>
      <c r="C885" s="102"/>
      <c r="D885" s="102"/>
      <c r="E885" s="102"/>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89"/>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89"/>
      <c r="AZ885" s="89"/>
      <c r="BA885" s="89"/>
      <c r="BB885" s="89"/>
      <c r="BC885" s="89"/>
      <c r="BD885" s="89"/>
      <c r="BE885" s="89"/>
      <c r="BF885" s="89"/>
      <c r="BG885" s="89"/>
      <c r="BH885" s="89"/>
      <c r="BI885" s="89"/>
      <c r="BJ885" s="89"/>
      <c r="BK885" s="89"/>
      <c r="BL885" s="89"/>
      <c r="BM885" s="89"/>
      <c r="BN885" s="89"/>
      <c r="BO885" s="89"/>
      <c r="BP885" s="89"/>
      <c r="BQ885" s="89"/>
      <c r="BR885" s="89"/>
      <c r="BS885" s="89"/>
      <c r="BT885" s="89"/>
      <c r="BU885" s="89"/>
      <c r="BV885" s="89"/>
      <c r="BW885" s="89"/>
    </row>
    <row r="886" spans="1:75" ht="12.75" customHeight="1" x14ac:dyDescent="0.2">
      <c r="A886" s="102"/>
      <c r="B886" s="102"/>
      <c r="C886" s="102"/>
      <c r="D886" s="102"/>
      <c r="E886" s="102"/>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89"/>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89"/>
      <c r="AZ886" s="89"/>
      <c r="BA886" s="89"/>
      <c r="BB886" s="89"/>
      <c r="BC886" s="89"/>
      <c r="BD886" s="89"/>
      <c r="BE886" s="89"/>
      <c r="BF886" s="89"/>
      <c r="BG886" s="89"/>
      <c r="BH886" s="89"/>
      <c r="BI886" s="89"/>
      <c r="BJ886" s="89"/>
      <c r="BK886" s="89"/>
      <c r="BL886" s="89"/>
      <c r="BM886" s="89"/>
      <c r="BN886" s="89"/>
      <c r="BO886" s="89"/>
      <c r="BP886" s="89"/>
      <c r="BQ886" s="89"/>
      <c r="BR886" s="89"/>
      <c r="BS886" s="89"/>
      <c r="BT886" s="89"/>
      <c r="BU886" s="89"/>
      <c r="BV886" s="89"/>
      <c r="BW886" s="89"/>
    </row>
    <row r="887" spans="1:75" ht="12.75" customHeight="1" x14ac:dyDescent="0.2">
      <c r="A887" s="102"/>
      <c r="B887" s="102"/>
      <c r="C887" s="102"/>
      <c r="D887" s="102"/>
      <c r="E887" s="102"/>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89"/>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89"/>
      <c r="AZ887" s="89"/>
      <c r="BA887" s="89"/>
      <c r="BB887" s="89"/>
      <c r="BC887" s="89"/>
      <c r="BD887" s="89"/>
      <c r="BE887" s="89"/>
      <c r="BF887" s="89"/>
      <c r="BG887" s="89"/>
      <c r="BH887" s="89"/>
      <c r="BI887" s="89"/>
      <c r="BJ887" s="89"/>
      <c r="BK887" s="89"/>
      <c r="BL887" s="89"/>
      <c r="BM887" s="89"/>
      <c r="BN887" s="89"/>
      <c r="BO887" s="89"/>
      <c r="BP887" s="89"/>
      <c r="BQ887" s="89"/>
      <c r="BR887" s="89"/>
      <c r="BS887" s="89"/>
      <c r="BT887" s="89"/>
      <c r="BU887" s="89"/>
      <c r="BV887" s="89"/>
      <c r="BW887" s="89"/>
    </row>
    <row r="888" spans="1:75" ht="12.75" customHeight="1" x14ac:dyDescent="0.2">
      <c r="A888" s="102"/>
      <c r="B888" s="102"/>
      <c r="C888" s="102"/>
      <c r="D888" s="102"/>
      <c r="E888" s="102"/>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89"/>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89"/>
      <c r="AZ888" s="89"/>
      <c r="BA888" s="89"/>
      <c r="BB888" s="89"/>
      <c r="BC888" s="89"/>
      <c r="BD888" s="89"/>
      <c r="BE888" s="89"/>
      <c r="BF888" s="89"/>
      <c r="BG888" s="89"/>
      <c r="BH888" s="89"/>
      <c r="BI888" s="89"/>
      <c r="BJ888" s="89"/>
      <c r="BK888" s="89"/>
      <c r="BL888" s="89"/>
      <c r="BM888" s="89"/>
      <c r="BN888" s="89"/>
      <c r="BO888" s="89"/>
      <c r="BP888" s="89"/>
      <c r="BQ888" s="89"/>
      <c r="BR888" s="89"/>
      <c r="BS888" s="89"/>
      <c r="BT888" s="89"/>
      <c r="BU888" s="89"/>
      <c r="BV888" s="89"/>
      <c r="BW888" s="89"/>
    </row>
    <row r="889" spans="1:75" ht="12.75" customHeight="1" x14ac:dyDescent="0.2">
      <c r="A889" s="102"/>
      <c r="B889" s="102"/>
      <c r="C889" s="102"/>
      <c r="D889" s="102"/>
      <c r="E889" s="102"/>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89"/>
      <c r="AZ889" s="89"/>
      <c r="BA889" s="89"/>
      <c r="BB889" s="89"/>
      <c r="BC889" s="89"/>
      <c r="BD889" s="89"/>
      <c r="BE889" s="89"/>
      <c r="BF889" s="89"/>
      <c r="BG889" s="89"/>
      <c r="BH889" s="89"/>
      <c r="BI889" s="89"/>
      <c r="BJ889" s="89"/>
      <c r="BK889" s="89"/>
      <c r="BL889" s="89"/>
      <c r="BM889" s="89"/>
      <c r="BN889" s="89"/>
      <c r="BO889" s="89"/>
      <c r="BP889" s="89"/>
      <c r="BQ889" s="89"/>
      <c r="BR889" s="89"/>
      <c r="BS889" s="89"/>
      <c r="BT889" s="89"/>
      <c r="BU889" s="89"/>
      <c r="BV889" s="89"/>
      <c r="BW889" s="89"/>
    </row>
    <row r="890" spans="1:75" ht="12.75" customHeight="1" x14ac:dyDescent="0.2">
      <c r="A890" s="102"/>
      <c r="B890" s="102"/>
      <c r="C890" s="102"/>
      <c r="D890" s="102"/>
      <c r="E890" s="102"/>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89"/>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89"/>
      <c r="AZ890" s="89"/>
      <c r="BA890" s="89"/>
      <c r="BB890" s="89"/>
      <c r="BC890" s="89"/>
      <c r="BD890" s="89"/>
      <c r="BE890" s="89"/>
      <c r="BF890" s="89"/>
      <c r="BG890" s="89"/>
      <c r="BH890" s="89"/>
      <c r="BI890" s="89"/>
      <c r="BJ890" s="89"/>
      <c r="BK890" s="89"/>
      <c r="BL890" s="89"/>
      <c r="BM890" s="89"/>
      <c r="BN890" s="89"/>
      <c r="BO890" s="89"/>
      <c r="BP890" s="89"/>
      <c r="BQ890" s="89"/>
      <c r="BR890" s="89"/>
      <c r="BS890" s="89"/>
      <c r="BT890" s="89"/>
      <c r="BU890" s="89"/>
      <c r="BV890" s="89"/>
      <c r="BW890" s="89"/>
    </row>
    <row r="891" spans="1:75" ht="12.75" customHeight="1" x14ac:dyDescent="0.2">
      <c r="A891" s="102"/>
      <c r="B891" s="102"/>
      <c r="C891" s="102"/>
      <c r="D891" s="102"/>
      <c r="E891" s="102"/>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89"/>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89"/>
      <c r="AZ891" s="89"/>
      <c r="BA891" s="89"/>
      <c r="BB891" s="89"/>
      <c r="BC891" s="89"/>
      <c r="BD891" s="89"/>
      <c r="BE891" s="89"/>
      <c r="BF891" s="89"/>
      <c r="BG891" s="89"/>
      <c r="BH891" s="89"/>
      <c r="BI891" s="89"/>
      <c r="BJ891" s="89"/>
      <c r="BK891" s="89"/>
      <c r="BL891" s="89"/>
      <c r="BM891" s="89"/>
      <c r="BN891" s="89"/>
      <c r="BO891" s="89"/>
      <c r="BP891" s="89"/>
      <c r="BQ891" s="89"/>
      <c r="BR891" s="89"/>
      <c r="BS891" s="89"/>
      <c r="BT891" s="89"/>
      <c r="BU891" s="89"/>
      <c r="BV891" s="89"/>
      <c r="BW891" s="89"/>
    </row>
    <row r="892" spans="1:75" ht="12.75" customHeight="1" x14ac:dyDescent="0.2">
      <c r="A892" s="102"/>
      <c r="B892" s="102"/>
      <c r="C892" s="102"/>
      <c r="D892" s="102"/>
      <c r="E892" s="102"/>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89"/>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89"/>
      <c r="AZ892" s="89"/>
      <c r="BA892" s="89"/>
      <c r="BB892" s="89"/>
      <c r="BC892" s="89"/>
      <c r="BD892" s="89"/>
      <c r="BE892" s="89"/>
      <c r="BF892" s="89"/>
      <c r="BG892" s="89"/>
      <c r="BH892" s="89"/>
      <c r="BI892" s="89"/>
      <c r="BJ892" s="89"/>
      <c r="BK892" s="89"/>
      <c r="BL892" s="89"/>
      <c r="BM892" s="89"/>
      <c r="BN892" s="89"/>
      <c r="BO892" s="89"/>
      <c r="BP892" s="89"/>
      <c r="BQ892" s="89"/>
      <c r="BR892" s="89"/>
      <c r="BS892" s="89"/>
      <c r="BT892" s="89"/>
      <c r="BU892" s="89"/>
      <c r="BV892" s="89"/>
      <c r="BW892" s="89"/>
    </row>
    <row r="893" spans="1:75" ht="12.75" customHeight="1" x14ac:dyDescent="0.2">
      <c r="A893" s="102"/>
      <c r="B893" s="102"/>
      <c r="C893" s="102"/>
      <c r="D893" s="102"/>
      <c r="E893" s="102"/>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89"/>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89"/>
      <c r="AZ893" s="89"/>
      <c r="BA893" s="89"/>
      <c r="BB893" s="89"/>
      <c r="BC893" s="89"/>
      <c r="BD893" s="89"/>
      <c r="BE893" s="89"/>
      <c r="BF893" s="89"/>
      <c r="BG893" s="89"/>
      <c r="BH893" s="89"/>
      <c r="BI893" s="89"/>
      <c r="BJ893" s="89"/>
      <c r="BK893" s="89"/>
      <c r="BL893" s="89"/>
      <c r="BM893" s="89"/>
      <c r="BN893" s="89"/>
      <c r="BO893" s="89"/>
      <c r="BP893" s="89"/>
      <c r="BQ893" s="89"/>
      <c r="BR893" s="89"/>
      <c r="BS893" s="89"/>
      <c r="BT893" s="89"/>
      <c r="BU893" s="89"/>
      <c r="BV893" s="89"/>
      <c r="BW893" s="89"/>
    </row>
    <row r="894" spans="1:75" ht="12.75" customHeight="1" x14ac:dyDescent="0.2">
      <c r="A894" s="102"/>
      <c r="B894" s="102"/>
      <c r="C894" s="102"/>
      <c r="D894" s="102"/>
      <c r="E894" s="102"/>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89"/>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89"/>
      <c r="AZ894" s="89"/>
      <c r="BA894" s="89"/>
      <c r="BB894" s="89"/>
      <c r="BC894" s="89"/>
      <c r="BD894" s="89"/>
      <c r="BE894" s="89"/>
      <c r="BF894" s="89"/>
      <c r="BG894" s="89"/>
      <c r="BH894" s="89"/>
      <c r="BI894" s="89"/>
      <c r="BJ894" s="89"/>
      <c r="BK894" s="89"/>
      <c r="BL894" s="89"/>
      <c r="BM894" s="89"/>
      <c r="BN894" s="89"/>
      <c r="BO894" s="89"/>
      <c r="BP894" s="89"/>
      <c r="BQ894" s="89"/>
      <c r="BR894" s="89"/>
      <c r="BS894" s="89"/>
      <c r="BT894" s="89"/>
      <c r="BU894" s="89"/>
      <c r="BV894" s="89"/>
      <c r="BW894" s="89"/>
    </row>
    <row r="895" spans="1:75" ht="12.75" customHeight="1" x14ac:dyDescent="0.2">
      <c r="A895" s="102"/>
      <c r="B895" s="102"/>
      <c r="C895" s="102"/>
      <c r="D895" s="102"/>
      <c r="E895" s="102"/>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89"/>
      <c r="AZ895" s="89"/>
      <c r="BA895" s="89"/>
      <c r="BB895" s="89"/>
      <c r="BC895" s="89"/>
      <c r="BD895" s="89"/>
      <c r="BE895" s="89"/>
      <c r="BF895" s="89"/>
      <c r="BG895" s="89"/>
      <c r="BH895" s="89"/>
      <c r="BI895" s="89"/>
      <c r="BJ895" s="89"/>
      <c r="BK895" s="89"/>
      <c r="BL895" s="89"/>
      <c r="BM895" s="89"/>
      <c r="BN895" s="89"/>
      <c r="BO895" s="89"/>
      <c r="BP895" s="89"/>
      <c r="BQ895" s="89"/>
      <c r="BR895" s="89"/>
      <c r="BS895" s="89"/>
      <c r="BT895" s="89"/>
      <c r="BU895" s="89"/>
      <c r="BV895" s="89"/>
      <c r="BW895" s="89"/>
    </row>
    <row r="896" spans="1:75" ht="12.75" customHeight="1" x14ac:dyDescent="0.2">
      <c r="A896" s="102"/>
      <c r="B896" s="102"/>
      <c r="C896" s="102"/>
      <c r="D896" s="102"/>
      <c r="E896" s="102"/>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89"/>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89"/>
      <c r="AZ896" s="89"/>
      <c r="BA896" s="89"/>
      <c r="BB896" s="89"/>
      <c r="BC896" s="89"/>
      <c r="BD896" s="89"/>
      <c r="BE896" s="89"/>
      <c r="BF896" s="89"/>
      <c r="BG896" s="89"/>
      <c r="BH896" s="89"/>
      <c r="BI896" s="89"/>
      <c r="BJ896" s="89"/>
      <c r="BK896" s="89"/>
      <c r="BL896" s="89"/>
      <c r="BM896" s="89"/>
      <c r="BN896" s="89"/>
      <c r="BO896" s="89"/>
      <c r="BP896" s="89"/>
      <c r="BQ896" s="89"/>
      <c r="BR896" s="89"/>
      <c r="BS896" s="89"/>
      <c r="BT896" s="89"/>
      <c r="BU896" s="89"/>
      <c r="BV896" s="89"/>
      <c r="BW896" s="89"/>
    </row>
    <row r="897" spans="1:75" ht="12.75" customHeight="1" x14ac:dyDescent="0.2">
      <c r="A897" s="102"/>
      <c r="B897" s="102"/>
      <c r="C897" s="102"/>
      <c r="D897" s="102"/>
      <c r="E897" s="102"/>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89"/>
      <c r="AZ897" s="89"/>
      <c r="BA897" s="89"/>
      <c r="BB897" s="89"/>
      <c r="BC897" s="89"/>
      <c r="BD897" s="89"/>
      <c r="BE897" s="89"/>
      <c r="BF897" s="89"/>
      <c r="BG897" s="89"/>
      <c r="BH897" s="89"/>
      <c r="BI897" s="89"/>
      <c r="BJ897" s="89"/>
      <c r="BK897" s="89"/>
      <c r="BL897" s="89"/>
      <c r="BM897" s="89"/>
      <c r="BN897" s="89"/>
      <c r="BO897" s="89"/>
      <c r="BP897" s="89"/>
      <c r="BQ897" s="89"/>
      <c r="BR897" s="89"/>
      <c r="BS897" s="89"/>
      <c r="BT897" s="89"/>
      <c r="BU897" s="89"/>
      <c r="BV897" s="89"/>
      <c r="BW897" s="89"/>
    </row>
    <row r="898" spans="1:75" ht="12.75" customHeight="1" x14ac:dyDescent="0.2">
      <c r="A898" s="102"/>
      <c r="B898" s="102"/>
      <c r="C898" s="102"/>
      <c r="D898" s="102"/>
      <c r="E898" s="102"/>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89"/>
      <c r="AZ898" s="89"/>
      <c r="BA898" s="89"/>
      <c r="BB898" s="89"/>
      <c r="BC898" s="89"/>
      <c r="BD898" s="89"/>
      <c r="BE898" s="89"/>
      <c r="BF898" s="89"/>
      <c r="BG898" s="89"/>
      <c r="BH898" s="89"/>
      <c r="BI898" s="89"/>
      <c r="BJ898" s="89"/>
      <c r="BK898" s="89"/>
      <c r="BL898" s="89"/>
      <c r="BM898" s="89"/>
      <c r="BN898" s="89"/>
      <c r="BO898" s="89"/>
      <c r="BP898" s="89"/>
      <c r="BQ898" s="89"/>
      <c r="BR898" s="89"/>
      <c r="BS898" s="89"/>
      <c r="BT898" s="89"/>
      <c r="BU898" s="89"/>
      <c r="BV898" s="89"/>
      <c r="BW898" s="89"/>
    </row>
    <row r="899" spans="1:75" ht="12.75" customHeight="1" x14ac:dyDescent="0.2">
      <c r="A899" s="102"/>
      <c r="B899" s="102"/>
      <c r="C899" s="102"/>
      <c r="D899" s="102"/>
      <c r="E899" s="102"/>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89"/>
      <c r="AZ899" s="89"/>
      <c r="BA899" s="89"/>
      <c r="BB899" s="89"/>
      <c r="BC899" s="89"/>
      <c r="BD899" s="89"/>
      <c r="BE899" s="89"/>
      <c r="BF899" s="89"/>
      <c r="BG899" s="89"/>
      <c r="BH899" s="89"/>
      <c r="BI899" s="89"/>
      <c r="BJ899" s="89"/>
      <c r="BK899" s="89"/>
      <c r="BL899" s="89"/>
      <c r="BM899" s="89"/>
      <c r="BN899" s="89"/>
      <c r="BO899" s="89"/>
      <c r="BP899" s="89"/>
      <c r="BQ899" s="89"/>
      <c r="BR899" s="89"/>
      <c r="BS899" s="89"/>
      <c r="BT899" s="89"/>
      <c r="BU899" s="89"/>
      <c r="BV899" s="89"/>
      <c r="BW899" s="89"/>
    </row>
    <row r="900" spans="1:75" ht="12.75" customHeight="1" x14ac:dyDescent="0.2">
      <c r="A900" s="102"/>
      <c r="B900" s="102"/>
      <c r="C900" s="102"/>
      <c r="D900" s="102"/>
      <c r="E900" s="102"/>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89"/>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89"/>
      <c r="AZ900" s="89"/>
      <c r="BA900" s="89"/>
      <c r="BB900" s="89"/>
      <c r="BC900" s="89"/>
      <c r="BD900" s="89"/>
      <c r="BE900" s="89"/>
      <c r="BF900" s="89"/>
      <c r="BG900" s="89"/>
      <c r="BH900" s="89"/>
      <c r="BI900" s="89"/>
      <c r="BJ900" s="89"/>
      <c r="BK900" s="89"/>
      <c r="BL900" s="89"/>
      <c r="BM900" s="89"/>
      <c r="BN900" s="89"/>
      <c r="BO900" s="89"/>
      <c r="BP900" s="89"/>
      <c r="BQ900" s="89"/>
      <c r="BR900" s="89"/>
      <c r="BS900" s="89"/>
      <c r="BT900" s="89"/>
      <c r="BU900" s="89"/>
      <c r="BV900" s="89"/>
      <c r="BW900" s="89"/>
    </row>
    <row r="901" spans="1:75" ht="12.75" customHeight="1" x14ac:dyDescent="0.2">
      <c r="A901" s="102"/>
      <c r="B901" s="102"/>
      <c r="C901" s="102"/>
      <c r="D901" s="102"/>
      <c r="E901" s="102"/>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89"/>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89"/>
      <c r="AZ901" s="89"/>
      <c r="BA901" s="89"/>
      <c r="BB901" s="89"/>
      <c r="BC901" s="89"/>
      <c r="BD901" s="89"/>
      <c r="BE901" s="89"/>
      <c r="BF901" s="89"/>
      <c r="BG901" s="89"/>
      <c r="BH901" s="89"/>
      <c r="BI901" s="89"/>
      <c r="BJ901" s="89"/>
      <c r="BK901" s="89"/>
      <c r="BL901" s="89"/>
      <c r="BM901" s="89"/>
      <c r="BN901" s="89"/>
      <c r="BO901" s="89"/>
      <c r="BP901" s="89"/>
      <c r="BQ901" s="89"/>
      <c r="BR901" s="89"/>
      <c r="BS901" s="89"/>
      <c r="BT901" s="89"/>
      <c r="BU901" s="89"/>
      <c r="BV901" s="89"/>
      <c r="BW901" s="89"/>
    </row>
    <row r="902" spans="1:75" ht="12.75" customHeight="1" x14ac:dyDescent="0.2">
      <c r="A902" s="102"/>
      <c r="B902" s="102"/>
      <c r="C902" s="102"/>
      <c r="D902" s="102"/>
      <c r="E902" s="102"/>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89"/>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89"/>
      <c r="AZ902" s="89"/>
      <c r="BA902" s="89"/>
      <c r="BB902" s="89"/>
      <c r="BC902" s="89"/>
      <c r="BD902" s="89"/>
      <c r="BE902" s="89"/>
      <c r="BF902" s="89"/>
      <c r="BG902" s="89"/>
      <c r="BH902" s="89"/>
      <c r="BI902" s="89"/>
      <c r="BJ902" s="89"/>
      <c r="BK902" s="89"/>
      <c r="BL902" s="89"/>
      <c r="BM902" s="89"/>
      <c r="BN902" s="89"/>
      <c r="BO902" s="89"/>
      <c r="BP902" s="89"/>
      <c r="BQ902" s="89"/>
      <c r="BR902" s="89"/>
      <c r="BS902" s="89"/>
      <c r="BT902" s="89"/>
      <c r="BU902" s="89"/>
      <c r="BV902" s="89"/>
      <c r="BW902" s="89"/>
    </row>
    <row r="903" spans="1:75" ht="12.75" customHeight="1" x14ac:dyDescent="0.2">
      <c r="A903" s="102"/>
      <c r="B903" s="102"/>
      <c r="C903" s="102"/>
      <c r="D903" s="102"/>
      <c r="E903" s="102"/>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89"/>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89"/>
      <c r="AZ903" s="89"/>
      <c r="BA903" s="89"/>
      <c r="BB903" s="89"/>
      <c r="BC903" s="89"/>
      <c r="BD903" s="89"/>
      <c r="BE903" s="89"/>
      <c r="BF903" s="89"/>
      <c r="BG903" s="89"/>
      <c r="BH903" s="89"/>
      <c r="BI903" s="89"/>
      <c r="BJ903" s="89"/>
      <c r="BK903" s="89"/>
      <c r="BL903" s="89"/>
      <c r="BM903" s="89"/>
      <c r="BN903" s="89"/>
      <c r="BO903" s="89"/>
      <c r="BP903" s="89"/>
      <c r="BQ903" s="89"/>
      <c r="BR903" s="89"/>
      <c r="BS903" s="89"/>
      <c r="BT903" s="89"/>
      <c r="BU903" s="89"/>
      <c r="BV903" s="89"/>
      <c r="BW903" s="89"/>
    </row>
    <row r="904" spans="1:75" ht="12.75" customHeight="1" x14ac:dyDescent="0.2">
      <c r="A904" s="102"/>
      <c r="B904" s="102"/>
      <c r="C904" s="102"/>
      <c r="D904" s="102"/>
      <c r="E904" s="102"/>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89"/>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89"/>
      <c r="AZ904" s="89"/>
      <c r="BA904" s="89"/>
      <c r="BB904" s="89"/>
      <c r="BC904" s="89"/>
      <c r="BD904" s="89"/>
      <c r="BE904" s="89"/>
      <c r="BF904" s="89"/>
      <c r="BG904" s="89"/>
      <c r="BH904" s="89"/>
      <c r="BI904" s="89"/>
      <c r="BJ904" s="89"/>
      <c r="BK904" s="89"/>
      <c r="BL904" s="89"/>
      <c r="BM904" s="89"/>
      <c r="BN904" s="89"/>
      <c r="BO904" s="89"/>
      <c r="BP904" s="89"/>
      <c r="BQ904" s="89"/>
      <c r="BR904" s="89"/>
      <c r="BS904" s="89"/>
      <c r="BT904" s="89"/>
      <c r="BU904" s="89"/>
      <c r="BV904" s="89"/>
      <c r="BW904" s="89"/>
    </row>
    <row r="905" spans="1:75" ht="12.75" customHeight="1" x14ac:dyDescent="0.2">
      <c r="A905" s="102"/>
      <c r="B905" s="102"/>
      <c r="C905" s="102"/>
      <c r="D905" s="102"/>
      <c r="E905" s="102"/>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89"/>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89"/>
      <c r="AZ905" s="89"/>
      <c r="BA905" s="89"/>
      <c r="BB905" s="89"/>
      <c r="BC905" s="89"/>
      <c r="BD905" s="89"/>
      <c r="BE905" s="89"/>
      <c r="BF905" s="89"/>
      <c r="BG905" s="89"/>
      <c r="BH905" s="89"/>
      <c r="BI905" s="89"/>
      <c r="BJ905" s="89"/>
      <c r="BK905" s="89"/>
      <c r="BL905" s="89"/>
      <c r="BM905" s="89"/>
      <c r="BN905" s="89"/>
      <c r="BO905" s="89"/>
      <c r="BP905" s="89"/>
      <c r="BQ905" s="89"/>
      <c r="BR905" s="89"/>
      <c r="BS905" s="89"/>
      <c r="BT905" s="89"/>
      <c r="BU905" s="89"/>
      <c r="BV905" s="89"/>
      <c r="BW905" s="89"/>
    </row>
    <row r="906" spans="1:75" ht="12.75" customHeight="1" x14ac:dyDescent="0.2">
      <c r="A906" s="102"/>
      <c r="B906" s="102"/>
      <c r="C906" s="102"/>
      <c r="D906" s="102"/>
      <c r="E906" s="102"/>
      <c r="F906" s="89"/>
      <c r="G906" s="89"/>
      <c r="H906" s="89"/>
      <c r="I906" s="89"/>
      <c r="J906" s="89"/>
      <c r="K906" s="89"/>
      <c r="L906" s="89"/>
      <c r="M906" s="89"/>
      <c r="N906" s="89"/>
      <c r="O906" s="89"/>
      <c r="P906" s="89"/>
      <c r="Q906" s="89"/>
      <c r="R906" s="89"/>
      <c r="S906" s="89"/>
      <c r="T906" s="89"/>
      <c r="U906" s="89"/>
      <c r="V906" s="89"/>
      <c r="W906" s="89"/>
      <c r="X906" s="89"/>
      <c r="Y906" s="89"/>
      <c r="Z906" s="89"/>
      <c r="AA906" s="89"/>
      <c r="AB906" s="89"/>
      <c r="AC906" s="89"/>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89"/>
      <c r="AZ906" s="89"/>
      <c r="BA906" s="89"/>
      <c r="BB906" s="89"/>
      <c r="BC906" s="89"/>
      <c r="BD906" s="89"/>
      <c r="BE906" s="89"/>
      <c r="BF906" s="89"/>
      <c r="BG906" s="89"/>
      <c r="BH906" s="89"/>
      <c r="BI906" s="89"/>
      <c r="BJ906" s="89"/>
      <c r="BK906" s="89"/>
      <c r="BL906" s="89"/>
      <c r="BM906" s="89"/>
      <c r="BN906" s="89"/>
      <c r="BO906" s="89"/>
      <c r="BP906" s="89"/>
      <c r="BQ906" s="89"/>
      <c r="BR906" s="89"/>
      <c r="BS906" s="89"/>
      <c r="BT906" s="89"/>
      <c r="BU906" s="89"/>
      <c r="BV906" s="89"/>
      <c r="BW906" s="89"/>
    </row>
    <row r="907" spans="1:75" ht="12.75" customHeight="1" x14ac:dyDescent="0.2">
      <c r="A907" s="102"/>
      <c r="B907" s="102"/>
      <c r="C907" s="102"/>
      <c r="D907" s="102"/>
      <c r="E907" s="102"/>
      <c r="F907" s="89"/>
      <c r="G907" s="89"/>
      <c r="H907" s="89"/>
      <c r="I907" s="89"/>
      <c r="J907" s="89"/>
      <c r="K907" s="89"/>
      <c r="L907" s="89"/>
      <c r="M907" s="89"/>
      <c r="N907" s="89"/>
      <c r="O907" s="89"/>
      <c r="P907" s="89"/>
      <c r="Q907" s="89"/>
      <c r="R907" s="89"/>
      <c r="S907" s="89"/>
      <c r="T907" s="89"/>
      <c r="U907" s="89"/>
      <c r="V907" s="89"/>
      <c r="W907" s="89"/>
      <c r="X907" s="89"/>
      <c r="Y907" s="89"/>
      <c r="Z907" s="89"/>
      <c r="AA907" s="89"/>
      <c r="AB907" s="89"/>
      <c r="AC907" s="89"/>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89"/>
      <c r="AZ907" s="89"/>
      <c r="BA907" s="89"/>
      <c r="BB907" s="89"/>
      <c r="BC907" s="89"/>
      <c r="BD907" s="89"/>
      <c r="BE907" s="89"/>
      <c r="BF907" s="89"/>
      <c r="BG907" s="89"/>
      <c r="BH907" s="89"/>
      <c r="BI907" s="89"/>
      <c r="BJ907" s="89"/>
      <c r="BK907" s="89"/>
      <c r="BL907" s="89"/>
      <c r="BM907" s="89"/>
      <c r="BN907" s="89"/>
      <c r="BO907" s="89"/>
      <c r="BP907" s="89"/>
      <c r="BQ907" s="89"/>
      <c r="BR907" s="89"/>
      <c r="BS907" s="89"/>
      <c r="BT907" s="89"/>
      <c r="BU907" s="89"/>
      <c r="BV907" s="89"/>
      <c r="BW907" s="89"/>
    </row>
    <row r="908" spans="1:75" ht="12.75" customHeight="1" x14ac:dyDescent="0.2">
      <c r="A908" s="102"/>
      <c r="B908" s="102"/>
      <c r="C908" s="102"/>
      <c r="D908" s="102"/>
      <c r="E908" s="102"/>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89"/>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89"/>
      <c r="AZ908" s="89"/>
      <c r="BA908" s="89"/>
      <c r="BB908" s="89"/>
      <c r="BC908" s="89"/>
      <c r="BD908" s="89"/>
      <c r="BE908" s="89"/>
      <c r="BF908" s="89"/>
      <c r="BG908" s="89"/>
      <c r="BH908" s="89"/>
      <c r="BI908" s="89"/>
      <c r="BJ908" s="89"/>
      <c r="BK908" s="89"/>
      <c r="BL908" s="89"/>
      <c r="BM908" s="89"/>
      <c r="BN908" s="89"/>
      <c r="BO908" s="89"/>
      <c r="BP908" s="89"/>
      <c r="BQ908" s="89"/>
      <c r="BR908" s="89"/>
      <c r="BS908" s="89"/>
      <c r="BT908" s="89"/>
      <c r="BU908" s="89"/>
      <c r="BV908" s="89"/>
      <c r="BW908" s="89"/>
    </row>
    <row r="909" spans="1:75" ht="12.75" customHeight="1" x14ac:dyDescent="0.2">
      <c r="A909" s="102"/>
      <c r="B909" s="102"/>
      <c r="C909" s="102"/>
      <c r="D909" s="102"/>
      <c r="E909" s="102"/>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89"/>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89"/>
      <c r="AZ909" s="89"/>
      <c r="BA909" s="89"/>
      <c r="BB909" s="89"/>
      <c r="BC909" s="89"/>
      <c r="BD909" s="89"/>
      <c r="BE909" s="89"/>
      <c r="BF909" s="89"/>
      <c r="BG909" s="89"/>
      <c r="BH909" s="89"/>
      <c r="BI909" s="89"/>
      <c r="BJ909" s="89"/>
      <c r="BK909" s="89"/>
      <c r="BL909" s="89"/>
      <c r="BM909" s="89"/>
      <c r="BN909" s="89"/>
      <c r="BO909" s="89"/>
      <c r="BP909" s="89"/>
      <c r="BQ909" s="89"/>
      <c r="BR909" s="89"/>
      <c r="BS909" s="89"/>
      <c r="BT909" s="89"/>
      <c r="BU909" s="89"/>
      <c r="BV909" s="89"/>
      <c r="BW909" s="89"/>
    </row>
    <row r="910" spans="1:75" ht="12.75" customHeight="1" x14ac:dyDescent="0.2">
      <c r="A910" s="102"/>
      <c r="B910" s="102"/>
      <c r="C910" s="102"/>
      <c r="D910" s="102"/>
      <c r="E910" s="102"/>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89"/>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89"/>
      <c r="AZ910" s="89"/>
      <c r="BA910" s="89"/>
      <c r="BB910" s="89"/>
      <c r="BC910" s="89"/>
      <c r="BD910" s="89"/>
      <c r="BE910" s="89"/>
      <c r="BF910" s="89"/>
      <c r="BG910" s="89"/>
      <c r="BH910" s="89"/>
      <c r="BI910" s="89"/>
      <c r="BJ910" s="89"/>
      <c r="BK910" s="89"/>
      <c r="BL910" s="89"/>
      <c r="BM910" s="89"/>
      <c r="BN910" s="89"/>
      <c r="BO910" s="89"/>
      <c r="BP910" s="89"/>
      <c r="BQ910" s="89"/>
      <c r="BR910" s="89"/>
      <c r="BS910" s="89"/>
      <c r="BT910" s="89"/>
      <c r="BU910" s="89"/>
      <c r="BV910" s="89"/>
      <c r="BW910" s="89"/>
    </row>
    <row r="911" spans="1:75" ht="12.75" customHeight="1" x14ac:dyDescent="0.2">
      <c r="A911" s="102"/>
      <c r="B911" s="102"/>
      <c r="C911" s="102"/>
      <c r="D911" s="102"/>
      <c r="E911" s="102"/>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89"/>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89"/>
      <c r="AZ911" s="89"/>
      <c r="BA911" s="89"/>
      <c r="BB911" s="89"/>
      <c r="BC911" s="89"/>
      <c r="BD911" s="89"/>
      <c r="BE911" s="89"/>
      <c r="BF911" s="89"/>
      <c r="BG911" s="89"/>
      <c r="BH911" s="89"/>
      <c r="BI911" s="89"/>
      <c r="BJ911" s="89"/>
      <c r="BK911" s="89"/>
      <c r="BL911" s="89"/>
      <c r="BM911" s="89"/>
      <c r="BN911" s="89"/>
      <c r="BO911" s="89"/>
      <c r="BP911" s="89"/>
      <c r="BQ911" s="89"/>
      <c r="BR911" s="89"/>
      <c r="BS911" s="89"/>
      <c r="BT911" s="89"/>
      <c r="BU911" s="89"/>
      <c r="BV911" s="89"/>
      <c r="BW911" s="89"/>
    </row>
    <row r="912" spans="1:75" ht="12.75" customHeight="1" x14ac:dyDescent="0.2">
      <c r="A912" s="102"/>
      <c r="B912" s="102"/>
      <c r="C912" s="102"/>
      <c r="D912" s="102"/>
      <c r="E912" s="102"/>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89"/>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89"/>
      <c r="AZ912" s="89"/>
      <c r="BA912" s="89"/>
      <c r="BB912" s="89"/>
      <c r="BC912" s="89"/>
      <c r="BD912" s="89"/>
      <c r="BE912" s="89"/>
      <c r="BF912" s="89"/>
      <c r="BG912" s="89"/>
      <c r="BH912" s="89"/>
      <c r="BI912" s="89"/>
      <c r="BJ912" s="89"/>
      <c r="BK912" s="89"/>
      <c r="BL912" s="89"/>
      <c r="BM912" s="89"/>
      <c r="BN912" s="89"/>
      <c r="BO912" s="89"/>
      <c r="BP912" s="89"/>
      <c r="BQ912" s="89"/>
      <c r="BR912" s="89"/>
      <c r="BS912" s="89"/>
      <c r="BT912" s="89"/>
      <c r="BU912" s="89"/>
      <c r="BV912" s="89"/>
      <c r="BW912" s="89"/>
    </row>
    <row r="913" spans="1:75" ht="12.75" customHeight="1" x14ac:dyDescent="0.2">
      <c r="A913" s="102"/>
      <c r="B913" s="102"/>
      <c r="C913" s="102"/>
      <c r="D913" s="102"/>
      <c r="E913" s="102"/>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89"/>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89"/>
      <c r="AZ913" s="89"/>
      <c r="BA913" s="89"/>
      <c r="BB913" s="89"/>
      <c r="BC913" s="89"/>
      <c r="BD913" s="89"/>
      <c r="BE913" s="89"/>
      <c r="BF913" s="89"/>
      <c r="BG913" s="89"/>
      <c r="BH913" s="89"/>
      <c r="BI913" s="89"/>
      <c r="BJ913" s="89"/>
      <c r="BK913" s="89"/>
      <c r="BL913" s="89"/>
      <c r="BM913" s="89"/>
      <c r="BN913" s="89"/>
      <c r="BO913" s="89"/>
      <c r="BP913" s="89"/>
      <c r="BQ913" s="89"/>
      <c r="BR913" s="89"/>
      <c r="BS913" s="89"/>
      <c r="BT913" s="89"/>
      <c r="BU913" s="89"/>
      <c r="BV913" s="89"/>
      <c r="BW913" s="89"/>
    </row>
    <row r="914" spans="1:75" ht="12.75" customHeight="1" x14ac:dyDescent="0.2">
      <c r="A914" s="102"/>
      <c r="B914" s="102"/>
      <c r="C914" s="102"/>
      <c r="D914" s="102"/>
      <c r="E914" s="102"/>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89"/>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89"/>
      <c r="AZ914" s="89"/>
      <c r="BA914" s="89"/>
      <c r="BB914" s="89"/>
      <c r="BC914" s="89"/>
      <c r="BD914" s="89"/>
      <c r="BE914" s="89"/>
      <c r="BF914" s="89"/>
      <c r="BG914" s="89"/>
      <c r="BH914" s="89"/>
      <c r="BI914" s="89"/>
      <c r="BJ914" s="89"/>
      <c r="BK914" s="89"/>
      <c r="BL914" s="89"/>
      <c r="BM914" s="89"/>
      <c r="BN914" s="89"/>
      <c r="BO914" s="89"/>
      <c r="BP914" s="89"/>
      <c r="BQ914" s="89"/>
      <c r="BR914" s="89"/>
      <c r="BS914" s="89"/>
      <c r="BT914" s="89"/>
      <c r="BU914" s="89"/>
      <c r="BV914" s="89"/>
      <c r="BW914" s="89"/>
    </row>
    <row r="915" spans="1:75" ht="12.75" customHeight="1" x14ac:dyDescent="0.2">
      <c r="A915" s="102"/>
      <c r="B915" s="102"/>
      <c r="C915" s="102"/>
      <c r="D915" s="102"/>
      <c r="E915" s="102"/>
      <c r="F915" s="89"/>
      <c r="G915" s="89"/>
      <c r="H915" s="89"/>
      <c r="I915" s="89"/>
      <c r="J915" s="89"/>
      <c r="K915" s="89"/>
      <c r="L915" s="89"/>
      <c r="M915" s="89"/>
      <c r="N915" s="89"/>
      <c r="O915" s="89"/>
      <c r="P915" s="89"/>
      <c r="Q915" s="89"/>
      <c r="R915" s="89"/>
      <c r="S915" s="89"/>
      <c r="T915" s="89"/>
      <c r="U915" s="89"/>
      <c r="V915" s="89"/>
      <c r="W915" s="89"/>
      <c r="X915" s="89"/>
      <c r="Y915" s="89"/>
      <c r="Z915" s="89"/>
      <c r="AA915" s="89"/>
      <c r="AB915" s="89"/>
      <c r="AC915" s="89"/>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89"/>
      <c r="AZ915" s="89"/>
      <c r="BA915" s="89"/>
      <c r="BB915" s="89"/>
      <c r="BC915" s="89"/>
      <c r="BD915" s="89"/>
      <c r="BE915" s="89"/>
      <c r="BF915" s="89"/>
      <c r="BG915" s="89"/>
      <c r="BH915" s="89"/>
      <c r="BI915" s="89"/>
      <c r="BJ915" s="89"/>
      <c r="BK915" s="89"/>
      <c r="BL915" s="89"/>
      <c r="BM915" s="89"/>
      <c r="BN915" s="89"/>
      <c r="BO915" s="89"/>
      <c r="BP915" s="89"/>
      <c r="BQ915" s="89"/>
      <c r="BR915" s="89"/>
      <c r="BS915" s="89"/>
      <c r="BT915" s="89"/>
      <c r="BU915" s="89"/>
      <c r="BV915" s="89"/>
      <c r="BW915" s="89"/>
    </row>
    <row r="916" spans="1:75" ht="12.75" customHeight="1" x14ac:dyDescent="0.2">
      <c r="A916" s="102"/>
      <c r="B916" s="102"/>
      <c r="C916" s="102"/>
      <c r="D916" s="102"/>
      <c r="E916" s="102"/>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89"/>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89"/>
      <c r="AZ916" s="89"/>
      <c r="BA916" s="89"/>
      <c r="BB916" s="89"/>
      <c r="BC916" s="89"/>
      <c r="BD916" s="89"/>
      <c r="BE916" s="89"/>
      <c r="BF916" s="89"/>
      <c r="BG916" s="89"/>
      <c r="BH916" s="89"/>
      <c r="BI916" s="89"/>
      <c r="BJ916" s="89"/>
      <c r="BK916" s="89"/>
      <c r="BL916" s="89"/>
      <c r="BM916" s="89"/>
      <c r="BN916" s="89"/>
      <c r="BO916" s="89"/>
      <c r="BP916" s="89"/>
      <c r="BQ916" s="89"/>
      <c r="BR916" s="89"/>
      <c r="BS916" s="89"/>
      <c r="BT916" s="89"/>
      <c r="BU916" s="89"/>
      <c r="BV916" s="89"/>
      <c r="BW916" s="89"/>
    </row>
    <row r="917" spans="1:75" ht="12.75" customHeight="1" x14ac:dyDescent="0.2">
      <c r="A917" s="102"/>
      <c r="B917" s="102"/>
      <c r="C917" s="102"/>
      <c r="D917" s="102"/>
      <c r="E917" s="102"/>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89"/>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89"/>
      <c r="AZ917" s="89"/>
      <c r="BA917" s="89"/>
      <c r="BB917" s="89"/>
      <c r="BC917" s="89"/>
      <c r="BD917" s="89"/>
      <c r="BE917" s="89"/>
      <c r="BF917" s="89"/>
      <c r="BG917" s="89"/>
      <c r="BH917" s="89"/>
      <c r="BI917" s="89"/>
      <c r="BJ917" s="89"/>
      <c r="BK917" s="89"/>
      <c r="BL917" s="89"/>
      <c r="BM917" s="89"/>
      <c r="BN917" s="89"/>
      <c r="BO917" s="89"/>
      <c r="BP917" s="89"/>
      <c r="BQ917" s="89"/>
      <c r="BR917" s="89"/>
      <c r="BS917" s="89"/>
      <c r="BT917" s="89"/>
      <c r="BU917" s="89"/>
      <c r="BV917" s="89"/>
      <c r="BW917" s="89"/>
    </row>
    <row r="918" spans="1:75" ht="12.75" customHeight="1" x14ac:dyDescent="0.2">
      <c r="A918" s="102"/>
      <c r="B918" s="102"/>
      <c r="C918" s="102"/>
      <c r="D918" s="102"/>
      <c r="E918" s="102"/>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89"/>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89"/>
      <c r="AZ918" s="89"/>
      <c r="BA918" s="89"/>
      <c r="BB918" s="89"/>
      <c r="BC918" s="89"/>
      <c r="BD918" s="89"/>
      <c r="BE918" s="89"/>
      <c r="BF918" s="89"/>
      <c r="BG918" s="89"/>
      <c r="BH918" s="89"/>
      <c r="BI918" s="89"/>
      <c r="BJ918" s="89"/>
      <c r="BK918" s="89"/>
      <c r="BL918" s="89"/>
      <c r="BM918" s="89"/>
      <c r="BN918" s="89"/>
      <c r="BO918" s="89"/>
      <c r="BP918" s="89"/>
      <c r="BQ918" s="89"/>
      <c r="BR918" s="89"/>
      <c r="BS918" s="89"/>
      <c r="BT918" s="89"/>
      <c r="BU918" s="89"/>
      <c r="BV918" s="89"/>
      <c r="BW918" s="89"/>
    </row>
    <row r="919" spans="1:75" ht="12.75" customHeight="1" x14ac:dyDescent="0.2">
      <c r="A919" s="102"/>
      <c r="B919" s="102"/>
      <c r="C919" s="102"/>
      <c r="D919" s="102"/>
      <c r="E919" s="102"/>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89"/>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89"/>
      <c r="AZ919" s="89"/>
      <c r="BA919" s="89"/>
      <c r="BB919" s="89"/>
      <c r="BC919" s="89"/>
      <c r="BD919" s="89"/>
      <c r="BE919" s="89"/>
      <c r="BF919" s="89"/>
      <c r="BG919" s="89"/>
      <c r="BH919" s="89"/>
      <c r="BI919" s="89"/>
      <c r="BJ919" s="89"/>
      <c r="BK919" s="89"/>
      <c r="BL919" s="89"/>
      <c r="BM919" s="89"/>
      <c r="BN919" s="89"/>
      <c r="BO919" s="89"/>
      <c r="BP919" s="89"/>
      <c r="BQ919" s="89"/>
      <c r="BR919" s="89"/>
      <c r="BS919" s="89"/>
      <c r="BT919" s="89"/>
      <c r="BU919" s="89"/>
      <c r="BV919" s="89"/>
      <c r="BW919" s="89"/>
    </row>
    <row r="920" spans="1:75" ht="12.75" customHeight="1" x14ac:dyDescent="0.2">
      <c r="A920" s="102"/>
      <c r="B920" s="102"/>
      <c r="C920" s="102"/>
      <c r="D920" s="102"/>
      <c r="E920" s="102"/>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89"/>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89"/>
      <c r="AZ920" s="89"/>
      <c r="BA920" s="89"/>
      <c r="BB920" s="89"/>
      <c r="BC920" s="89"/>
      <c r="BD920" s="89"/>
      <c r="BE920" s="89"/>
      <c r="BF920" s="89"/>
      <c r="BG920" s="89"/>
      <c r="BH920" s="89"/>
      <c r="BI920" s="89"/>
      <c r="BJ920" s="89"/>
      <c r="BK920" s="89"/>
      <c r="BL920" s="89"/>
      <c r="BM920" s="89"/>
      <c r="BN920" s="89"/>
      <c r="BO920" s="89"/>
      <c r="BP920" s="89"/>
      <c r="BQ920" s="89"/>
      <c r="BR920" s="89"/>
      <c r="BS920" s="89"/>
      <c r="BT920" s="89"/>
      <c r="BU920" s="89"/>
      <c r="BV920" s="89"/>
      <c r="BW920" s="89"/>
    </row>
    <row r="921" spans="1:75" ht="12.75" customHeight="1" x14ac:dyDescent="0.2">
      <c r="A921" s="102"/>
      <c r="B921" s="102"/>
      <c r="C921" s="102"/>
      <c r="D921" s="102"/>
      <c r="E921" s="102"/>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89"/>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89"/>
      <c r="AZ921" s="89"/>
      <c r="BA921" s="89"/>
      <c r="BB921" s="89"/>
      <c r="BC921" s="89"/>
      <c r="BD921" s="89"/>
      <c r="BE921" s="89"/>
      <c r="BF921" s="89"/>
      <c r="BG921" s="89"/>
      <c r="BH921" s="89"/>
      <c r="BI921" s="89"/>
      <c r="BJ921" s="89"/>
      <c r="BK921" s="89"/>
      <c r="BL921" s="89"/>
      <c r="BM921" s="89"/>
      <c r="BN921" s="89"/>
      <c r="BO921" s="89"/>
      <c r="BP921" s="89"/>
      <c r="BQ921" s="89"/>
      <c r="BR921" s="89"/>
      <c r="BS921" s="89"/>
      <c r="BT921" s="89"/>
      <c r="BU921" s="89"/>
      <c r="BV921" s="89"/>
      <c r="BW921" s="89"/>
    </row>
    <row r="922" spans="1:75" ht="12.75" customHeight="1" x14ac:dyDescent="0.2">
      <c r="A922" s="102"/>
      <c r="B922" s="102"/>
      <c r="C922" s="102"/>
      <c r="D922" s="102"/>
      <c r="E922" s="102"/>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89"/>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89"/>
      <c r="AZ922" s="89"/>
      <c r="BA922" s="89"/>
      <c r="BB922" s="89"/>
      <c r="BC922" s="89"/>
      <c r="BD922" s="89"/>
      <c r="BE922" s="89"/>
      <c r="BF922" s="89"/>
      <c r="BG922" s="89"/>
      <c r="BH922" s="89"/>
      <c r="BI922" s="89"/>
      <c r="BJ922" s="89"/>
      <c r="BK922" s="89"/>
      <c r="BL922" s="89"/>
      <c r="BM922" s="89"/>
      <c r="BN922" s="89"/>
      <c r="BO922" s="89"/>
      <c r="BP922" s="89"/>
      <c r="BQ922" s="89"/>
      <c r="BR922" s="89"/>
      <c r="BS922" s="89"/>
      <c r="BT922" s="89"/>
      <c r="BU922" s="89"/>
      <c r="BV922" s="89"/>
      <c r="BW922" s="89"/>
    </row>
    <row r="923" spans="1:75" ht="12.75" customHeight="1" x14ac:dyDescent="0.2">
      <c r="A923" s="102"/>
      <c r="B923" s="102"/>
      <c r="C923" s="102"/>
      <c r="D923" s="102"/>
      <c r="E923" s="102"/>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89"/>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89"/>
      <c r="AZ923" s="89"/>
      <c r="BA923" s="89"/>
      <c r="BB923" s="89"/>
      <c r="BC923" s="89"/>
      <c r="BD923" s="89"/>
      <c r="BE923" s="89"/>
      <c r="BF923" s="89"/>
      <c r="BG923" s="89"/>
      <c r="BH923" s="89"/>
      <c r="BI923" s="89"/>
      <c r="BJ923" s="89"/>
      <c r="BK923" s="89"/>
      <c r="BL923" s="89"/>
      <c r="BM923" s="89"/>
      <c r="BN923" s="89"/>
      <c r="BO923" s="89"/>
      <c r="BP923" s="89"/>
      <c r="BQ923" s="89"/>
      <c r="BR923" s="89"/>
      <c r="BS923" s="89"/>
      <c r="BT923" s="89"/>
      <c r="BU923" s="89"/>
      <c r="BV923" s="89"/>
      <c r="BW923" s="89"/>
    </row>
    <row r="924" spans="1:75" ht="12.75" customHeight="1" x14ac:dyDescent="0.2">
      <c r="A924" s="102"/>
      <c r="B924" s="102"/>
      <c r="C924" s="102"/>
      <c r="D924" s="102"/>
      <c r="E924" s="102"/>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89"/>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89"/>
      <c r="AZ924" s="89"/>
      <c r="BA924" s="89"/>
      <c r="BB924" s="89"/>
      <c r="BC924" s="89"/>
      <c r="BD924" s="89"/>
      <c r="BE924" s="89"/>
      <c r="BF924" s="89"/>
      <c r="BG924" s="89"/>
      <c r="BH924" s="89"/>
      <c r="BI924" s="89"/>
      <c r="BJ924" s="89"/>
      <c r="BK924" s="89"/>
      <c r="BL924" s="89"/>
      <c r="BM924" s="89"/>
      <c r="BN924" s="89"/>
      <c r="BO924" s="89"/>
      <c r="BP924" s="89"/>
      <c r="BQ924" s="89"/>
      <c r="BR924" s="89"/>
      <c r="BS924" s="89"/>
      <c r="BT924" s="89"/>
      <c r="BU924" s="89"/>
      <c r="BV924" s="89"/>
      <c r="BW924" s="89"/>
    </row>
    <row r="925" spans="1:75" ht="12.75" customHeight="1" x14ac:dyDescent="0.2">
      <c r="A925" s="102"/>
      <c r="B925" s="102"/>
      <c r="C925" s="102"/>
      <c r="D925" s="102"/>
      <c r="E925" s="102"/>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89"/>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89"/>
      <c r="AZ925" s="89"/>
      <c r="BA925" s="89"/>
      <c r="BB925" s="89"/>
      <c r="BC925" s="89"/>
      <c r="BD925" s="89"/>
      <c r="BE925" s="89"/>
      <c r="BF925" s="89"/>
      <c r="BG925" s="89"/>
      <c r="BH925" s="89"/>
      <c r="BI925" s="89"/>
      <c r="BJ925" s="89"/>
      <c r="BK925" s="89"/>
      <c r="BL925" s="89"/>
      <c r="BM925" s="89"/>
      <c r="BN925" s="89"/>
      <c r="BO925" s="89"/>
      <c r="BP925" s="89"/>
      <c r="BQ925" s="89"/>
      <c r="BR925" s="89"/>
      <c r="BS925" s="89"/>
      <c r="BT925" s="89"/>
      <c r="BU925" s="89"/>
      <c r="BV925" s="89"/>
      <c r="BW925" s="89"/>
    </row>
    <row r="926" spans="1:75" ht="12.75" customHeight="1" x14ac:dyDescent="0.2">
      <c r="A926" s="102"/>
      <c r="B926" s="102"/>
      <c r="C926" s="102"/>
      <c r="D926" s="102"/>
      <c r="E926" s="102"/>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89"/>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89"/>
      <c r="AZ926" s="89"/>
      <c r="BA926" s="89"/>
      <c r="BB926" s="89"/>
      <c r="BC926" s="89"/>
      <c r="BD926" s="89"/>
      <c r="BE926" s="89"/>
      <c r="BF926" s="89"/>
      <c r="BG926" s="89"/>
      <c r="BH926" s="89"/>
      <c r="BI926" s="89"/>
      <c r="BJ926" s="89"/>
      <c r="BK926" s="89"/>
      <c r="BL926" s="89"/>
      <c r="BM926" s="89"/>
      <c r="BN926" s="89"/>
      <c r="BO926" s="89"/>
      <c r="BP926" s="89"/>
      <c r="BQ926" s="89"/>
      <c r="BR926" s="89"/>
      <c r="BS926" s="89"/>
      <c r="BT926" s="89"/>
      <c r="BU926" s="89"/>
      <c r="BV926" s="89"/>
      <c r="BW926" s="89"/>
    </row>
    <row r="927" spans="1:75" ht="12.75" customHeight="1" x14ac:dyDescent="0.2">
      <c r="A927" s="102"/>
      <c r="B927" s="102"/>
      <c r="C927" s="102"/>
      <c r="D927" s="102"/>
      <c r="E927" s="102"/>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89"/>
      <c r="AZ927" s="89"/>
      <c r="BA927" s="89"/>
      <c r="BB927" s="89"/>
      <c r="BC927" s="89"/>
      <c r="BD927" s="89"/>
      <c r="BE927" s="89"/>
      <c r="BF927" s="89"/>
      <c r="BG927" s="89"/>
      <c r="BH927" s="89"/>
      <c r="BI927" s="89"/>
      <c r="BJ927" s="89"/>
      <c r="BK927" s="89"/>
      <c r="BL927" s="89"/>
      <c r="BM927" s="89"/>
      <c r="BN927" s="89"/>
      <c r="BO927" s="89"/>
      <c r="BP927" s="89"/>
      <c r="BQ927" s="89"/>
      <c r="BR927" s="89"/>
      <c r="BS927" s="89"/>
      <c r="BT927" s="89"/>
      <c r="BU927" s="89"/>
      <c r="BV927" s="89"/>
      <c r="BW927" s="89"/>
    </row>
    <row r="928" spans="1:75" ht="12.75" customHeight="1" x14ac:dyDescent="0.2">
      <c r="A928" s="102"/>
      <c r="B928" s="102"/>
      <c r="C928" s="102"/>
      <c r="D928" s="102"/>
      <c r="E928" s="102"/>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89"/>
      <c r="AZ928" s="89"/>
      <c r="BA928" s="89"/>
      <c r="BB928" s="89"/>
      <c r="BC928" s="89"/>
      <c r="BD928" s="89"/>
      <c r="BE928" s="89"/>
      <c r="BF928" s="89"/>
      <c r="BG928" s="89"/>
      <c r="BH928" s="89"/>
      <c r="BI928" s="89"/>
      <c r="BJ928" s="89"/>
      <c r="BK928" s="89"/>
      <c r="BL928" s="89"/>
      <c r="BM928" s="89"/>
      <c r="BN928" s="89"/>
      <c r="BO928" s="89"/>
      <c r="BP928" s="89"/>
      <c r="BQ928" s="89"/>
      <c r="BR928" s="89"/>
      <c r="BS928" s="89"/>
      <c r="BT928" s="89"/>
      <c r="BU928" s="89"/>
      <c r="BV928" s="89"/>
      <c r="BW928" s="89"/>
    </row>
    <row r="929" spans="1:75" ht="12.75" customHeight="1" x14ac:dyDescent="0.2">
      <c r="A929" s="102"/>
      <c r="B929" s="102"/>
      <c r="C929" s="102"/>
      <c r="D929" s="102"/>
      <c r="E929" s="102"/>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89"/>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89"/>
      <c r="AZ929" s="89"/>
      <c r="BA929" s="89"/>
      <c r="BB929" s="89"/>
      <c r="BC929" s="89"/>
      <c r="BD929" s="89"/>
      <c r="BE929" s="89"/>
      <c r="BF929" s="89"/>
      <c r="BG929" s="89"/>
      <c r="BH929" s="89"/>
      <c r="BI929" s="89"/>
      <c r="BJ929" s="89"/>
      <c r="BK929" s="89"/>
      <c r="BL929" s="89"/>
      <c r="BM929" s="89"/>
      <c r="BN929" s="89"/>
      <c r="BO929" s="89"/>
      <c r="BP929" s="89"/>
      <c r="BQ929" s="89"/>
      <c r="BR929" s="89"/>
      <c r="BS929" s="89"/>
      <c r="BT929" s="89"/>
      <c r="BU929" s="89"/>
      <c r="BV929" s="89"/>
      <c r="BW929" s="89"/>
    </row>
    <row r="930" spans="1:75" ht="12.75" customHeight="1" x14ac:dyDescent="0.2">
      <c r="A930" s="102"/>
      <c r="B930" s="102"/>
      <c r="C930" s="102"/>
      <c r="D930" s="102"/>
      <c r="E930" s="102"/>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89"/>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89"/>
      <c r="AZ930" s="89"/>
      <c r="BA930" s="89"/>
      <c r="BB930" s="89"/>
      <c r="BC930" s="89"/>
      <c r="BD930" s="89"/>
      <c r="BE930" s="89"/>
      <c r="BF930" s="89"/>
      <c r="BG930" s="89"/>
      <c r="BH930" s="89"/>
      <c r="BI930" s="89"/>
      <c r="BJ930" s="89"/>
      <c r="BK930" s="89"/>
      <c r="BL930" s="89"/>
      <c r="BM930" s="89"/>
      <c r="BN930" s="89"/>
      <c r="BO930" s="89"/>
      <c r="BP930" s="89"/>
      <c r="BQ930" s="89"/>
      <c r="BR930" s="89"/>
      <c r="BS930" s="89"/>
      <c r="BT930" s="89"/>
      <c r="BU930" s="89"/>
      <c r="BV930" s="89"/>
      <c r="BW930" s="89"/>
    </row>
    <row r="931" spans="1:75" ht="12.75" customHeight="1" x14ac:dyDescent="0.2">
      <c r="A931" s="102"/>
      <c r="B931" s="102"/>
      <c r="C931" s="102"/>
      <c r="D931" s="102"/>
      <c r="E931" s="102"/>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89"/>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89"/>
      <c r="AZ931" s="89"/>
      <c r="BA931" s="89"/>
      <c r="BB931" s="89"/>
      <c r="BC931" s="89"/>
      <c r="BD931" s="89"/>
      <c r="BE931" s="89"/>
      <c r="BF931" s="89"/>
      <c r="BG931" s="89"/>
      <c r="BH931" s="89"/>
      <c r="BI931" s="89"/>
      <c r="BJ931" s="89"/>
      <c r="BK931" s="89"/>
      <c r="BL931" s="89"/>
      <c r="BM931" s="89"/>
      <c r="BN931" s="89"/>
      <c r="BO931" s="89"/>
      <c r="BP931" s="89"/>
      <c r="BQ931" s="89"/>
      <c r="BR931" s="89"/>
      <c r="BS931" s="89"/>
      <c r="BT931" s="89"/>
      <c r="BU931" s="89"/>
      <c r="BV931" s="89"/>
      <c r="BW931" s="89"/>
    </row>
    <row r="932" spans="1:75" ht="12.75" customHeight="1" x14ac:dyDescent="0.2">
      <c r="A932" s="102"/>
      <c r="B932" s="102"/>
      <c r="C932" s="102"/>
      <c r="D932" s="102"/>
      <c r="E932" s="102"/>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89"/>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89"/>
      <c r="AZ932" s="89"/>
      <c r="BA932" s="89"/>
      <c r="BB932" s="89"/>
      <c r="BC932" s="89"/>
      <c r="BD932" s="89"/>
      <c r="BE932" s="89"/>
      <c r="BF932" s="89"/>
      <c r="BG932" s="89"/>
      <c r="BH932" s="89"/>
      <c r="BI932" s="89"/>
      <c r="BJ932" s="89"/>
      <c r="BK932" s="89"/>
      <c r="BL932" s="89"/>
      <c r="BM932" s="89"/>
      <c r="BN932" s="89"/>
      <c r="BO932" s="89"/>
      <c r="BP932" s="89"/>
      <c r="BQ932" s="89"/>
      <c r="BR932" s="89"/>
      <c r="BS932" s="89"/>
      <c r="BT932" s="89"/>
      <c r="BU932" s="89"/>
      <c r="BV932" s="89"/>
      <c r="BW932" s="89"/>
    </row>
    <row r="933" spans="1:75" ht="12.75" customHeight="1" x14ac:dyDescent="0.2">
      <c r="A933" s="102"/>
      <c r="B933" s="102"/>
      <c r="C933" s="102"/>
      <c r="D933" s="102"/>
      <c r="E933" s="102"/>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89"/>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89"/>
      <c r="AZ933" s="89"/>
      <c r="BA933" s="89"/>
      <c r="BB933" s="89"/>
      <c r="BC933" s="89"/>
      <c r="BD933" s="89"/>
      <c r="BE933" s="89"/>
      <c r="BF933" s="89"/>
      <c r="BG933" s="89"/>
      <c r="BH933" s="89"/>
      <c r="BI933" s="89"/>
      <c r="BJ933" s="89"/>
      <c r="BK933" s="89"/>
      <c r="BL933" s="89"/>
      <c r="BM933" s="89"/>
      <c r="BN933" s="89"/>
      <c r="BO933" s="89"/>
      <c r="BP933" s="89"/>
      <c r="BQ933" s="89"/>
      <c r="BR933" s="89"/>
      <c r="BS933" s="89"/>
      <c r="BT933" s="89"/>
      <c r="BU933" s="89"/>
      <c r="BV933" s="89"/>
      <c r="BW933" s="89"/>
    </row>
    <row r="934" spans="1:75" ht="12.75" customHeight="1" x14ac:dyDescent="0.2">
      <c r="A934" s="102"/>
      <c r="B934" s="102"/>
      <c r="C934" s="102"/>
      <c r="D934" s="102"/>
      <c r="E934" s="102"/>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89"/>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89"/>
      <c r="AZ934" s="89"/>
      <c r="BA934" s="89"/>
      <c r="BB934" s="89"/>
      <c r="BC934" s="89"/>
      <c r="BD934" s="89"/>
      <c r="BE934" s="89"/>
      <c r="BF934" s="89"/>
      <c r="BG934" s="89"/>
      <c r="BH934" s="89"/>
      <c r="BI934" s="89"/>
      <c r="BJ934" s="89"/>
      <c r="BK934" s="89"/>
      <c r="BL934" s="89"/>
      <c r="BM934" s="89"/>
      <c r="BN934" s="89"/>
      <c r="BO934" s="89"/>
      <c r="BP934" s="89"/>
      <c r="BQ934" s="89"/>
      <c r="BR934" s="89"/>
      <c r="BS934" s="89"/>
      <c r="BT934" s="89"/>
      <c r="BU934" s="89"/>
      <c r="BV934" s="89"/>
      <c r="BW934" s="89"/>
    </row>
    <row r="935" spans="1:75" ht="12.75" customHeight="1" x14ac:dyDescent="0.2">
      <c r="A935" s="102"/>
      <c r="B935" s="102"/>
      <c r="C935" s="102"/>
      <c r="D935" s="102"/>
      <c r="E935" s="102"/>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89"/>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89"/>
      <c r="AZ935" s="89"/>
      <c r="BA935" s="89"/>
      <c r="BB935" s="89"/>
      <c r="BC935" s="89"/>
      <c r="BD935" s="89"/>
      <c r="BE935" s="89"/>
      <c r="BF935" s="89"/>
      <c r="BG935" s="89"/>
      <c r="BH935" s="89"/>
      <c r="BI935" s="89"/>
      <c r="BJ935" s="89"/>
      <c r="BK935" s="89"/>
      <c r="BL935" s="89"/>
      <c r="BM935" s="89"/>
      <c r="BN935" s="89"/>
      <c r="BO935" s="89"/>
      <c r="BP935" s="89"/>
      <c r="BQ935" s="89"/>
      <c r="BR935" s="89"/>
      <c r="BS935" s="89"/>
      <c r="BT935" s="89"/>
      <c r="BU935" s="89"/>
      <c r="BV935" s="89"/>
      <c r="BW935" s="89"/>
    </row>
    <row r="936" spans="1:75" ht="12.75" customHeight="1" x14ac:dyDescent="0.2">
      <c r="A936" s="102"/>
      <c r="B936" s="102"/>
      <c r="C936" s="102"/>
      <c r="D936" s="102"/>
      <c r="E936" s="102"/>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89"/>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89"/>
      <c r="AZ936" s="89"/>
      <c r="BA936" s="89"/>
      <c r="BB936" s="89"/>
      <c r="BC936" s="89"/>
      <c r="BD936" s="89"/>
      <c r="BE936" s="89"/>
      <c r="BF936" s="89"/>
      <c r="BG936" s="89"/>
      <c r="BH936" s="89"/>
      <c r="BI936" s="89"/>
      <c r="BJ936" s="89"/>
      <c r="BK936" s="89"/>
      <c r="BL936" s="89"/>
      <c r="BM936" s="89"/>
      <c r="BN936" s="89"/>
      <c r="BO936" s="89"/>
      <c r="BP936" s="89"/>
      <c r="BQ936" s="89"/>
      <c r="BR936" s="89"/>
      <c r="BS936" s="89"/>
      <c r="BT936" s="89"/>
      <c r="BU936" s="89"/>
      <c r="BV936" s="89"/>
      <c r="BW936" s="89"/>
    </row>
    <row r="937" spans="1:75" ht="12.75" customHeight="1" x14ac:dyDescent="0.2">
      <c r="A937" s="102"/>
      <c r="B937" s="102"/>
      <c r="C937" s="102"/>
      <c r="D937" s="102"/>
      <c r="E937" s="102"/>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89"/>
      <c r="AZ937" s="89"/>
      <c r="BA937" s="89"/>
      <c r="BB937" s="89"/>
      <c r="BC937" s="89"/>
      <c r="BD937" s="89"/>
      <c r="BE937" s="89"/>
      <c r="BF937" s="89"/>
      <c r="BG937" s="89"/>
      <c r="BH937" s="89"/>
      <c r="BI937" s="89"/>
      <c r="BJ937" s="89"/>
      <c r="BK937" s="89"/>
      <c r="BL937" s="89"/>
      <c r="BM937" s="89"/>
      <c r="BN937" s="89"/>
      <c r="BO937" s="89"/>
      <c r="BP937" s="89"/>
      <c r="BQ937" s="89"/>
      <c r="BR937" s="89"/>
      <c r="BS937" s="89"/>
      <c r="BT937" s="89"/>
      <c r="BU937" s="89"/>
      <c r="BV937" s="89"/>
      <c r="BW937" s="89"/>
    </row>
    <row r="938" spans="1:75" ht="12.75" customHeight="1" x14ac:dyDescent="0.2">
      <c r="A938" s="102"/>
      <c r="B938" s="102"/>
      <c r="C938" s="102"/>
      <c r="D938" s="102"/>
      <c r="E938" s="102"/>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89"/>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89"/>
      <c r="AZ938" s="89"/>
      <c r="BA938" s="89"/>
      <c r="BB938" s="89"/>
      <c r="BC938" s="89"/>
      <c r="BD938" s="89"/>
      <c r="BE938" s="89"/>
      <c r="BF938" s="89"/>
      <c r="BG938" s="89"/>
      <c r="BH938" s="89"/>
      <c r="BI938" s="89"/>
      <c r="BJ938" s="89"/>
      <c r="BK938" s="89"/>
      <c r="BL938" s="89"/>
      <c r="BM938" s="89"/>
      <c r="BN938" s="89"/>
      <c r="BO938" s="89"/>
      <c r="BP938" s="89"/>
      <c r="BQ938" s="89"/>
      <c r="BR938" s="89"/>
      <c r="BS938" s="89"/>
      <c r="BT938" s="89"/>
      <c r="BU938" s="89"/>
      <c r="BV938" s="89"/>
      <c r="BW938" s="89"/>
    </row>
    <row r="939" spans="1:75" ht="12.75" customHeight="1" x14ac:dyDescent="0.2">
      <c r="A939" s="102"/>
      <c r="B939" s="102"/>
      <c r="C939" s="102"/>
      <c r="D939" s="102"/>
      <c r="E939" s="102"/>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89"/>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89"/>
      <c r="AZ939" s="89"/>
      <c r="BA939" s="89"/>
      <c r="BB939" s="89"/>
      <c r="BC939" s="89"/>
      <c r="BD939" s="89"/>
      <c r="BE939" s="89"/>
      <c r="BF939" s="89"/>
      <c r="BG939" s="89"/>
      <c r="BH939" s="89"/>
      <c r="BI939" s="89"/>
      <c r="BJ939" s="89"/>
      <c r="BK939" s="89"/>
      <c r="BL939" s="89"/>
      <c r="BM939" s="89"/>
      <c r="BN939" s="89"/>
      <c r="BO939" s="89"/>
      <c r="BP939" s="89"/>
      <c r="BQ939" s="89"/>
      <c r="BR939" s="89"/>
      <c r="BS939" s="89"/>
      <c r="BT939" s="89"/>
      <c r="BU939" s="89"/>
      <c r="BV939" s="89"/>
      <c r="BW939" s="89"/>
    </row>
    <row r="940" spans="1:75" ht="12.75" customHeight="1" x14ac:dyDescent="0.2">
      <c r="A940" s="102"/>
      <c r="B940" s="102"/>
      <c r="C940" s="102"/>
      <c r="D940" s="102"/>
      <c r="E940" s="102"/>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89"/>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89"/>
      <c r="AZ940" s="89"/>
      <c r="BA940" s="89"/>
      <c r="BB940" s="89"/>
      <c r="BC940" s="89"/>
      <c r="BD940" s="89"/>
      <c r="BE940" s="89"/>
      <c r="BF940" s="89"/>
      <c r="BG940" s="89"/>
      <c r="BH940" s="89"/>
      <c r="BI940" s="89"/>
      <c r="BJ940" s="89"/>
      <c r="BK940" s="89"/>
      <c r="BL940" s="89"/>
      <c r="BM940" s="89"/>
      <c r="BN940" s="89"/>
      <c r="BO940" s="89"/>
      <c r="BP940" s="89"/>
      <c r="BQ940" s="89"/>
      <c r="BR940" s="89"/>
      <c r="BS940" s="89"/>
      <c r="BT940" s="89"/>
      <c r="BU940" s="89"/>
      <c r="BV940" s="89"/>
      <c r="BW940" s="89"/>
    </row>
    <row r="941" spans="1:75" ht="12.75" customHeight="1" x14ac:dyDescent="0.2">
      <c r="A941" s="102"/>
      <c r="B941" s="102"/>
      <c r="C941" s="102"/>
      <c r="D941" s="102"/>
      <c r="E941" s="102"/>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89"/>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89"/>
      <c r="AZ941" s="89"/>
      <c r="BA941" s="89"/>
      <c r="BB941" s="89"/>
      <c r="BC941" s="89"/>
      <c r="BD941" s="89"/>
      <c r="BE941" s="89"/>
      <c r="BF941" s="89"/>
      <c r="BG941" s="89"/>
      <c r="BH941" s="89"/>
      <c r="BI941" s="89"/>
      <c r="BJ941" s="89"/>
      <c r="BK941" s="89"/>
      <c r="BL941" s="89"/>
      <c r="BM941" s="89"/>
      <c r="BN941" s="89"/>
      <c r="BO941" s="89"/>
      <c r="BP941" s="89"/>
      <c r="BQ941" s="89"/>
      <c r="BR941" s="89"/>
      <c r="BS941" s="89"/>
      <c r="BT941" s="89"/>
      <c r="BU941" s="89"/>
      <c r="BV941" s="89"/>
      <c r="BW941" s="89"/>
    </row>
    <row r="942" spans="1:75" ht="12.75" customHeight="1" x14ac:dyDescent="0.2">
      <c r="A942" s="102"/>
      <c r="B942" s="102"/>
      <c r="C942" s="102"/>
      <c r="D942" s="102"/>
      <c r="E942" s="102"/>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89"/>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89"/>
      <c r="AZ942" s="89"/>
      <c r="BA942" s="89"/>
      <c r="BB942" s="89"/>
      <c r="BC942" s="89"/>
      <c r="BD942" s="89"/>
      <c r="BE942" s="89"/>
      <c r="BF942" s="89"/>
      <c r="BG942" s="89"/>
      <c r="BH942" s="89"/>
      <c r="BI942" s="89"/>
      <c r="BJ942" s="89"/>
      <c r="BK942" s="89"/>
      <c r="BL942" s="89"/>
      <c r="BM942" s="89"/>
      <c r="BN942" s="89"/>
      <c r="BO942" s="89"/>
      <c r="BP942" s="89"/>
      <c r="BQ942" s="89"/>
      <c r="BR942" s="89"/>
      <c r="BS942" s="89"/>
      <c r="BT942" s="89"/>
      <c r="BU942" s="89"/>
      <c r="BV942" s="89"/>
      <c r="BW942" s="89"/>
    </row>
    <row r="943" spans="1:75" ht="12.75" customHeight="1" x14ac:dyDescent="0.2">
      <c r="A943" s="102"/>
      <c r="B943" s="102"/>
      <c r="C943" s="102"/>
      <c r="D943" s="102"/>
      <c r="E943" s="102"/>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89"/>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89"/>
      <c r="AZ943" s="89"/>
      <c r="BA943" s="89"/>
      <c r="BB943" s="89"/>
      <c r="BC943" s="89"/>
      <c r="BD943" s="89"/>
      <c r="BE943" s="89"/>
      <c r="BF943" s="89"/>
      <c r="BG943" s="89"/>
      <c r="BH943" s="89"/>
      <c r="BI943" s="89"/>
      <c r="BJ943" s="89"/>
      <c r="BK943" s="89"/>
      <c r="BL943" s="89"/>
      <c r="BM943" s="89"/>
      <c r="BN943" s="89"/>
      <c r="BO943" s="89"/>
      <c r="BP943" s="89"/>
      <c r="BQ943" s="89"/>
      <c r="BR943" s="89"/>
      <c r="BS943" s="89"/>
      <c r="BT943" s="89"/>
      <c r="BU943" s="89"/>
      <c r="BV943" s="89"/>
      <c r="BW943" s="89"/>
    </row>
    <row r="944" spans="1:75" ht="12.75" customHeight="1" x14ac:dyDescent="0.2">
      <c r="A944" s="102"/>
      <c r="B944" s="102"/>
      <c r="C944" s="102"/>
      <c r="D944" s="102"/>
      <c r="E944" s="102"/>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89"/>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89"/>
      <c r="AZ944" s="89"/>
      <c r="BA944" s="89"/>
      <c r="BB944" s="89"/>
      <c r="BC944" s="89"/>
      <c r="BD944" s="89"/>
      <c r="BE944" s="89"/>
      <c r="BF944" s="89"/>
      <c r="BG944" s="89"/>
      <c r="BH944" s="89"/>
      <c r="BI944" s="89"/>
      <c r="BJ944" s="89"/>
      <c r="BK944" s="89"/>
      <c r="BL944" s="89"/>
      <c r="BM944" s="89"/>
      <c r="BN944" s="89"/>
      <c r="BO944" s="89"/>
      <c r="BP944" s="89"/>
      <c r="BQ944" s="89"/>
      <c r="BR944" s="89"/>
      <c r="BS944" s="89"/>
      <c r="BT944" s="89"/>
      <c r="BU944" s="89"/>
      <c r="BV944" s="89"/>
      <c r="BW944" s="89"/>
    </row>
    <row r="945" spans="1:75" ht="12.75" customHeight="1" x14ac:dyDescent="0.2">
      <c r="A945" s="102"/>
      <c r="B945" s="102"/>
      <c r="C945" s="102"/>
      <c r="D945" s="102"/>
      <c r="E945" s="102"/>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89"/>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89"/>
      <c r="AZ945" s="89"/>
      <c r="BA945" s="89"/>
      <c r="BB945" s="89"/>
      <c r="BC945" s="89"/>
      <c r="BD945" s="89"/>
      <c r="BE945" s="89"/>
      <c r="BF945" s="89"/>
      <c r="BG945" s="89"/>
      <c r="BH945" s="89"/>
      <c r="BI945" s="89"/>
      <c r="BJ945" s="89"/>
      <c r="BK945" s="89"/>
      <c r="BL945" s="89"/>
      <c r="BM945" s="89"/>
      <c r="BN945" s="89"/>
      <c r="BO945" s="89"/>
      <c r="BP945" s="89"/>
      <c r="BQ945" s="89"/>
      <c r="BR945" s="89"/>
      <c r="BS945" s="89"/>
      <c r="BT945" s="89"/>
      <c r="BU945" s="89"/>
      <c r="BV945" s="89"/>
      <c r="BW945" s="89"/>
    </row>
    <row r="946" spans="1:75" ht="12.75" customHeight="1" x14ac:dyDescent="0.2">
      <c r="A946" s="102"/>
      <c r="B946" s="102"/>
      <c r="C946" s="102"/>
      <c r="D946" s="102"/>
      <c r="E946" s="102"/>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89"/>
      <c r="AZ946" s="89"/>
      <c r="BA946" s="89"/>
      <c r="BB946" s="89"/>
      <c r="BC946" s="89"/>
      <c r="BD946" s="89"/>
      <c r="BE946" s="89"/>
      <c r="BF946" s="89"/>
      <c r="BG946" s="89"/>
      <c r="BH946" s="89"/>
      <c r="BI946" s="89"/>
      <c r="BJ946" s="89"/>
      <c r="BK946" s="89"/>
      <c r="BL946" s="89"/>
      <c r="BM946" s="89"/>
      <c r="BN946" s="89"/>
      <c r="BO946" s="89"/>
      <c r="BP946" s="89"/>
      <c r="BQ946" s="89"/>
      <c r="BR946" s="89"/>
      <c r="BS946" s="89"/>
      <c r="BT946" s="89"/>
      <c r="BU946" s="89"/>
      <c r="BV946" s="89"/>
      <c r="BW946" s="89"/>
    </row>
    <row r="947" spans="1:75" ht="12.75" customHeight="1" x14ac:dyDescent="0.2">
      <c r="A947" s="102"/>
      <c r="B947" s="102"/>
      <c r="C947" s="102"/>
      <c r="D947" s="102"/>
      <c r="E947" s="102"/>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89"/>
      <c r="AZ947" s="89"/>
      <c r="BA947" s="89"/>
      <c r="BB947" s="89"/>
      <c r="BC947" s="89"/>
      <c r="BD947" s="89"/>
      <c r="BE947" s="89"/>
      <c r="BF947" s="89"/>
      <c r="BG947" s="89"/>
      <c r="BH947" s="89"/>
      <c r="BI947" s="89"/>
      <c r="BJ947" s="89"/>
      <c r="BK947" s="89"/>
      <c r="BL947" s="89"/>
      <c r="BM947" s="89"/>
      <c r="BN947" s="89"/>
      <c r="BO947" s="89"/>
      <c r="BP947" s="89"/>
      <c r="BQ947" s="89"/>
      <c r="BR947" s="89"/>
      <c r="BS947" s="89"/>
      <c r="BT947" s="89"/>
      <c r="BU947" s="89"/>
      <c r="BV947" s="89"/>
      <c r="BW947" s="89"/>
    </row>
    <row r="948" spans="1:75" ht="12.75" customHeight="1" x14ac:dyDescent="0.2">
      <c r="A948" s="102"/>
      <c r="B948" s="102"/>
      <c r="C948" s="102"/>
      <c r="D948" s="102"/>
      <c r="E948" s="102"/>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89"/>
      <c r="AZ948" s="89"/>
      <c r="BA948" s="89"/>
      <c r="BB948" s="89"/>
      <c r="BC948" s="89"/>
      <c r="BD948" s="89"/>
      <c r="BE948" s="89"/>
      <c r="BF948" s="89"/>
      <c r="BG948" s="89"/>
      <c r="BH948" s="89"/>
      <c r="BI948" s="89"/>
      <c r="BJ948" s="89"/>
      <c r="BK948" s="89"/>
      <c r="BL948" s="89"/>
      <c r="BM948" s="89"/>
      <c r="BN948" s="89"/>
      <c r="BO948" s="89"/>
      <c r="BP948" s="89"/>
      <c r="BQ948" s="89"/>
      <c r="BR948" s="89"/>
      <c r="BS948" s="89"/>
      <c r="BT948" s="89"/>
      <c r="BU948" s="89"/>
      <c r="BV948" s="89"/>
      <c r="BW948" s="89"/>
    </row>
    <row r="949" spans="1:75" ht="12.75" customHeight="1" x14ac:dyDescent="0.2">
      <c r="A949" s="102"/>
      <c r="B949" s="102"/>
      <c r="C949" s="102"/>
      <c r="D949" s="102"/>
      <c r="E949" s="102"/>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89"/>
      <c r="AZ949" s="89"/>
      <c r="BA949" s="89"/>
      <c r="BB949" s="89"/>
      <c r="BC949" s="89"/>
      <c r="BD949" s="89"/>
      <c r="BE949" s="89"/>
      <c r="BF949" s="89"/>
      <c r="BG949" s="89"/>
      <c r="BH949" s="89"/>
      <c r="BI949" s="89"/>
      <c r="BJ949" s="89"/>
      <c r="BK949" s="89"/>
      <c r="BL949" s="89"/>
      <c r="BM949" s="89"/>
      <c r="BN949" s="89"/>
      <c r="BO949" s="89"/>
      <c r="BP949" s="89"/>
      <c r="BQ949" s="89"/>
      <c r="BR949" s="89"/>
      <c r="BS949" s="89"/>
      <c r="BT949" s="89"/>
      <c r="BU949" s="89"/>
      <c r="BV949" s="89"/>
      <c r="BW949" s="89"/>
    </row>
    <row r="950" spans="1:75" ht="12.75" customHeight="1" x14ac:dyDescent="0.2">
      <c r="A950" s="102"/>
      <c r="B950" s="102"/>
      <c r="C950" s="102"/>
      <c r="D950" s="102"/>
      <c r="E950" s="102"/>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89"/>
      <c r="AZ950" s="89"/>
      <c r="BA950" s="89"/>
      <c r="BB950" s="89"/>
      <c r="BC950" s="89"/>
      <c r="BD950" s="89"/>
      <c r="BE950" s="89"/>
      <c r="BF950" s="89"/>
      <c r="BG950" s="89"/>
      <c r="BH950" s="89"/>
      <c r="BI950" s="89"/>
      <c r="BJ950" s="89"/>
      <c r="BK950" s="89"/>
      <c r="BL950" s="89"/>
      <c r="BM950" s="89"/>
      <c r="BN950" s="89"/>
      <c r="BO950" s="89"/>
      <c r="BP950" s="89"/>
      <c r="BQ950" s="89"/>
      <c r="BR950" s="89"/>
      <c r="BS950" s="89"/>
      <c r="BT950" s="89"/>
      <c r="BU950" s="89"/>
      <c r="BV950" s="89"/>
      <c r="BW950" s="89"/>
    </row>
    <row r="951" spans="1:75" ht="12.75" customHeight="1" x14ac:dyDescent="0.2">
      <c r="A951" s="102"/>
      <c r="B951" s="102"/>
      <c r="C951" s="102"/>
      <c r="D951" s="102"/>
      <c r="E951" s="102"/>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89"/>
      <c r="AZ951" s="89"/>
      <c r="BA951" s="89"/>
      <c r="BB951" s="89"/>
      <c r="BC951" s="89"/>
      <c r="BD951" s="89"/>
      <c r="BE951" s="89"/>
      <c r="BF951" s="89"/>
      <c r="BG951" s="89"/>
      <c r="BH951" s="89"/>
      <c r="BI951" s="89"/>
      <c r="BJ951" s="89"/>
      <c r="BK951" s="89"/>
      <c r="BL951" s="89"/>
      <c r="BM951" s="89"/>
      <c r="BN951" s="89"/>
      <c r="BO951" s="89"/>
      <c r="BP951" s="89"/>
      <c r="BQ951" s="89"/>
      <c r="BR951" s="89"/>
      <c r="BS951" s="89"/>
      <c r="BT951" s="89"/>
      <c r="BU951" s="89"/>
      <c r="BV951" s="89"/>
      <c r="BW951" s="89"/>
    </row>
    <row r="952" spans="1:75" ht="12.75" customHeight="1" x14ac:dyDescent="0.2">
      <c r="A952" s="102"/>
      <c r="B952" s="102"/>
      <c r="C952" s="102"/>
      <c r="D952" s="102"/>
      <c r="E952" s="102"/>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89"/>
      <c r="AZ952" s="89"/>
      <c r="BA952" s="89"/>
      <c r="BB952" s="89"/>
      <c r="BC952" s="89"/>
      <c r="BD952" s="89"/>
      <c r="BE952" s="89"/>
      <c r="BF952" s="89"/>
      <c r="BG952" s="89"/>
      <c r="BH952" s="89"/>
      <c r="BI952" s="89"/>
      <c r="BJ952" s="89"/>
      <c r="BK952" s="89"/>
      <c r="BL952" s="89"/>
      <c r="BM952" s="89"/>
      <c r="BN952" s="89"/>
      <c r="BO952" s="89"/>
      <c r="BP952" s="89"/>
      <c r="BQ952" s="89"/>
      <c r="BR952" s="89"/>
      <c r="BS952" s="89"/>
      <c r="BT952" s="89"/>
      <c r="BU952" s="89"/>
      <c r="BV952" s="89"/>
      <c r="BW952" s="89"/>
    </row>
    <row r="953" spans="1:75" ht="12.75" customHeight="1" x14ac:dyDescent="0.2">
      <c r="A953" s="102"/>
      <c r="B953" s="102"/>
      <c r="C953" s="102"/>
      <c r="D953" s="102"/>
      <c r="E953" s="102"/>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89"/>
      <c r="AZ953" s="89"/>
      <c r="BA953" s="89"/>
      <c r="BB953" s="89"/>
      <c r="BC953" s="89"/>
      <c r="BD953" s="89"/>
      <c r="BE953" s="89"/>
      <c r="BF953" s="89"/>
      <c r="BG953" s="89"/>
      <c r="BH953" s="89"/>
      <c r="BI953" s="89"/>
      <c r="BJ953" s="89"/>
      <c r="BK953" s="89"/>
      <c r="BL953" s="89"/>
      <c r="BM953" s="89"/>
      <c r="BN953" s="89"/>
      <c r="BO953" s="89"/>
      <c r="BP953" s="89"/>
      <c r="BQ953" s="89"/>
      <c r="BR953" s="89"/>
      <c r="BS953" s="89"/>
      <c r="BT953" s="89"/>
      <c r="BU953" s="89"/>
      <c r="BV953" s="89"/>
      <c r="BW953" s="89"/>
    </row>
    <row r="954" spans="1:75" ht="12.75" customHeight="1" x14ac:dyDescent="0.2">
      <c r="A954" s="102"/>
      <c r="B954" s="102"/>
      <c r="C954" s="102"/>
      <c r="D954" s="102"/>
      <c r="E954" s="102"/>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89"/>
      <c r="AZ954" s="89"/>
      <c r="BA954" s="89"/>
      <c r="BB954" s="89"/>
      <c r="BC954" s="89"/>
      <c r="BD954" s="89"/>
      <c r="BE954" s="89"/>
      <c r="BF954" s="89"/>
      <c r="BG954" s="89"/>
      <c r="BH954" s="89"/>
      <c r="BI954" s="89"/>
      <c r="BJ954" s="89"/>
      <c r="BK954" s="89"/>
      <c r="BL954" s="89"/>
      <c r="BM954" s="89"/>
      <c r="BN954" s="89"/>
      <c r="BO954" s="89"/>
      <c r="BP954" s="89"/>
      <c r="BQ954" s="89"/>
      <c r="BR954" s="89"/>
      <c r="BS954" s="89"/>
      <c r="BT954" s="89"/>
      <c r="BU954" s="89"/>
      <c r="BV954" s="89"/>
      <c r="BW954" s="89"/>
    </row>
    <row r="955" spans="1:75" ht="12.75" customHeight="1" x14ac:dyDescent="0.2">
      <c r="A955" s="102"/>
      <c r="B955" s="102"/>
      <c r="C955" s="102"/>
      <c r="D955" s="102"/>
      <c r="E955" s="102"/>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89"/>
      <c r="AZ955" s="89"/>
      <c r="BA955" s="89"/>
      <c r="BB955" s="89"/>
      <c r="BC955" s="89"/>
      <c r="BD955" s="89"/>
      <c r="BE955" s="89"/>
      <c r="BF955" s="89"/>
      <c r="BG955" s="89"/>
      <c r="BH955" s="89"/>
      <c r="BI955" s="89"/>
      <c r="BJ955" s="89"/>
      <c r="BK955" s="89"/>
      <c r="BL955" s="89"/>
      <c r="BM955" s="89"/>
      <c r="BN955" s="89"/>
      <c r="BO955" s="89"/>
      <c r="BP955" s="89"/>
      <c r="BQ955" s="89"/>
      <c r="BR955" s="89"/>
      <c r="BS955" s="89"/>
      <c r="BT955" s="89"/>
      <c r="BU955" s="89"/>
      <c r="BV955" s="89"/>
      <c r="BW955" s="89"/>
    </row>
    <row r="956" spans="1:75" ht="12.75" customHeight="1" x14ac:dyDescent="0.2">
      <c r="A956" s="102"/>
      <c r="B956" s="102"/>
      <c r="C956" s="102"/>
      <c r="D956" s="102"/>
      <c r="E956" s="102"/>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89"/>
      <c r="AZ956" s="89"/>
      <c r="BA956" s="89"/>
      <c r="BB956" s="89"/>
      <c r="BC956" s="89"/>
      <c r="BD956" s="89"/>
      <c r="BE956" s="89"/>
      <c r="BF956" s="89"/>
      <c r="BG956" s="89"/>
      <c r="BH956" s="89"/>
      <c r="BI956" s="89"/>
      <c r="BJ956" s="89"/>
      <c r="BK956" s="89"/>
      <c r="BL956" s="89"/>
      <c r="BM956" s="89"/>
      <c r="BN956" s="89"/>
      <c r="BO956" s="89"/>
      <c r="BP956" s="89"/>
      <c r="BQ956" s="89"/>
      <c r="BR956" s="89"/>
      <c r="BS956" s="89"/>
      <c r="BT956" s="89"/>
      <c r="BU956" s="89"/>
      <c r="BV956" s="89"/>
      <c r="BW956" s="89"/>
    </row>
    <row r="957" spans="1:75" ht="12.75" customHeight="1" x14ac:dyDescent="0.2">
      <c r="A957" s="102"/>
      <c r="B957" s="102"/>
      <c r="C957" s="102"/>
      <c r="D957" s="102"/>
      <c r="E957" s="102"/>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89"/>
      <c r="AZ957" s="89"/>
      <c r="BA957" s="89"/>
      <c r="BB957" s="89"/>
      <c r="BC957" s="89"/>
      <c r="BD957" s="89"/>
      <c r="BE957" s="89"/>
      <c r="BF957" s="89"/>
      <c r="BG957" s="89"/>
      <c r="BH957" s="89"/>
      <c r="BI957" s="89"/>
      <c r="BJ957" s="89"/>
      <c r="BK957" s="89"/>
      <c r="BL957" s="89"/>
      <c r="BM957" s="89"/>
      <c r="BN957" s="89"/>
      <c r="BO957" s="89"/>
      <c r="BP957" s="89"/>
      <c r="BQ957" s="89"/>
      <c r="BR957" s="89"/>
      <c r="BS957" s="89"/>
      <c r="BT957" s="89"/>
      <c r="BU957" s="89"/>
      <c r="BV957" s="89"/>
      <c r="BW957" s="89"/>
    </row>
    <row r="958" spans="1:75" ht="12.75" customHeight="1" x14ac:dyDescent="0.2">
      <c r="A958" s="102"/>
      <c r="B958" s="102"/>
      <c r="C958" s="102"/>
      <c r="D958" s="102"/>
      <c r="E958" s="102"/>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89"/>
      <c r="AZ958" s="89"/>
      <c r="BA958" s="89"/>
      <c r="BB958" s="89"/>
      <c r="BC958" s="89"/>
      <c r="BD958" s="89"/>
      <c r="BE958" s="89"/>
      <c r="BF958" s="89"/>
      <c r="BG958" s="89"/>
      <c r="BH958" s="89"/>
      <c r="BI958" s="89"/>
      <c r="BJ958" s="89"/>
      <c r="BK958" s="89"/>
      <c r="BL958" s="89"/>
      <c r="BM958" s="89"/>
      <c r="BN958" s="89"/>
      <c r="BO958" s="89"/>
      <c r="BP958" s="89"/>
      <c r="BQ958" s="89"/>
      <c r="BR958" s="89"/>
      <c r="BS958" s="89"/>
      <c r="BT958" s="89"/>
      <c r="BU958" s="89"/>
      <c r="BV958" s="89"/>
      <c r="BW958" s="89"/>
    </row>
    <row r="959" spans="1:75" ht="12.75" customHeight="1" x14ac:dyDescent="0.2">
      <c r="A959" s="102"/>
      <c r="B959" s="102"/>
      <c r="C959" s="102"/>
      <c r="D959" s="102"/>
      <c r="E959" s="102"/>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89"/>
      <c r="AZ959" s="89"/>
      <c r="BA959" s="89"/>
      <c r="BB959" s="89"/>
      <c r="BC959" s="89"/>
      <c r="BD959" s="89"/>
      <c r="BE959" s="89"/>
      <c r="BF959" s="89"/>
      <c r="BG959" s="89"/>
      <c r="BH959" s="89"/>
      <c r="BI959" s="89"/>
      <c r="BJ959" s="89"/>
      <c r="BK959" s="89"/>
      <c r="BL959" s="89"/>
      <c r="BM959" s="89"/>
      <c r="BN959" s="89"/>
      <c r="BO959" s="89"/>
      <c r="BP959" s="89"/>
      <c r="BQ959" s="89"/>
      <c r="BR959" s="89"/>
      <c r="BS959" s="89"/>
      <c r="BT959" s="89"/>
      <c r="BU959" s="89"/>
      <c r="BV959" s="89"/>
      <c r="BW959" s="89"/>
    </row>
    <row r="960" spans="1:75" ht="12.75" customHeight="1" x14ac:dyDescent="0.2">
      <c r="A960" s="102"/>
      <c r="B960" s="102"/>
      <c r="C960" s="102"/>
      <c r="D960" s="102"/>
      <c r="E960" s="102"/>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89"/>
      <c r="AZ960" s="89"/>
      <c r="BA960" s="89"/>
      <c r="BB960" s="89"/>
      <c r="BC960" s="89"/>
      <c r="BD960" s="89"/>
      <c r="BE960" s="89"/>
      <c r="BF960" s="89"/>
      <c r="BG960" s="89"/>
      <c r="BH960" s="89"/>
      <c r="BI960" s="89"/>
      <c r="BJ960" s="89"/>
      <c r="BK960" s="89"/>
      <c r="BL960" s="89"/>
      <c r="BM960" s="89"/>
      <c r="BN960" s="89"/>
      <c r="BO960" s="89"/>
      <c r="BP960" s="89"/>
      <c r="BQ960" s="89"/>
      <c r="BR960" s="89"/>
      <c r="BS960" s="89"/>
      <c r="BT960" s="89"/>
      <c r="BU960" s="89"/>
      <c r="BV960" s="89"/>
      <c r="BW960" s="89"/>
    </row>
    <row r="961" spans="1:75" ht="12.75" customHeight="1" x14ac:dyDescent="0.2">
      <c r="A961" s="102"/>
      <c r="B961" s="102"/>
      <c r="C961" s="102"/>
      <c r="D961" s="102"/>
      <c r="E961" s="102"/>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89"/>
      <c r="AZ961" s="89"/>
      <c r="BA961" s="89"/>
      <c r="BB961" s="89"/>
      <c r="BC961" s="89"/>
      <c r="BD961" s="89"/>
      <c r="BE961" s="89"/>
      <c r="BF961" s="89"/>
      <c r="BG961" s="89"/>
      <c r="BH961" s="89"/>
      <c r="BI961" s="89"/>
      <c r="BJ961" s="89"/>
      <c r="BK961" s="89"/>
      <c r="BL961" s="89"/>
      <c r="BM961" s="89"/>
      <c r="BN961" s="89"/>
      <c r="BO961" s="89"/>
      <c r="BP961" s="89"/>
      <c r="BQ961" s="89"/>
      <c r="BR961" s="89"/>
      <c r="BS961" s="89"/>
      <c r="BT961" s="89"/>
      <c r="BU961" s="89"/>
      <c r="BV961" s="89"/>
      <c r="BW961" s="89"/>
    </row>
    <row r="962" spans="1:75" ht="12.75" customHeight="1" x14ac:dyDescent="0.2">
      <c r="A962" s="102"/>
      <c r="B962" s="102"/>
      <c r="C962" s="102"/>
      <c r="D962" s="102"/>
      <c r="E962" s="102"/>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89"/>
      <c r="AZ962" s="89"/>
      <c r="BA962" s="89"/>
      <c r="BB962" s="89"/>
      <c r="BC962" s="89"/>
      <c r="BD962" s="89"/>
      <c r="BE962" s="89"/>
      <c r="BF962" s="89"/>
      <c r="BG962" s="89"/>
      <c r="BH962" s="89"/>
      <c r="BI962" s="89"/>
      <c r="BJ962" s="89"/>
      <c r="BK962" s="89"/>
      <c r="BL962" s="89"/>
      <c r="BM962" s="89"/>
      <c r="BN962" s="89"/>
      <c r="BO962" s="89"/>
      <c r="BP962" s="89"/>
      <c r="BQ962" s="89"/>
      <c r="BR962" s="89"/>
      <c r="BS962" s="89"/>
      <c r="BT962" s="89"/>
      <c r="BU962" s="89"/>
      <c r="BV962" s="89"/>
      <c r="BW962" s="89"/>
    </row>
    <row r="963" spans="1:75" ht="12.75" customHeight="1" x14ac:dyDescent="0.2">
      <c r="A963" s="102"/>
      <c r="B963" s="102"/>
      <c r="C963" s="102"/>
      <c r="D963" s="102"/>
      <c r="E963" s="102"/>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89"/>
      <c r="AZ963" s="89"/>
      <c r="BA963" s="89"/>
      <c r="BB963" s="89"/>
      <c r="BC963" s="89"/>
      <c r="BD963" s="89"/>
      <c r="BE963" s="89"/>
      <c r="BF963" s="89"/>
      <c r="BG963" s="89"/>
      <c r="BH963" s="89"/>
      <c r="BI963" s="89"/>
      <c r="BJ963" s="89"/>
      <c r="BK963" s="89"/>
      <c r="BL963" s="89"/>
      <c r="BM963" s="89"/>
      <c r="BN963" s="89"/>
      <c r="BO963" s="89"/>
      <c r="BP963" s="89"/>
      <c r="BQ963" s="89"/>
      <c r="BR963" s="89"/>
      <c r="BS963" s="89"/>
      <c r="BT963" s="89"/>
      <c r="BU963" s="89"/>
      <c r="BV963" s="89"/>
      <c r="BW963" s="89"/>
    </row>
    <row r="964" spans="1:75" ht="12.75" customHeight="1" x14ac:dyDescent="0.2">
      <c r="A964" s="102"/>
      <c r="B964" s="102"/>
      <c r="C964" s="102"/>
      <c r="D964" s="102"/>
      <c r="E964" s="102"/>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89"/>
      <c r="AZ964" s="89"/>
      <c r="BA964" s="89"/>
      <c r="BB964" s="89"/>
      <c r="BC964" s="89"/>
      <c r="BD964" s="89"/>
      <c r="BE964" s="89"/>
      <c r="BF964" s="89"/>
      <c r="BG964" s="89"/>
      <c r="BH964" s="89"/>
      <c r="BI964" s="89"/>
      <c r="BJ964" s="89"/>
      <c r="BK964" s="89"/>
      <c r="BL964" s="89"/>
      <c r="BM964" s="89"/>
      <c r="BN964" s="89"/>
      <c r="BO964" s="89"/>
      <c r="BP964" s="89"/>
      <c r="BQ964" s="89"/>
      <c r="BR964" s="89"/>
      <c r="BS964" s="89"/>
      <c r="BT964" s="89"/>
      <c r="BU964" s="89"/>
      <c r="BV964" s="89"/>
      <c r="BW964" s="89"/>
    </row>
    <row r="965" spans="1:75" ht="12.75" customHeight="1" x14ac:dyDescent="0.2">
      <c r="A965" s="102"/>
      <c r="B965" s="102"/>
      <c r="C965" s="102"/>
      <c r="D965" s="102"/>
      <c r="E965" s="102"/>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89"/>
      <c r="AZ965" s="89"/>
      <c r="BA965" s="89"/>
      <c r="BB965" s="89"/>
      <c r="BC965" s="89"/>
      <c r="BD965" s="89"/>
      <c r="BE965" s="89"/>
      <c r="BF965" s="89"/>
      <c r="BG965" s="89"/>
      <c r="BH965" s="89"/>
      <c r="BI965" s="89"/>
      <c r="BJ965" s="89"/>
      <c r="BK965" s="89"/>
      <c r="BL965" s="89"/>
      <c r="BM965" s="89"/>
      <c r="BN965" s="89"/>
      <c r="BO965" s="89"/>
      <c r="BP965" s="89"/>
      <c r="BQ965" s="89"/>
      <c r="BR965" s="89"/>
      <c r="BS965" s="89"/>
      <c r="BT965" s="89"/>
      <c r="BU965" s="89"/>
      <c r="BV965" s="89"/>
      <c r="BW965" s="89"/>
    </row>
    <row r="966" spans="1:75" ht="12.75" customHeight="1" x14ac:dyDescent="0.2">
      <c r="A966" s="102"/>
      <c r="B966" s="102"/>
      <c r="C966" s="102"/>
      <c r="D966" s="102"/>
      <c r="E966" s="102"/>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89"/>
      <c r="AZ966" s="89"/>
      <c r="BA966" s="89"/>
      <c r="BB966" s="89"/>
      <c r="BC966" s="89"/>
      <c r="BD966" s="89"/>
      <c r="BE966" s="89"/>
      <c r="BF966" s="89"/>
      <c r="BG966" s="89"/>
      <c r="BH966" s="89"/>
      <c r="BI966" s="89"/>
      <c r="BJ966" s="89"/>
      <c r="BK966" s="89"/>
      <c r="BL966" s="89"/>
      <c r="BM966" s="89"/>
      <c r="BN966" s="89"/>
      <c r="BO966" s="89"/>
      <c r="BP966" s="89"/>
      <c r="BQ966" s="89"/>
      <c r="BR966" s="89"/>
      <c r="BS966" s="89"/>
      <c r="BT966" s="89"/>
      <c r="BU966" s="89"/>
      <c r="BV966" s="89"/>
      <c r="BW966" s="89"/>
    </row>
    <row r="967" spans="1:75" ht="12.75" customHeight="1" x14ac:dyDescent="0.2">
      <c r="A967" s="102"/>
      <c r="B967" s="102"/>
      <c r="C967" s="102"/>
      <c r="D967" s="102"/>
      <c r="E967" s="102"/>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89"/>
      <c r="AZ967" s="89"/>
      <c r="BA967" s="89"/>
      <c r="BB967" s="89"/>
      <c r="BC967" s="89"/>
      <c r="BD967" s="89"/>
      <c r="BE967" s="89"/>
      <c r="BF967" s="89"/>
      <c r="BG967" s="89"/>
      <c r="BH967" s="89"/>
      <c r="BI967" s="89"/>
      <c r="BJ967" s="89"/>
      <c r="BK967" s="89"/>
      <c r="BL967" s="89"/>
      <c r="BM967" s="89"/>
      <c r="BN967" s="89"/>
      <c r="BO967" s="89"/>
      <c r="BP967" s="89"/>
      <c r="BQ967" s="89"/>
      <c r="BR967" s="89"/>
      <c r="BS967" s="89"/>
      <c r="BT967" s="89"/>
      <c r="BU967" s="89"/>
      <c r="BV967" s="89"/>
      <c r="BW967" s="89"/>
    </row>
    <row r="968" spans="1:75" ht="12.75" customHeight="1" x14ac:dyDescent="0.2">
      <c r="A968" s="102"/>
      <c r="B968" s="102"/>
      <c r="C968" s="102"/>
      <c r="D968" s="102"/>
      <c r="E968" s="102"/>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89"/>
      <c r="AZ968" s="89"/>
      <c r="BA968" s="89"/>
      <c r="BB968" s="89"/>
      <c r="BC968" s="89"/>
      <c r="BD968" s="89"/>
      <c r="BE968" s="89"/>
      <c r="BF968" s="89"/>
      <c r="BG968" s="89"/>
      <c r="BH968" s="89"/>
      <c r="BI968" s="89"/>
      <c r="BJ968" s="89"/>
      <c r="BK968" s="89"/>
      <c r="BL968" s="89"/>
      <c r="BM968" s="89"/>
      <c r="BN968" s="89"/>
      <c r="BO968" s="89"/>
      <c r="BP968" s="89"/>
      <c r="BQ968" s="89"/>
      <c r="BR968" s="89"/>
      <c r="BS968" s="89"/>
      <c r="BT968" s="89"/>
      <c r="BU968" s="89"/>
      <c r="BV968" s="89"/>
      <c r="BW968" s="89"/>
    </row>
    <row r="969" spans="1:75" ht="12.75" customHeight="1" x14ac:dyDescent="0.2">
      <c r="A969" s="102"/>
      <c r="B969" s="102"/>
      <c r="C969" s="102"/>
      <c r="D969" s="102"/>
      <c r="E969" s="102"/>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89"/>
      <c r="AZ969" s="89"/>
      <c r="BA969" s="89"/>
      <c r="BB969" s="89"/>
      <c r="BC969" s="89"/>
      <c r="BD969" s="89"/>
      <c r="BE969" s="89"/>
      <c r="BF969" s="89"/>
      <c r="BG969" s="89"/>
      <c r="BH969" s="89"/>
      <c r="BI969" s="89"/>
      <c r="BJ969" s="89"/>
      <c r="BK969" s="89"/>
      <c r="BL969" s="89"/>
      <c r="BM969" s="89"/>
      <c r="BN969" s="89"/>
      <c r="BO969" s="89"/>
      <c r="BP969" s="89"/>
      <c r="BQ969" s="89"/>
      <c r="BR969" s="89"/>
      <c r="BS969" s="89"/>
      <c r="BT969" s="89"/>
      <c r="BU969" s="89"/>
      <c r="BV969" s="89"/>
      <c r="BW969" s="89"/>
    </row>
    <row r="970" spans="1:75" ht="12.75" customHeight="1" x14ac:dyDescent="0.2">
      <c r="A970" s="102"/>
      <c r="B970" s="102"/>
      <c r="C970" s="102"/>
      <c r="D970" s="102"/>
      <c r="E970" s="102"/>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89"/>
      <c r="AZ970" s="89"/>
      <c r="BA970" s="89"/>
      <c r="BB970" s="89"/>
      <c r="BC970" s="89"/>
      <c r="BD970" s="89"/>
      <c r="BE970" s="89"/>
      <c r="BF970" s="89"/>
      <c r="BG970" s="89"/>
      <c r="BH970" s="89"/>
      <c r="BI970" s="89"/>
      <c r="BJ970" s="89"/>
      <c r="BK970" s="89"/>
      <c r="BL970" s="89"/>
      <c r="BM970" s="89"/>
      <c r="BN970" s="89"/>
      <c r="BO970" s="89"/>
      <c r="BP970" s="89"/>
      <c r="BQ970" s="89"/>
      <c r="BR970" s="89"/>
      <c r="BS970" s="89"/>
      <c r="BT970" s="89"/>
      <c r="BU970" s="89"/>
      <c r="BV970" s="89"/>
      <c r="BW970" s="89"/>
    </row>
    <row r="971" spans="1:75" ht="12.75" customHeight="1" x14ac:dyDescent="0.2">
      <c r="A971" s="102"/>
      <c r="B971" s="102"/>
      <c r="C971" s="102"/>
      <c r="D971" s="102"/>
      <c r="E971" s="102"/>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89"/>
      <c r="AZ971" s="89"/>
      <c r="BA971" s="89"/>
      <c r="BB971" s="89"/>
      <c r="BC971" s="89"/>
      <c r="BD971" s="89"/>
      <c r="BE971" s="89"/>
      <c r="BF971" s="89"/>
      <c r="BG971" s="89"/>
      <c r="BH971" s="89"/>
      <c r="BI971" s="89"/>
      <c r="BJ971" s="89"/>
      <c r="BK971" s="89"/>
      <c r="BL971" s="89"/>
      <c r="BM971" s="89"/>
      <c r="BN971" s="89"/>
      <c r="BO971" s="89"/>
      <c r="BP971" s="89"/>
      <c r="BQ971" s="89"/>
      <c r="BR971" s="89"/>
      <c r="BS971" s="89"/>
      <c r="BT971" s="89"/>
      <c r="BU971" s="89"/>
      <c r="BV971" s="89"/>
      <c r="BW971" s="89"/>
    </row>
    <row r="972" spans="1:75" ht="12.75" customHeight="1" x14ac:dyDescent="0.2">
      <c r="A972" s="102"/>
      <c r="B972" s="102"/>
      <c r="C972" s="102"/>
      <c r="D972" s="102"/>
      <c r="E972" s="102"/>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89"/>
      <c r="AZ972" s="89"/>
      <c r="BA972" s="89"/>
      <c r="BB972" s="89"/>
      <c r="BC972" s="89"/>
      <c r="BD972" s="89"/>
      <c r="BE972" s="89"/>
      <c r="BF972" s="89"/>
      <c r="BG972" s="89"/>
      <c r="BH972" s="89"/>
      <c r="BI972" s="89"/>
      <c r="BJ972" s="89"/>
      <c r="BK972" s="89"/>
      <c r="BL972" s="89"/>
      <c r="BM972" s="89"/>
      <c r="BN972" s="89"/>
      <c r="BO972" s="89"/>
      <c r="BP972" s="89"/>
      <c r="BQ972" s="89"/>
      <c r="BR972" s="89"/>
      <c r="BS972" s="89"/>
      <c r="BT972" s="89"/>
      <c r="BU972" s="89"/>
      <c r="BV972" s="89"/>
      <c r="BW972" s="89"/>
    </row>
    <row r="973" spans="1:75" ht="12.75" customHeight="1" x14ac:dyDescent="0.2">
      <c r="A973" s="102"/>
      <c r="B973" s="102"/>
      <c r="C973" s="102"/>
      <c r="D973" s="102"/>
      <c r="E973" s="102"/>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89"/>
      <c r="AZ973" s="89"/>
      <c r="BA973" s="89"/>
      <c r="BB973" s="89"/>
      <c r="BC973" s="89"/>
      <c r="BD973" s="89"/>
      <c r="BE973" s="89"/>
      <c r="BF973" s="89"/>
      <c r="BG973" s="89"/>
      <c r="BH973" s="89"/>
      <c r="BI973" s="89"/>
      <c r="BJ973" s="89"/>
      <c r="BK973" s="89"/>
      <c r="BL973" s="89"/>
      <c r="BM973" s="89"/>
      <c r="BN973" s="89"/>
      <c r="BO973" s="89"/>
      <c r="BP973" s="89"/>
      <c r="BQ973" s="89"/>
      <c r="BR973" s="89"/>
      <c r="BS973" s="89"/>
      <c r="BT973" s="89"/>
      <c r="BU973" s="89"/>
      <c r="BV973" s="89"/>
      <c r="BW973" s="89"/>
    </row>
    <row r="974" spans="1:75" ht="12.75" customHeight="1" x14ac:dyDescent="0.2">
      <c r="A974" s="102"/>
      <c r="B974" s="102"/>
      <c r="C974" s="102"/>
      <c r="D974" s="102"/>
      <c r="E974" s="102"/>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89"/>
      <c r="AZ974" s="89"/>
      <c r="BA974" s="89"/>
      <c r="BB974" s="89"/>
      <c r="BC974" s="89"/>
      <c r="BD974" s="89"/>
      <c r="BE974" s="89"/>
      <c r="BF974" s="89"/>
      <c r="BG974" s="89"/>
      <c r="BH974" s="89"/>
      <c r="BI974" s="89"/>
      <c r="BJ974" s="89"/>
      <c r="BK974" s="89"/>
      <c r="BL974" s="89"/>
      <c r="BM974" s="89"/>
      <c r="BN974" s="89"/>
      <c r="BO974" s="89"/>
      <c r="BP974" s="89"/>
      <c r="BQ974" s="89"/>
      <c r="BR974" s="89"/>
      <c r="BS974" s="89"/>
      <c r="BT974" s="89"/>
      <c r="BU974" s="89"/>
      <c r="BV974" s="89"/>
      <c r="BW974" s="89"/>
    </row>
    <row r="975" spans="1:75" ht="12.75" customHeight="1" x14ac:dyDescent="0.2">
      <c r="A975" s="102"/>
      <c r="B975" s="102"/>
      <c r="C975" s="102"/>
      <c r="D975" s="102"/>
      <c r="E975" s="102"/>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89"/>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89"/>
      <c r="AZ975" s="89"/>
      <c r="BA975" s="89"/>
      <c r="BB975" s="89"/>
      <c r="BC975" s="89"/>
      <c r="BD975" s="89"/>
      <c r="BE975" s="89"/>
      <c r="BF975" s="89"/>
      <c r="BG975" s="89"/>
      <c r="BH975" s="89"/>
      <c r="BI975" s="89"/>
      <c r="BJ975" s="89"/>
      <c r="BK975" s="89"/>
      <c r="BL975" s="89"/>
      <c r="BM975" s="89"/>
      <c r="BN975" s="89"/>
      <c r="BO975" s="89"/>
      <c r="BP975" s="89"/>
      <c r="BQ975" s="89"/>
      <c r="BR975" s="89"/>
      <c r="BS975" s="89"/>
      <c r="BT975" s="89"/>
      <c r="BU975" s="89"/>
      <c r="BV975" s="89"/>
      <c r="BW975" s="89"/>
    </row>
    <row r="976" spans="1:75" ht="12.75" customHeight="1" x14ac:dyDescent="0.2">
      <c r="A976" s="102"/>
      <c r="B976" s="102"/>
      <c r="C976" s="102"/>
      <c r="D976" s="102"/>
      <c r="E976" s="102"/>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89"/>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89"/>
      <c r="AZ976" s="89"/>
      <c r="BA976" s="89"/>
      <c r="BB976" s="89"/>
      <c r="BC976" s="89"/>
      <c r="BD976" s="89"/>
      <c r="BE976" s="89"/>
      <c r="BF976" s="89"/>
      <c r="BG976" s="89"/>
      <c r="BH976" s="89"/>
      <c r="BI976" s="89"/>
      <c r="BJ976" s="89"/>
      <c r="BK976" s="89"/>
      <c r="BL976" s="89"/>
      <c r="BM976" s="89"/>
      <c r="BN976" s="89"/>
      <c r="BO976" s="89"/>
      <c r="BP976" s="89"/>
      <c r="BQ976" s="89"/>
      <c r="BR976" s="89"/>
      <c r="BS976" s="89"/>
      <c r="BT976" s="89"/>
      <c r="BU976" s="89"/>
      <c r="BV976" s="89"/>
      <c r="BW976" s="89"/>
    </row>
    <row r="977" spans="1:75" ht="12.75" customHeight="1" x14ac:dyDescent="0.2">
      <c r="A977" s="102"/>
      <c r="B977" s="102"/>
      <c r="C977" s="102"/>
      <c r="D977" s="102"/>
      <c r="E977" s="102"/>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89"/>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89"/>
      <c r="AZ977" s="89"/>
      <c r="BA977" s="89"/>
      <c r="BB977" s="89"/>
      <c r="BC977" s="89"/>
      <c r="BD977" s="89"/>
      <c r="BE977" s="89"/>
      <c r="BF977" s="89"/>
      <c r="BG977" s="89"/>
      <c r="BH977" s="89"/>
      <c r="BI977" s="89"/>
      <c r="BJ977" s="89"/>
      <c r="BK977" s="89"/>
      <c r="BL977" s="89"/>
      <c r="BM977" s="89"/>
      <c r="BN977" s="89"/>
      <c r="BO977" s="89"/>
      <c r="BP977" s="89"/>
      <c r="BQ977" s="89"/>
      <c r="BR977" s="89"/>
      <c r="BS977" s="89"/>
      <c r="BT977" s="89"/>
      <c r="BU977" s="89"/>
      <c r="BV977" s="89"/>
      <c r="BW977" s="89"/>
    </row>
    <row r="978" spans="1:75" ht="12.75" customHeight="1" x14ac:dyDescent="0.2">
      <c r="A978" s="102"/>
      <c r="B978" s="102"/>
      <c r="C978" s="102"/>
      <c r="D978" s="102"/>
      <c r="E978" s="102"/>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89"/>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89"/>
      <c r="AZ978" s="89"/>
      <c r="BA978" s="89"/>
      <c r="BB978" s="89"/>
      <c r="BC978" s="89"/>
      <c r="BD978" s="89"/>
      <c r="BE978" s="89"/>
      <c r="BF978" s="89"/>
      <c r="BG978" s="89"/>
      <c r="BH978" s="89"/>
      <c r="BI978" s="89"/>
      <c r="BJ978" s="89"/>
      <c r="BK978" s="89"/>
      <c r="BL978" s="89"/>
      <c r="BM978" s="89"/>
      <c r="BN978" s="89"/>
      <c r="BO978" s="89"/>
      <c r="BP978" s="89"/>
      <c r="BQ978" s="89"/>
      <c r="BR978" s="89"/>
      <c r="BS978" s="89"/>
      <c r="BT978" s="89"/>
      <c r="BU978" s="89"/>
      <c r="BV978" s="89"/>
      <c r="BW978" s="89"/>
    </row>
    <row r="979" spans="1:75" ht="12.75" customHeight="1" x14ac:dyDescent="0.2">
      <c r="A979" s="102"/>
      <c r="B979" s="102"/>
      <c r="C979" s="102"/>
      <c r="D979" s="102"/>
      <c r="E979" s="102"/>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89"/>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89"/>
      <c r="AZ979" s="89"/>
      <c r="BA979" s="89"/>
      <c r="BB979" s="89"/>
      <c r="BC979" s="89"/>
      <c r="BD979" s="89"/>
      <c r="BE979" s="89"/>
      <c r="BF979" s="89"/>
      <c r="BG979" s="89"/>
      <c r="BH979" s="89"/>
      <c r="BI979" s="89"/>
      <c r="BJ979" s="89"/>
      <c r="BK979" s="89"/>
      <c r="BL979" s="89"/>
      <c r="BM979" s="89"/>
      <c r="BN979" s="89"/>
      <c r="BO979" s="89"/>
      <c r="BP979" s="89"/>
      <c r="BQ979" s="89"/>
      <c r="BR979" s="89"/>
      <c r="BS979" s="89"/>
      <c r="BT979" s="89"/>
      <c r="BU979" s="89"/>
      <c r="BV979" s="89"/>
      <c r="BW979" s="89"/>
    </row>
    <row r="980" spans="1:75" ht="12.75" customHeight="1" x14ac:dyDescent="0.2">
      <c r="A980" s="102"/>
      <c r="B980" s="102"/>
      <c r="C980" s="102"/>
      <c r="D980" s="102"/>
      <c r="E980" s="102"/>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89"/>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89"/>
      <c r="AZ980" s="89"/>
      <c r="BA980" s="89"/>
      <c r="BB980" s="89"/>
      <c r="BC980" s="89"/>
      <c r="BD980" s="89"/>
      <c r="BE980" s="89"/>
      <c r="BF980" s="89"/>
      <c r="BG980" s="89"/>
      <c r="BH980" s="89"/>
      <c r="BI980" s="89"/>
      <c r="BJ980" s="89"/>
      <c r="BK980" s="89"/>
      <c r="BL980" s="89"/>
      <c r="BM980" s="89"/>
      <c r="BN980" s="89"/>
      <c r="BO980" s="89"/>
      <c r="BP980" s="89"/>
      <c r="BQ980" s="89"/>
      <c r="BR980" s="89"/>
      <c r="BS980" s="89"/>
      <c r="BT980" s="89"/>
      <c r="BU980" s="89"/>
      <c r="BV980" s="89"/>
      <c r="BW980" s="89"/>
    </row>
    <row r="981" spans="1:75" ht="12.75" customHeight="1" x14ac:dyDescent="0.2">
      <c r="A981" s="102"/>
      <c r="B981" s="102"/>
      <c r="C981" s="102"/>
      <c r="D981" s="102"/>
      <c r="E981" s="102"/>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89"/>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89"/>
      <c r="AZ981" s="89"/>
      <c r="BA981" s="89"/>
      <c r="BB981" s="89"/>
      <c r="BC981" s="89"/>
      <c r="BD981" s="89"/>
      <c r="BE981" s="89"/>
      <c r="BF981" s="89"/>
      <c r="BG981" s="89"/>
      <c r="BH981" s="89"/>
      <c r="BI981" s="89"/>
      <c r="BJ981" s="89"/>
      <c r="BK981" s="89"/>
      <c r="BL981" s="89"/>
      <c r="BM981" s="89"/>
      <c r="BN981" s="89"/>
      <c r="BO981" s="89"/>
      <c r="BP981" s="89"/>
      <c r="BQ981" s="89"/>
      <c r="BR981" s="89"/>
      <c r="BS981" s="89"/>
      <c r="BT981" s="89"/>
      <c r="BU981" s="89"/>
      <c r="BV981" s="89"/>
      <c r="BW981" s="89"/>
    </row>
    <row r="982" spans="1:75" ht="12.75" customHeight="1" x14ac:dyDescent="0.2">
      <c r="A982" s="102"/>
      <c r="B982" s="102"/>
      <c r="C982" s="102"/>
      <c r="D982" s="102"/>
      <c r="E982" s="102"/>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89"/>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89"/>
      <c r="AZ982" s="89"/>
      <c r="BA982" s="89"/>
      <c r="BB982" s="89"/>
      <c r="BC982" s="89"/>
      <c r="BD982" s="89"/>
      <c r="BE982" s="89"/>
      <c r="BF982" s="89"/>
      <c r="BG982" s="89"/>
      <c r="BH982" s="89"/>
      <c r="BI982" s="89"/>
      <c r="BJ982" s="89"/>
      <c r="BK982" s="89"/>
      <c r="BL982" s="89"/>
      <c r="BM982" s="89"/>
      <c r="BN982" s="89"/>
      <c r="BO982" s="89"/>
      <c r="BP982" s="89"/>
      <c r="BQ982" s="89"/>
      <c r="BR982" s="89"/>
      <c r="BS982" s="89"/>
      <c r="BT982" s="89"/>
      <c r="BU982" s="89"/>
      <c r="BV982" s="89"/>
      <c r="BW982" s="89"/>
    </row>
    <row r="983" spans="1:75" ht="12.75" customHeight="1" x14ac:dyDescent="0.2">
      <c r="A983" s="102"/>
      <c r="B983" s="102"/>
      <c r="C983" s="102"/>
      <c r="D983" s="102"/>
      <c r="E983" s="102"/>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89"/>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89"/>
      <c r="AZ983" s="89"/>
      <c r="BA983" s="89"/>
      <c r="BB983" s="89"/>
      <c r="BC983" s="89"/>
      <c r="BD983" s="89"/>
      <c r="BE983" s="89"/>
      <c r="BF983" s="89"/>
      <c r="BG983" s="89"/>
      <c r="BH983" s="89"/>
      <c r="BI983" s="89"/>
      <c r="BJ983" s="89"/>
      <c r="BK983" s="89"/>
      <c r="BL983" s="89"/>
      <c r="BM983" s="89"/>
      <c r="BN983" s="89"/>
      <c r="BO983" s="89"/>
      <c r="BP983" s="89"/>
      <c r="BQ983" s="89"/>
      <c r="BR983" s="89"/>
      <c r="BS983" s="89"/>
      <c r="BT983" s="89"/>
      <c r="BU983" s="89"/>
      <c r="BV983" s="89"/>
      <c r="BW983" s="89"/>
    </row>
    <row r="984" spans="1:75" ht="12.75" customHeight="1" x14ac:dyDescent="0.2">
      <c r="A984" s="102"/>
      <c r="B984" s="102"/>
      <c r="C984" s="102"/>
      <c r="D984" s="102"/>
      <c r="E984" s="102"/>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89"/>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89"/>
      <c r="AZ984" s="89"/>
      <c r="BA984" s="89"/>
      <c r="BB984" s="89"/>
      <c r="BC984" s="89"/>
      <c r="BD984" s="89"/>
      <c r="BE984" s="89"/>
      <c r="BF984" s="89"/>
      <c r="BG984" s="89"/>
      <c r="BH984" s="89"/>
      <c r="BI984" s="89"/>
      <c r="BJ984" s="89"/>
      <c r="BK984" s="89"/>
      <c r="BL984" s="89"/>
      <c r="BM984" s="89"/>
      <c r="BN984" s="89"/>
      <c r="BO984" s="89"/>
      <c r="BP984" s="89"/>
      <c r="BQ984" s="89"/>
      <c r="BR984" s="89"/>
      <c r="BS984" s="89"/>
      <c r="BT984" s="89"/>
      <c r="BU984" s="89"/>
      <c r="BV984" s="89"/>
      <c r="BW984" s="89"/>
    </row>
    <row r="985" spans="1:75" ht="12.75" customHeight="1" x14ac:dyDescent="0.2">
      <c r="A985" s="102"/>
      <c r="B985" s="102"/>
      <c r="C985" s="102"/>
      <c r="D985" s="102"/>
      <c r="E985" s="102"/>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89"/>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89"/>
      <c r="AZ985" s="89"/>
      <c r="BA985" s="89"/>
      <c r="BB985" s="89"/>
      <c r="BC985" s="89"/>
      <c r="BD985" s="89"/>
      <c r="BE985" s="89"/>
      <c r="BF985" s="89"/>
      <c r="BG985" s="89"/>
      <c r="BH985" s="89"/>
      <c r="BI985" s="89"/>
      <c r="BJ985" s="89"/>
      <c r="BK985" s="89"/>
      <c r="BL985" s="89"/>
      <c r="BM985" s="89"/>
      <c r="BN985" s="89"/>
      <c r="BO985" s="89"/>
      <c r="BP985" s="89"/>
      <c r="BQ985" s="89"/>
      <c r="BR985" s="89"/>
      <c r="BS985" s="89"/>
      <c r="BT985" s="89"/>
      <c r="BU985" s="89"/>
      <c r="BV985" s="89"/>
      <c r="BW985" s="89"/>
    </row>
    <row r="986" spans="1:75" ht="12.75" customHeight="1" x14ac:dyDescent="0.2">
      <c r="A986" s="102"/>
      <c r="B986" s="102"/>
      <c r="C986" s="102"/>
      <c r="D986" s="102"/>
      <c r="E986" s="102"/>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89"/>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89"/>
      <c r="AZ986" s="89"/>
      <c r="BA986" s="89"/>
      <c r="BB986" s="89"/>
      <c r="BC986" s="89"/>
      <c r="BD986" s="89"/>
      <c r="BE986" s="89"/>
      <c r="BF986" s="89"/>
      <c r="BG986" s="89"/>
      <c r="BH986" s="89"/>
      <c r="BI986" s="89"/>
      <c r="BJ986" s="89"/>
      <c r="BK986" s="89"/>
      <c r="BL986" s="89"/>
      <c r="BM986" s="89"/>
      <c r="BN986" s="89"/>
      <c r="BO986" s="89"/>
      <c r="BP986" s="89"/>
      <c r="BQ986" s="89"/>
      <c r="BR986" s="89"/>
      <c r="BS986" s="89"/>
      <c r="BT986" s="89"/>
      <c r="BU986" s="89"/>
      <c r="BV986" s="89"/>
      <c r="BW986" s="89"/>
    </row>
    <row r="987" spans="1:75" ht="12.75" customHeight="1" x14ac:dyDescent="0.2">
      <c r="A987" s="102"/>
      <c r="B987" s="102"/>
      <c r="C987" s="102"/>
      <c r="D987" s="102"/>
      <c r="E987" s="102"/>
      <c r="F987" s="89"/>
      <c r="G987" s="89"/>
      <c r="H987" s="89"/>
      <c r="I987" s="89"/>
      <c r="J987" s="89"/>
      <c r="K987" s="89"/>
      <c r="L987" s="89"/>
      <c r="M987" s="89"/>
      <c r="N987" s="89"/>
      <c r="O987" s="89"/>
      <c r="P987" s="89"/>
      <c r="Q987" s="89"/>
      <c r="R987" s="89"/>
      <c r="S987" s="89"/>
      <c r="T987" s="89"/>
      <c r="U987" s="89"/>
      <c r="V987" s="89"/>
      <c r="W987" s="89"/>
      <c r="X987" s="89"/>
      <c r="Y987" s="89"/>
      <c r="Z987" s="89"/>
      <c r="AA987" s="89"/>
      <c r="AB987" s="89"/>
      <c r="AC987" s="89"/>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89"/>
      <c r="AZ987" s="89"/>
      <c r="BA987" s="89"/>
      <c r="BB987" s="89"/>
      <c r="BC987" s="89"/>
      <c r="BD987" s="89"/>
      <c r="BE987" s="89"/>
      <c r="BF987" s="89"/>
      <c r="BG987" s="89"/>
      <c r="BH987" s="89"/>
      <c r="BI987" s="89"/>
      <c r="BJ987" s="89"/>
      <c r="BK987" s="89"/>
      <c r="BL987" s="89"/>
      <c r="BM987" s="89"/>
      <c r="BN987" s="89"/>
      <c r="BO987" s="89"/>
      <c r="BP987" s="89"/>
      <c r="BQ987" s="89"/>
      <c r="BR987" s="89"/>
      <c r="BS987" s="89"/>
      <c r="BT987" s="89"/>
      <c r="BU987" s="89"/>
      <c r="BV987" s="89"/>
      <c r="BW987" s="89"/>
    </row>
    <row r="988" spans="1:75" ht="12.75" customHeight="1" x14ac:dyDescent="0.2">
      <c r="A988" s="102"/>
      <c r="B988" s="102"/>
      <c r="C988" s="102"/>
      <c r="D988" s="102"/>
      <c r="E988" s="102"/>
      <c r="F988" s="89"/>
      <c r="G988" s="89"/>
      <c r="H988" s="89"/>
      <c r="I988" s="89"/>
      <c r="J988" s="89"/>
      <c r="K988" s="89"/>
      <c r="L988" s="89"/>
      <c r="M988" s="89"/>
      <c r="N988" s="89"/>
      <c r="O988" s="89"/>
      <c r="P988" s="89"/>
      <c r="Q988" s="89"/>
      <c r="R988" s="89"/>
      <c r="S988" s="89"/>
      <c r="T988" s="89"/>
      <c r="U988" s="89"/>
      <c r="V988" s="89"/>
      <c r="W988" s="89"/>
      <c r="X988" s="89"/>
      <c r="Y988" s="89"/>
      <c r="Z988" s="89"/>
      <c r="AA988" s="89"/>
      <c r="AB988" s="89"/>
      <c r="AC988" s="89"/>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89"/>
      <c r="AZ988" s="89"/>
      <c r="BA988" s="89"/>
      <c r="BB988" s="89"/>
      <c r="BC988" s="89"/>
      <c r="BD988" s="89"/>
      <c r="BE988" s="89"/>
      <c r="BF988" s="89"/>
      <c r="BG988" s="89"/>
      <c r="BH988" s="89"/>
      <c r="BI988" s="89"/>
      <c r="BJ988" s="89"/>
      <c r="BK988" s="89"/>
      <c r="BL988" s="89"/>
      <c r="BM988" s="89"/>
      <c r="BN988" s="89"/>
      <c r="BO988" s="89"/>
      <c r="BP988" s="89"/>
      <c r="BQ988" s="89"/>
      <c r="BR988" s="89"/>
      <c r="BS988" s="89"/>
      <c r="BT988" s="89"/>
      <c r="BU988" s="89"/>
      <c r="BV988" s="89"/>
      <c r="BW988" s="89"/>
    </row>
    <row r="989" spans="1:75" ht="12.75" customHeight="1" x14ac:dyDescent="0.2">
      <c r="A989" s="102"/>
      <c r="B989" s="102"/>
      <c r="C989" s="102"/>
      <c r="D989" s="102"/>
      <c r="E989" s="102"/>
      <c r="F989" s="89"/>
      <c r="G989" s="89"/>
      <c r="H989" s="89"/>
      <c r="I989" s="89"/>
      <c r="J989" s="89"/>
      <c r="K989" s="89"/>
      <c r="L989" s="89"/>
      <c r="M989" s="89"/>
      <c r="N989" s="89"/>
      <c r="O989" s="89"/>
      <c r="P989" s="89"/>
      <c r="Q989" s="89"/>
      <c r="R989" s="89"/>
      <c r="S989" s="89"/>
      <c r="T989" s="89"/>
      <c r="U989" s="89"/>
      <c r="V989" s="89"/>
      <c r="W989" s="89"/>
      <c r="X989" s="89"/>
      <c r="Y989" s="89"/>
      <c r="Z989" s="89"/>
      <c r="AA989" s="89"/>
      <c r="AB989" s="89"/>
      <c r="AC989" s="89"/>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89"/>
      <c r="AZ989" s="89"/>
      <c r="BA989" s="89"/>
      <c r="BB989" s="89"/>
      <c r="BC989" s="89"/>
      <c r="BD989" s="89"/>
      <c r="BE989" s="89"/>
      <c r="BF989" s="89"/>
      <c r="BG989" s="89"/>
      <c r="BH989" s="89"/>
      <c r="BI989" s="89"/>
      <c r="BJ989" s="89"/>
      <c r="BK989" s="89"/>
      <c r="BL989" s="89"/>
      <c r="BM989" s="89"/>
      <c r="BN989" s="89"/>
      <c r="BO989" s="89"/>
      <c r="BP989" s="89"/>
      <c r="BQ989" s="89"/>
      <c r="BR989" s="89"/>
      <c r="BS989" s="89"/>
      <c r="BT989" s="89"/>
      <c r="BU989" s="89"/>
      <c r="BV989" s="89"/>
      <c r="BW989" s="89"/>
    </row>
    <row r="990" spans="1:75" ht="12.75" customHeight="1" x14ac:dyDescent="0.2">
      <c r="A990" s="102"/>
      <c r="B990" s="102"/>
      <c r="C990" s="102"/>
      <c r="D990" s="102"/>
      <c r="E990" s="102"/>
      <c r="F990" s="89"/>
      <c r="G990" s="89"/>
      <c r="H990" s="89"/>
      <c r="I990" s="89"/>
      <c r="J990" s="89"/>
      <c r="K990" s="89"/>
      <c r="L990" s="89"/>
      <c r="M990" s="89"/>
      <c r="N990" s="89"/>
      <c r="O990" s="89"/>
      <c r="P990" s="89"/>
      <c r="Q990" s="89"/>
      <c r="R990" s="89"/>
      <c r="S990" s="89"/>
      <c r="T990" s="89"/>
      <c r="U990" s="89"/>
      <c r="V990" s="89"/>
      <c r="W990" s="89"/>
      <c r="X990" s="89"/>
      <c r="Y990" s="89"/>
      <c r="Z990" s="89"/>
      <c r="AA990" s="89"/>
      <c r="AB990" s="89"/>
      <c r="AC990" s="89"/>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89"/>
      <c r="AZ990" s="89"/>
      <c r="BA990" s="89"/>
      <c r="BB990" s="89"/>
      <c r="BC990" s="89"/>
      <c r="BD990" s="89"/>
      <c r="BE990" s="89"/>
      <c r="BF990" s="89"/>
      <c r="BG990" s="89"/>
      <c r="BH990" s="89"/>
      <c r="BI990" s="89"/>
      <c r="BJ990" s="89"/>
      <c r="BK990" s="89"/>
      <c r="BL990" s="89"/>
      <c r="BM990" s="89"/>
      <c r="BN990" s="89"/>
      <c r="BO990" s="89"/>
      <c r="BP990" s="89"/>
      <c r="BQ990" s="89"/>
      <c r="BR990" s="89"/>
      <c r="BS990" s="89"/>
      <c r="BT990" s="89"/>
      <c r="BU990" s="89"/>
      <c r="BV990" s="89"/>
      <c r="BW990" s="89"/>
    </row>
    <row r="991" spans="1:75" ht="12.75" customHeight="1" x14ac:dyDescent="0.2">
      <c r="A991" s="102"/>
      <c r="B991" s="102"/>
      <c r="C991" s="102"/>
      <c r="D991" s="102"/>
      <c r="E991" s="102"/>
      <c r="F991" s="89"/>
      <c r="G991" s="89"/>
      <c r="H991" s="89"/>
      <c r="I991" s="89"/>
      <c r="J991" s="89"/>
      <c r="K991" s="89"/>
      <c r="L991" s="89"/>
      <c r="M991" s="89"/>
      <c r="N991" s="89"/>
      <c r="O991" s="89"/>
      <c r="P991" s="89"/>
      <c r="Q991" s="89"/>
      <c r="R991" s="89"/>
      <c r="S991" s="89"/>
      <c r="T991" s="89"/>
      <c r="U991" s="89"/>
      <c r="V991" s="89"/>
      <c r="W991" s="89"/>
      <c r="X991" s="89"/>
      <c r="Y991" s="89"/>
      <c r="Z991" s="89"/>
      <c r="AA991" s="89"/>
      <c r="AB991" s="89"/>
      <c r="AC991" s="89"/>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89"/>
      <c r="AZ991" s="89"/>
      <c r="BA991" s="89"/>
      <c r="BB991" s="89"/>
      <c r="BC991" s="89"/>
      <c r="BD991" s="89"/>
      <c r="BE991" s="89"/>
      <c r="BF991" s="89"/>
      <c r="BG991" s="89"/>
      <c r="BH991" s="89"/>
      <c r="BI991" s="89"/>
      <c r="BJ991" s="89"/>
      <c r="BK991" s="89"/>
      <c r="BL991" s="89"/>
      <c r="BM991" s="89"/>
      <c r="BN991" s="89"/>
      <c r="BO991" s="89"/>
      <c r="BP991" s="89"/>
      <c r="BQ991" s="89"/>
      <c r="BR991" s="89"/>
      <c r="BS991" s="89"/>
      <c r="BT991" s="89"/>
      <c r="BU991" s="89"/>
      <c r="BV991" s="89"/>
      <c r="BW991" s="89"/>
    </row>
    <row r="992" spans="1:75" ht="12.75" customHeight="1" x14ac:dyDescent="0.2">
      <c r="A992" s="102"/>
      <c r="B992" s="102"/>
      <c r="C992" s="102"/>
      <c r="D992" s="102"/>
      <c r="E992" s="102"/>
      <c r="F992" s="89"/>
      <c r="G992" s="89"/>
      <c r="H992" s="89"/>
      <c r="I992" s="89"/>
      <c r="J992" s="89"/>
      <c r="K992" s="89"/>
      <c r="L992" s="89"/>
      <c r="M992" s="89"/>
      <c r="N992" s="89"/>
      <c r="O992" s="89"/>
      <c r="P992" s="89"/>
      <c r="Q992" s="89"/>
      <c r="R992" s="89"/>
      <c r="S992" s="89"/>
      <c r="T992" s="89"/>
      <c r="U992" s="89"/>
      <c r="V992" s="89"/>
      <c r="W992" s="89"/>
      <c r="X992" s="89"/>
      <c r="Y992" s="89"/>
      <c r="Z992" s="89"/>
      <c r="AA992" s="89"/>
      <c r="AB992" s="89"/>
      <c r="AC992" s="89"/>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89"/>
      <c r="AZ992" s="89"/>
      <c r="BA992" s="89"/>
      <c r="BB992" s="89"/>
      <c r="BC992" s="89"/>
      <c r="BD992" s="89"/>
      <c r="BE992" s="89"/>
      <c r="BF992" s="89"/>
      <c r="BG992" s="89"/>
      <c r="BH992" s="89"/>
      <c r="BI992" s="89"/>
      <c r="BJ992" s="89"/>
      <c r="BK992" s="89"/>
      <c r="BL992" s="89"/>
      <c r="BM992" s="89"/>
      <c r="BN992" s="89"/>
      <c r="BO992" s="89"/>
      <c r="BP992" s="89"/>
      <c r="BQ992" s="89"/>
      <c r="BR992" s="89"/>
      <c r="BS992" s="89"/>
      <c r="BT992" s="89"/>
      <c r="BU992" s="89"/>
      <c r="BV992" s="89"/>
      <c r="BW992" s="89"/>
    </row>
    <row r="993" spans="1:75" ht="12.75" customHeight="1" x14ac:dyDescent="0.2">
      <c r="A993" s="102"/>
      <c r="B993" s="102"/>
      <c r="C993" s="102"/>
      <c r="D993" s="102"/>
      <c r="E993" s="102"/>
      <c r="F993" s="89"/>
      <c r="G993" s="89"/>
      <c r="H993" s="89"/>
      <c r="I993" s="89"/>
      <c r="J993" s="89"/>
      <c r="K993" s="89"/>
      <c r="L993" s="89"/>
      <c r="M993" s="89"/>
      <c r="N993" s="89"/>
      <c r="O993" s="89"/>
      <c r="P993" s="89"/>
      <c r="Q993" s="89"/>
      <c r="R993" s="89"/>
      <c r="S993" s="89"/>
      <c r="T993" s="89"/>
      <c r="U993" s="89"/>
      <c r="V993" s="89"/>
      <c r="W993" s="89"/>
      <c r="X993" s="89"/>
      <c r="Y993" s="89"/>
      <c r="Z993" s="89"/>
      <c r="AA993" s="89"/>
      <c r="AB993" s="89"/>
      <c r="AC993" s="89"/>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89"/>
      <c r="AZ993" s="89"/>
      <c r="BA993" s="89"/>
      <c r="BB993" s="89"/>
      <c r="BC993" s="89"/>
      <c r="BD993" s="89"/>
      <c r="BE993" s="89"/>
      <c r="BF993" s="89"/>
      <c r="BG993" s="89"/>
      <c r="BH993" s="89"/>
      <c r="BI993" s="89"/>
      <c r="BJ993" s="89"/>
      <c r="BK993" s="89"/>
      <c r="BL993" s="89"/>
      <c r="BM993" s="89"/>
      <c r="BN993" s="89"/>
      <c r="BO993" s="89"/>
      <c r="BP993" s="89"/>
      <c r="BQ993" s="89"/>
      <c r="BR993" s="89"/>
      <c r="BS993" s="89"/>
      <c r="BT993" s="89"/>
      <c r="BU993" s="89"/>
      <c r="BV993" s="89"/>
      <c r="BW993" s="89"/>
    </row>
    <row r="994" spans="1:75" ht="12.75" customHeight="1" x14ac:dyDescent="0.2">
      <c r="A994" s="102"/>
      <c r="B994" s="102"/>
      <c r="C994" s="102"/>
      <c r="D994" s="102"/>
      <c r="E994" s="102"/>
      <c r="F994" s="89"/>
      <c r="G994" s="89"/>
      <c r="H994" s="89"/>
      <c r="I994" s="89"/>
      <c r="J994" s="89"/>
      <c r="K994" s="89"/>
      <c r="L994" s="89"/>
      <c r="M994" s="89"/>
      <c r="N994" s="89"/>
      <c r="O994" s="89"/>
      <c r="P994" s="89"/>
      <c r="Q994" s="89"/>
      <c r="R994" s="89"/>
      <c r="S994" s="89"/>
      <c r="T994" s="89"/>
      <c r="U994" s="89"/>
      <c r="V994" s="89"/>
      <c r="W994" s="89"/>
      <c r="X994" s="89"/>
      <c r="Y994" s="89"/>
      <c r="Z994" s="89"/>
      <c r="AA994" s="89"/>
      <c r="AB994" s="89"/>
      <c r="AC994" s="89"/>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89"/>
      <c r="AZ994" s="89"/>
      <c r="BA994" s="89"/>
      <c r="BB994" s="89"/>
      <c r="BC994" s="89"/>
      <c r="BD994" s="89"/>
      <c r="BE994" s="89"/>
      <c r="BF994" s="89"/>
      <c r="BG994" s="89"/>
      <c r="BH994" s="89"/>
      <c r="BI994" s="89"/>
      <c r="BJ994" s="89"/>
      <c r="BK994" s="89"/>
      <c r="BL994" s="89"/>
      <c r="BM994" s="89"/>
      <c r="BN994" s="89"/>
      <c r="BO994" s="89"/>
      <c r="BP994" s="89"/>
      <c r="BQ994" s="89"/>
      <c r="BR994" s="89"/>
      <c r="BS994" s="89"/>
      <c r="BT994" s="89"/>
      <c r="BU994" s="89"/>
      <c r="BV994" s="89"/>
      <c r="BW994" s="89"/>
    </row>
    <row r="995" spans="1:75" ht="12.75" customHeight="1" x14ac:dyDescent="0.2">
      <c r="A995" s="102"/>
      <c r="B995" s="102"/>
      <c r="C995" s="102"/>
      <c r="D995" s="102"/>
      <c r="E995" s="102"/>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row>
    <row r="996" spans="1:75" ht="12.75" customHeight="1" x14ac:dyDescent="0.2">
      <c r="A996" s="102"/>
      <c r="B996" s="102"/>
      <c r="C996" s="102"/>
      <c r="D996" s="102"/>
      <c r="E996" s="102"/>
      <c r="F996" s="89"/>
      <c r="G996" s="89"/>
      <c r="H996" s="89"/>
      <c r="I996" s="89"/>
      <c r="J996" s="89"/>
      <c r="K996" s="89"/>
      <c r="L996" s="89"/>
      <c r="M996" s="89"/>
      <c r="N996" s="89"/>
      <c r="O996" s="89"/>
      <c r="P996" s="89"/>
      <c r="Q996" s="89"/>
      <c r="R996" s="89"/>
      <c r="S996" s="89"/>
      <c r="T996" s="89"/>
      <c r="U996" s="89"/>
      <c r="V996" s="89"/>
      <c r="W996" s="89"/>
      <c r="X996" s="89"/>
      <c r="Y996" s="89"/>
      <c r="Z996" s="89"/>
      <c r="AA996" s="89"/>
      <c r="AB996" s="89"/>
      <c r="AC996" s="89"/>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89"/>
      <c r="AZ996" s="89"/>
      <c r="BA996" s="89"/>
      <c r="BB996" s="89"/>
      <c r="BC996" s="89"/>
      <c r="BD996" s="89"/>
      <c r="BE996" s="89"/>
      <c r="BF996" s="89"/>
      <c r="BG996" s="89"/>
      <c r="BH996" s="89"/>
      <c r="BI996" s="89"/>
      <c r="BJ996" s="89"/>
      <c r="BK996" s="89"/>
      <c r="BL996" s="89"/>
      <c r="BM996" s="89"/>
      <c r="BN996" s="89"/>
      <c r="BO996" s="89"/>
      <c r="BP996" s="89"/>
      <c r="BQ996" s="89"/>
      <c r="BR996" s="89"/>
      <c r="BS996" s="89"/>
      <c r="BT996" s="89"/>
      <c r="BU996" s="89"/>
      <c r="BV996" s="89"/>
      <c r="BW996" s="89"/>
    </row>
    <row r="997" spans="1:75" ht="12.75" customHeight="1" x14ac:dyDescent="0.2">
      <c r="A997" s="102"/>
      <c r="B997" s="102"/>
      <c r="C997" s="102"/>
      <c r="D997" s="102"/>
      <c r="E997" s="102"/>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row>
    <row r="998" spans="1:75" ht="12.75" customHeight="1" x14ac:dyDescent="0.2">
      <c r="A998" s="102"/>
      <c r="B998" s="102"/>
      <c r="C998" s="102"/>
      <c r="D998" s="102"/>
      <c r="E998" s="102"/>
      <c r="F998" s="89"/>
      <c r="G998" s="89"/>
      <c r="H998" s="89"/>
      <c r="I998" s="89"/>
      <c r="J998" s="89"/>
      <c r="K998" s="89"/>
      <c r="L998" s="89"/>
      <c r="M998" s="89"/>
      <c r="N998" s="89"/>
      <c r="O998" s="89"/>
      <c r="P998" s="89"/>
      <c r="Q998" s="89"/>
      <c r="R998" s="89"/>
      <c r="S998" s="89"/>
      <c r="T998" s="89"/>
      <c r="U998" s="89"/>
      <c r="V998" s="89"/>
      <c r="W998" s="89"/>
      <c r="X998" s="89"/>
      <c r="Y998" s="89"/>
      <c r="Z998" s="89"/>
      <c r="AA998" s="89"/>
      <c r="AB998" s="89"/>
      <c r="AC998" s="89"/>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row>
    <row r="999" spans="1:75" ht="12.75" customHeight="1" x14ac:dyDescent="0.2">
      <c r="A999" s="102"/>
      <c r="B999" s="102"/>
      <c r="C999" s="102"/>
      <c r="D999" s="102"/>
      <c r="E999" s="102"/>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row>
    <row r="1000" spans="1:75" ht="12.75" customHeight="1" x14ac:dyDescent="0.2">
      <c r="A1000" s="102"/>
      <c r="B1000" s="102"/>
      <c r="C1000" s="102"/>
      <c r="D1000" s="102"/>
      <c r="E1000" s="102"/>
      <c r="F1000" s="89"/>
      <c r="G1000" s="89"/>
      <c r="H1000" s="89"/>
      <c r="I1000" s="89"/>
      <c r="J1000" s="89"/>
      <c r="K1000" s="89"/>
      <c r="L1000" s="89"/>
      <c r="M1000" s="89"/>
      <c r="N1000" s="89"/>
      <c r="O1000" s="89"/>
      <c r="P1000" s="89"/>
      <c r="Q1000" s="89"/>
      <c r="R1000" s="89"/>
      <c r="S1000" s="89"/>
      <c r="T1000" s="89"/>
      <c r="U1000" s="89"/>
      <c r="V1000" s="89"/>
      <c r="W1000" s="89"/>
      <c r="X1000" s="89"/>
      <c r="Y1000" s="89"/>
      <c r="Z1000" s="89"/>
      <c r="AA1000" s="89"/>
      <c r="AB1000" s="89"/>
      <c r="AC1000" s="89"/>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89"/>
      <c r="AZ1000" s="89"/>
      <c r="BA1000" s="89"/>
      <c r="BB1000" s="89"/>
      <c r="BC1000" s="89"/>
      <c r="BD1000" s="89"/>
      <c r="BE1000" s="89"/>
      <c r="BF1000" s="89"/>
      <c r="BG1000" s="89"/>
      <c r="BH1000" s="89"/>
      <c r="BI1000" s="89"/>
      <c r="BJ1000" s="89"/>
      <c r="BK1000" s="89"/>
      <c r="BL1000" s="89"/>
      <c r="BM1000" s="89"/>
      <c r="BN1000" s="89"/>
      <c r="BO1000" s="89"/>
      <c r="BP1000" s="89"/>
      <c r="BQ1000" s="89"/>
      <c r="BR1000" s="89"/>
      <c r="BS1000" s="89"/>
      <c r="BT1000" s="89"/>
      <c r="BU1000" s="89"/>
      <c r="BV1000" s="89"/>
      <c r="BW1000" s="89"/>
    </row>
  </sheetData>
  <mergeCells count="1">
    <mergeCell ref="A1:G2"/>
  </mergeCells>
  <conditionalFormatting sqref="H95:X95 H97:X1000 AU4:BW5 A3 C3 F3:BW3 A1 H1:BW2 Y6:Z7 G17 H5:Z5 Z8:Z10 AA5:AA10 D16:E17 D18:F18 C14 C10:E10 C15:E15 B5:E5 A4:AA4 C6:E6 A9:D9 C7:D7 C8:E8 AB18:AD21 Y10 AC22:AC25 C16:C25 D19:E25 G24 H15:X24 G26:AE26 A26:E26 AC13:AD17 D13:E14 Y13:AB25 AD22:AD24 A25:AD25 AE18:AE25 A27:AE27 C33:F33 C34:G34 C35:F35 AF18:AH27 A40 C40:F40 A41:E41 A42:G42 AI18:AJ21 AH22:AJ22 AI23:AJ27 C43:F43 C44:E44 H46:X47 Y46:AI46 H40:AJ44 AB4:AL10 AK18:AL27 H33:AM35 AU33:BW35 AU40:BW44 AU37:BW37 A37:AJ37 AK37:AL46 A47 Y47:AP47 A51:G1000 C46:E47 G47 D50:F50 Y49:AB50 G49 C49:E49 H49:X93 AU46:BW47 AU16:BW27 Y51:AS57 AU49:BW57">
    <cfRule type="cellIs" dxfId="989" priority="1" stopIfTrue="1" operator="between">
      <formula>"Pass†"</formula>
      <formula>"Pass† AA"</formula>
    </cfRule>
  </conditionalFormatting>
  <conditionalFormatting sqref="H95:X95 H97:X1000 AU4:BW5 A3 C3 F3:BW3 A1 H1:BW2 Y6:Z7 G17 H5:Z5 Z8:Z10 AA5:AA10 D16:E17 D18:F18 C14 C10:E10 C15:E15 B5:E5 A4:AA4 C6:E6 A9:D9 C7:D7 C8:E8 AB18:AD21 Y10 AC22:AC25 C16:C25 D19:E25 G24 H15:X24 G26:AE26 A26:E26 AC13:AD17 D13:E14 Y13:AB25 AD22:AD24 A25:AD25 AE18:AE25 A27:AE27 C33:F33 C34:G34 C35:F35 AF18:AH27 A40 C40:F40 A41:E41 A42:G42 AI18:AJ21 AH22:AJ22 AI23:AJ27 C43:F43 C44:E44 H46:X47 Y46:AI46 H40:AJ44 AB4:AL10 AK18:AL27 H33:AM35 AU33:BW35 AU40:BW44 AU37:BW37 A37:AJ37 AK37:AL46 A47 Y47:AP47 A51:G1000 C46:E47 G47 D50:F50 Y49:AB50 G49 C49:E49 H49:X93 AU46:BW47 AU16:BW27 Y51:AS57 AU49:BW57">
    <cfRule type="cellIs" dxfId="988" priority="2" stopIfTrue="1" operator="between">
      <formula>"Fail"</formula>
      <formula>"Fail AAA"</formula>
    </cfRule>
  </conditionalFormatting>
  <conditionalFormatting sqref="H95:X95 H97:X1000 AU4:BW5 A3 C3 F3:BW3 A1 H1:BW2 Y6:Z7 G17 H5:Z5 Z8:Z10 AA5:AA10 D16:E17 D18:F18 C14 C10:E10 C15:E15 B5:E5 A4:AA4 C6:E6 A9:D9 C7:D7 C8:E8 AB18:AD21 Y10 AC22:AC25 C16:C25 D19:E25 G24 H15:X24 G26:AE26 A26:E26 AC13:AD17 D13:E14 Y13:AB25 AD22:AD24 A25:AD25 AE18:AE25 A27:AE27 C33:F33 C34:G34 C35:F35 AF18:AH27 A40 C40:F40 A41:E41 A42:G42 AI18:AJ21 AH22:AJ22 AI23:AJ27 C43:F43 C44:E44 H46:X47 Y46:AI46 H40:AJ44 AB4:AL10 AK18:AL27 H33:AM35 AU33:BW35 AU40:BW44 AU37:BW37 A37:AJ37 AK37:AL46 A47 Y47:AP47 A51:G1000 C46:E47 G47 D50:F50 Y49:AB50 G49 C49:E49 H49:X93 AU46:BW47 AU16:BW27 Y51:AS57 AU49:BW57">
    <cfRule type="cellIs" dxfId="987" priority="3" stopIfTrue="1" operator="between">
      <formula>"Pass"</formula>
      <formula>"Pass AAA"</formula>
    </cfRule>
  </conditionalFormatting>
  <conditionalFormatting sqref="A14 H6:X7 H14:X14 H10:X10 AU10:BW10 AU14:BW14 AU6:BW7">
    <cfRule type="cellIs" dxfId="986" priority="4" stopIfTrue="1" operator="between">
      <formula>"Pass†"</formula>
      <formula>"Pass† AA"</formula>
    </cfRule>
  </conditionalFormatting>
  <conditionalFormatting sqref="A14 H6:X7 H14:X14 H10:X10 AU10:BW10 AU14:BW14 AU6:BW7">
    <cfRule type="cellIs" dxfId="985" priority="5" stopIfTrue="1" operator="between">
      <formula>"Fail"</formula>
      <formula>"Fail AAA"</formula>
    </cfRule>
  </conditionalFormatting>
  <conditionalFormatting sqref="A14 H6:X7 H14:X14 H10:X10 AU10:BW10 AU14:BW14 AU6:BW7">
    <cfRule type="cellIs" dxfId="984" priority="6" stopIfTrue="1" operator="between">
      <formula>"Pass"</formula>
      <formula>"Pass AAA"</formula>
    </cfRule>
  </conditionalFormatting>
  <conditionalFormatting sqref="H13:X13 AU13:BW13">
    <cfRule type="cellIs" dxfId="983" priority="7" stopIfTrue="1" operator="between">
      <formula>"Pass†"</formula>
      <formula>"Pass† AA"</formula>
    </cfRule>
  </conditionalFormatting>
  <conditionalFormatting sqref="H13:X13 AU13:BW13">
    <cfRule type="cellIs" dxfId="982" priority="8" stopIfTrue="1" operator="between">
      <formula>"Fail"</formula>
      <formula>"Fail AAA"</formula>
    </cfRule>
  </conditionalFormatting>
  <conditionalFormatting sqref="H13:X13 AU13:BW13">
    <cfRule type="cellIs" dxfId="981" priority="9" stopIfTrue="1" operator="between">
      <formula>"Pass"</formula>
      <formula>"Pass AAA"</formula>
    </cfRule>
  </conditionalFormatting>
  <conditionalFormatting sqref="F16">
    <cfRule type="cellIs" dxfId="980" priority="10" stopIfTrue="1" operator="between">
      <formula>"Pass†"</formula>
      <formula>"Pass† AA"</formula>
    </cfRule>
  </conditionalFormatting>
  <conditionalFormatting sqref="F16">
    <cfRule type="cellIs" dxfId="979" priority="11" stopIfTrue="1" operator="between">
      <formula>"Fail"</formula>
      <formula>"Fail AAA"</formula>
    </cfRule>
  </conditionalFormatting>
  <conditionalFormatting sqref="F16">
    <cfRule type="cellIs" dxfId="978" priority="12" stopIfTrue="1" operator="between">
      <formula>"Pass"</formula>
      <formula>"Pass AAA"</formula>
    </cfRule>
  </conditionalFormatting>
  <conditionalFormatting sqref="A15">
    <cfRule type="cellIs" dxfId="977" priority="13" stopIfTrue="1" operator="between">
      <formula>"Pass†"</formula>
      <formula>"Pass† AA"</formula>
    </cfRule>
  </conditionalFormatting>
  <conditionalFormatting sqref="A15">
    <cfRule type="cellIs" dxfId="976" priority="14" stopIfTrue="1" operator="between">
      <formula>"Fail"</formula>
      <formula>"Fail AAA"</formula>
    </cfRule>
  </conditionalFormatting>
  <conditionalFormatting sqref="A15">
    <cfRule type="cellIs" dxfId="975" priority="15" stopIfTrue="1" operator="between">
      <formula>"Pass"</formula>
      <formula>"Pass AAA"</formula>
    </cfRule>
  </conditionalFormatting>
  <conditionalFormatting sqref="AU15:BW15">
    <cfRule type="cellIs" dxfId="974" priority="16" stopIfTrue="1" operator="between">
      <formula>"Pass†"</formula>
      <formula>"Pass† AA"</formula>
    </cfRule>
  </conditionalFormatting>
  <conditionalFormatting sqref="AU15:BW15">
    <cfRule type="cellIs" dxfId="973" priority="17" stopIfTrue="1" operator="between">
      <formula>"Fail"</formula>
      <formula>"Fail AAA"</formula>
    </cfRule>
  </conditionalFormatting>
  <conditionalFormatting sqref="AU15:BW15">
    <cfRule type="cellIs" dxfId="972" priority="18" stopIfTrue="1" operator="between">
      <formula>"Pass"</formula>
      <formula>"Pass AAA"</formula>
    </cfRule>
  </conditionalFormatting>
  <conditionalFormatting sqref="F15">
    <cfRule type="cellIs" dxfId="971" priority="19" stopIfTrue="1" operator="between">
      <formula>"Pass†"</formula>
      <formula>"Pass† AA"</formula>
    </cfRule>
  </conditionalFormatting>
  <conditionalFormatting sqref="F15">
    <cfRule type="cellIs" dxfId="970" priority="20" stopIfTrue="1" operator="between">
      <formula>"Fail"</formula>
      <formula>"Fail AAA"</formula>
    </cfRule>
  </conditionalFormatting>
  <conditionalFormatting sqref="F15">
    <cfRule type="cellIs" dxfId="969" priority="21" stopIfTrue="1" operator="between">
      <formula>"Pass"</formula>
      <formula>"Pass AAA"</formula>
    </cfRule>
  </conditionalFormatting>
  <conditionalFormatting sqref="Y9">
    <cfRule type="cellIs" dxfId="968" priority="22" stopIfTrue="1" operator="between">
      <formula>"Pass†"</formula>
      <formula>"Pass† AA"</formula>
    </cfRule>
  </conditionalFormatting>
  <conditionalFormatting sqref="Y9">
    <cfRule type="cellIs" dxfId="967" priority="23" stopIfTrue="1" operator="between">
      <formula>"Fail"</formula>
      <formula>"Fail AAA"</formula>
    </cfRule>
  </conditionalFormatting>
  <conditionalFormatting sqref="Y9">
    <cfRule type="cellIs" dxfId="966" priority="24" stopIfTrue="1" operator="between">
      <formula>"Pass"</formula>
      <formula>"Pass AAA"</formula>
    </cfRule>
  </conditionalFormatting>
  <conditionalFormatting sqref="H9:X9 AU9:BW9">
    <cfRule type="cellIs" dxfId="965" priority="25" stopIfTrue="1" operator="between">
      <formula>"Pass†"</formula>
      <formula>"Pass† AA"</formula>
    </cfRule>
  </conditionalFormatting>
  <conditionalFormatting sqref="H9:X9 AU9:BW9">
    <cfRule type="cellIs" dxfId="964" priority="26" stopIfTrue="1" operator="between">
      <formula>"Fail"</formula>
      <formula>"Fail AAA"</formula>
    </cfRule>
  </conditionalFormatting>
  <conditionalFormatting sqref="H9:X9 AU9:BW9">
    <cfRule type="cellIs" dxfId="963" priority="27" stopIfTrue="1" operator="between">
      <formula>"Pass"</formula>
      <formula>"Pass AAA"</formula>
    </cfRule>
  </conditionalFormatting>
  <conditionalFormatting sqref="G23">
    <cfRule type="cellIs" dxfId="962" priority="28" stopIfTrue="1" operator="between">
      <formula>"Pass†"</formula>
      <formula>"Pass† AA"</formula>
    </cfRule>
  </conditionalFormatting>
  <conditionalFormatting sqref="G23">
    <cfRule type="cellIs" dxfId="961" priority="29" stopIfTrue="1" operator="between">
      <formula>"Fail"</formula>
      <formula>"Fail AAA"</formula>
    </cfRule>
  </conditionalFormatting>
  <conditionalFormatting sqref="G23">
    <cfRule type="cellIs" dxfId="960" priority="30" stopIfTrue="1" operator="between">
      <formula>"Pass"</formula>
      <formula>"Pass AAA"</formula>
    </cfRule>
  </conditionalFormatting>
  <conditionalFormatting sqref="F41">
    <cfRule type="cellIs" dxfId="959" priority="31" stopIfTrue="1" operator="between">
      <formula>"Pass†"</formula>
      <formula>"Pass† AA"</formula>
    </cfRule>
  </conditionalFormatting>
  <conditionalFormatting sqref="F41">
    <cfRule type="cellIs" dxfId="958" priority="32" stopIfTrue="1" operator="between">
      <formula>"Fail"</formula>
      <formula>"Fail AAA"</formula>
    </cfRule>
  </conditionalFormatting>
  <conditionalFormatting sqref="F41">
    <cfRule type="cellIs" dxfId="957" priority="33" stopIfTrue="1" operator="between">
      <formula>"Pass"</formula>
      <formula>"Pass AAA"</formula>
    </cfRule>
  </conditionalFormatting>
  <conditionalFormatting sqref="A18">
    <cfRule type="cellIs" dxfId="956" priority="34" stopIfTrue="1" operator="between">
      <formula>"Pass†"</formula>
      <formula>"Pass† AA"</formula>
    </cfRule>
  </conditionalFormatting>
  <conditionalFormatting sqref="A18">
    <cfRule type="cellIs" dxfId="955" priority="35" stopIfTrue="1" operator="between">
      <formula>"Fail"</formula>
      <formula>"Fail AAA"</formula>
    </cfRule>
  </conditionalFormatting>
  <conditionalFormatting sqref="A18">
    <cfRule type="cellIs" dxfId="954" priority="36" stopIfTrue="1" operator="between">
      <formula>"Pass"</formula>
      <formula>"Pass AAA"</formula>
    </cfRule>
  </conditionalFormatting>
  <conditionalFormatting sqref="D3:E3">
    <cfRule type="cellIs" dxfId="953" priority="37" stopIfTrue="1" operator="between">
      <formula>"Pass†"</formula>
      <formula>"Pass† AA"</formula>
    </cfRule>
  </conditionalFormatting>
  <conditionalFormatting sqref="D3:E3">
    <cfRule type="cellIs" dxfId="952" priority="38" stopIfTrue="1" operator="between">
      <formula>"Fail"</formula>
      <formula>"Fail AAA"</formula>
    </cfRule>
  </conditionalFormatting>
  <conditionalFormatting sqref="D3:E3">
    <cfRule type="cellIs" dxfId="951" priority="39" stopIfTrue="1" operator="between">
      <formula>"Pass"</formula>
      <formula>"Pass AAA"</formula>
    </cfRule>
  </conditionalFormatting>
  <conditionalFormatting sqref="G9">
    <cfRule type="cellIs" dxfId="950" priority="40" stopIfTrue="1" operator="between">
      <formula>"Pass†"</formula>
      <formula>"Pass† AA"</formula>
    </cfRule>
  </conditionalFormatting>
  <conditionalFormatting sqref="G9">
    <cfRule type="cellIs" dxfId="949" priority="41" stopIfTrue="1" operator="between">
      <formula>"Fail"</formula>
      <formula>"Fail AAA"</formula>
    </cfRule>
  </conditionalFormatting>
  <conditionalFormatting sqref="G9">
    <cfRule type="cellIs" dxfId="948" priority="42" stopIfTrue="1" operator="between">
      <formula>"Pass"</formula>
      <formula>"Pass AAA"</formula>
    </cfRule>
  </conditionalFormatting>
  <conditionalFormatting sqref="G5">
    <cfRule type="cellIs" dxfId="947" priority="43" stopIfTrue="1" operator="between">
      <formula>"Pass†"</formula>
      <formula>"Pass† AA"</formula>
    </cfRule>
  </conditionalFormatting>
  <conditionalFormatting sqref="G5">
    <cfRule type="cellIs" dxfId="946" priority="44" stopIfTrue="1" operator="between">
      <formula>"Fail"</formula>
      <formula>"Fail AAA"</formula>
    </cfRule>
  </conditionalFormatting>
  <conditionalFormatting sqref="G5">
    <cfRule type="cellIs" dxfId="945" priority="45" stopIfTrue="1" operator="between">
      <formula>"Pass"</formula>
      <formula>"Pass AAA"</formula>
    </cfRule>
  </conditionalFormatting>
  <conditionalFormatting sqref="G6">
    <cfRule type="cellIs" dxfId="944" priority="46" stopIfTrue="1" operator="between">
      <formula>"Pass†"</formula>
      <formula>"Pass† AA"</formula>
    </cfRule>
  </conditionalFormatting>
  <conditionalFormatting sqref="G6">
    <cfRule type="cellIs" dxfId="943" priority="47" stopIfTrue="1" operator="between">
      <formula>"Fail"</formula>
      <formula>"Fail AAA"</formula>
    </cfRule>
  </conditionalFormatting>
  <conditionalFormatting sqref="G6">
    <cfRule type="cellIs" dxfId="942" priority="48" stopIfTrue="1" operator="between">
      <formula>"Pass"</formula>
      <formula>"Pass AAA"</formula>
    </cfRule>
  </conditionalFormatting>
  <conditionalFormatting sqref="B3">
    <cfRule type="cellIs" dxfId="941" priority="49" stopIfTrue="1" operator="between">
      <formula>"Pass†"</formula>
      <formula>"Pass† AA"</formula>
    </cfRule>
  </conditionalFormatting>
  <conditionalFormatting sqref="B3">
    <cfRule type="cellIs" dxfId="940" priority="50" stopIfTrue="1" operator="between">
      <formula>"Fail"</formula>
      <formula>"Fail AAA"</formula>
    </cfRule>
  </conditionalFormatting>
  <conditionalFormatting sqref="B3">
    <cfRule type="cellIs" dxfId="939" priority="51" stopIfTrue="1" operator="between">
      <formula>"Pass"</formula>
      <formula>"Pass AAA"</formula>
    </cfRule>
  </conditionalFormatting>
  <conditionalFormatting sqref="F5">
    <cfRule type="cellIs" dxfId="938" priority="52" stopIfTrue="1" operator="between">
      <formula>"Pass†"</formula>
      <formula>"Pass† AA"</formula>
    </cfRule>
  </conditionalFormatting>
  <conditionalFormatting sqref="F5">
    <cfRule type="cellIs" dxfId="937" priority="53" stopIfTrue="1" operator="between">
      <formula>"Fail"</formula>
      <formula>"Fail AAA"</formula>
    </cfRule>
  </conditionalFormatting>
  <conditionalFormatting sqref="F5">
    <cfRule type="cellIs" dxfId="936" priority="54" stopIfTrue="1" operator="between">
      <formula>"Pass"</formula>
      <formula>"Pass AAA"</formula>
    </cfRule>
  </conditionalFormatting>
  <conditionalFormatting sqref="F9 A10:A11">
    <cfRule type="cellIs" dxfId="935" priority="55" stopIfTrue="1" operator="between">
      <formula>"Pass†"</formula>
      <formula>"Pass† AA"</formula>
    </cfRule>
  </conditionalFormatting>
  <conditionalFormatting sqref="F9 A10:A11">
    <cfRule type="cellIs" dxfId="934" priority="56" stopIfTrue="1" operator="between">
      <formula>"Fail"</formula>
      <formula>"Fail AAA"</formula>
    </cfRule>
  </conditionalFormatting>
  <conditionalFormatting sqref="F9 A10:A11">
    <cfRule type="cellIs" dxfId="933" priority="57" stopIfTrue="1" operator="between">
      <formula>"Pass"</formula>
      <formula>"Pass AAA"</formula>
    </cfRule>
  </conditionalFormatting>
  <conditionalFormatting sqref="A5:A6">
    <cfRule type="cellIs" dxfId="932" priority="58" stopIfTrue="1" operator="between">
      <formula>"Pass†"</formula>
      <formula>"Pass† AA"</formula>
    </cfRule>
  </conditionalFormatting>
  <conditionalFormatting sqref="A5:A6">
    <cfRule type="cellIs" dxfId="931" priority="59" stopIfTrue="1" operator="between">
      <formula>"Fail"</formula>
      <formula>"Fail AAA"</formula>
    </cfRule>
  </conditionalFormatting>
  <conditionalFormatting sqref="A5:A6">
    <cfRule type="cellIs" dxfId="930" priority="60" stopIfTrue="1" operator="between">
      <formula>"Pass"</formula>
      <formula>"Pass AAA"</formula>
    </cfRule>
  </conditionalFormatting>
  <conditionalFormatting sqref="C13">
    <cfRule type="cellIs" dxfId="929" priority="61" stopIfTrue="1" operator="between">
      <formula>"Pass†"</formula>
      <formula>"Pass† AA"</formula>
    </cfRule>
  </conditionalFormatting>
  <conditionalFormatting sqref="C13">
    <cfRule type="cellIs" dxfId="928" priority="62" stopIfTrue="1" operator="between">
      <formula>"Fail"</formula>
      <formula>"Fail AAA"</formula>
    </cfRule>
  </conditionalFormatting>
  <conditionalFormatting sqref="C13">
    <cfRule type="cellIs" dxfId="927" priority="63" stopIfTrue="1" operator="between">
      <formula>"Pass"</formula>
      <formula>"Pass AAA"</formula>
    </cfRule>
  </conditionalFormatting>
  <conditionalFormatting sqref="F13">
    <cfRule type="cellIs" dxfId="926" priority="64" stopIfTrue="1" operator="between">
      <formula>"Pass†"</formula>
      <formula>"Pass† AA"</formula>
    </cfRule>
  </conditionalFormatting>
  <conditionalFormatting sqref="F13">
    <cfRule type="cellIs" dxfId="925" priority="65" stopIfTrue="1" operator="between">
      <formula>"Fail"</formula>
      <formula>"Fail AAA"</formula>
    </cfRule>
  </conditionalFormatting>
  <conditionalFormatting sqref="F13">
    <cfRule type="cellIs" dxfId="924" priority="66" stopIfTrue="1" operator="between">
      <formula>"Pass"</formula>
      <formula>"Pass AAA"</formula>
    </cfRule>
  </conditionalFormatting>
  <conditionalFormatting sqref="F6">
    <cfRule type="cellIs" dxfId="923" priority="67" stopIfTrue="1" operator="between">
      <formula>"Pass†"</formula>
      <formula>"Pass† AA"</formula>
    </cfRule>
  </conditionalFormatting>
  <conditionalFormatting sqref="F6">
    <cfRule type="cellIs" dxfId="922" priority="68" stopIfTrue="1" operator="between">
      <formula>"Fail"</formula>
      <formula>"Fail AAA"</formula>
    </cfRule>
  </conditionalFormatting>
  <conditionalFormatting sqref="F6">
    <cfRule type="cellIs" dxfId="921" priority="69" stopIfTrue="1" operator="between">
      <formula>"Pass"</formula>
      <formula>"Pass AAA"</formula>
    </cfRule>
  </conditionalFormatting>
  <conditionalFormatting sqref="B6">
    <cfRule type="cellIs" dxfId="920" priority="70" stopIfTrue="1" operator="between">
      <formula>"Pass†"</formula>
      <formula>"Pass† AA"</formula>
    </cfRule>
  </conditionalFormatting>
  <conditionalFormatting sqref="B6">
    <cfRule type="cellIs" dxfId="919" priority="71" stopIfTrue="1" operator="between">
      <formula>"Fail"</formula>
      <formula>"Fail AAA"</formula>
    </cfRule>
  </conditionalFormatting>
  <conditionalFormatting sqref="B6">
    <cfRule type="cellIs" dxfId="918" priority="72" stopIfTrue="1" operator="between">
      <formula>"Pass"</formula>
      <formula>"Pass AAA"</formula>
    </cfRule>
  </conditionalFormatting>
  <conditionalFormatting sqref="E9">
    <cfRule type="cellIs" dxfId="917" priority="73" stopIfTrue="1" operator="between">
      <formula>"Pass†"</formula>
      <formula>"Pass† AA"</formula>
    </cfRule>
  </conditionalFormatting>
  <conditionalFormatting sqref="E9">
    <cfRule type="cellIs" dxfId="916" priority="74" stopIfTrue="1" operator="between">
      <formula>"Fail"</formula>
      <formula>"Fail AAA"</formula>
    </cfRule>
  </conditionalFormatting>
  <conditionalFormatting sqref="E9">
    <cfRule type="cellIs" dxfId="915" priority="75" stopIfTrue="1" operator="between">
      <formula>"Pass"</formula>
      <formula>"Pass AAA"</formula>
    </cfRule>
  </conditionalFormatting>
  <conditionalFormatting sqref="A7:A8">
    <cfRule type="cellIs" dxfId="914" priority="76" stopIfTrue="1" operator="between">
      <formula>"Pass†"</formula>
      <formula>"Pass† AA"</formula>
    </cfRule>
  </conditionalFormatting>
  <conditionalFormatting sqref="A7:A8">
    <cfRule type="cellIs" dxfId="913" priority="77" stopIfTrue="1" operator="between">
      <formula>"Fail"</formula>
      <formula>"Fail AAA"</formula>
    </cfRule>
  </conditionalFormatting>
  <conditionalFormatting sqref="A7:A8">
    <cfRule type="cellIs" dxfId="912" priority="78" stopIfTrue="1" operator="between">
      <formula>"Pass"</formula>
      <formula>"Pass AAA"</formula>
    </cfRule>
  </conditionalFormatting>
  <conditionalFormatting sqref="E7">
    <cfRule type="cellIs" dxfId="911" priority="79" stopIfTrue="1" operator="between">
      <formula>"Pass†"</formula>
      <formula>"Pass† AA"</formula>
    </cfRule>
  </conditionalFormatting>
  <conditionalFormatting sqref="E7">
    <cfRule type="cellIs" dxfId="910" priority="80" stopIfTrue="1" operator="between">
      <formula>"Fail"</formula>
      <formula>"Fail AAA"</formula>
    </cfRule>
  </conditionalFormatting>
  <conditionalFormatting sqref="E7">
    <cfRule type="cellIs" dxfId="909" priority="81" stopIfTrue="1" operator="between">
      <formula>"Pass"</formula>
      <formula>"Pass AAA"</formula>
    </cfRule>
  </conditionalFormatting>
  <conditionalFormatting sqref="G33">
    <cfRule type="cellIs" dxfId="908" priority="82" stopIfTrue="1" operator="between">
      <formula>"Pass†"</formula>
      <formula>"Pass† AA"</formula>
    </cfRule>
  </conditionalFormatting>
  <conditionalFormatting sqref="G33">
    <cfRule type="cellIs" dxfId="907" priority="83" stopIfTrue="1" operator="between">
      <formula>"Fail"</formula>
      <formula>"Fail AAA"</formula>
    </cfRule>
  </conditionalFormatting>
  <conditionalFormatting sqref="G33">
    <cfRule type="cellIs" dxfId="906" priority="84" stopIfTrue="1" operator="between">
      <formula>"Pass"</formula>
      <formula>"Pass AAA"</formula>
    </cfRule>
  </conditionalFormatting>
  <conditionalFormatting sqref="B7">
    <cfRule type="cellIs" dxfId="905" priority="85" stopIfTrue="1" operator="between">
      <formula>"Pass†"</formula>
      <formula>"Pass† AA"</formula>
    </cfRule>
  </conditionalFormatting>
  <conditionalFormatting sqref="B7">
    <cfRule type="cellIs" dxfId="904" priority="86" stopIfTrue="1" operator="between">
      <formula>"Fail"</formula>
      <formula>"Fail AAA"</formula>
    </cfRule>
  </conditionalFormatting>
  <conditionalFormatting sqref="B7">
    <cfRule type="cellIs" dxfId="903" priority="87" stopIfTrue="1" operator="between">
      <formula>"Pass"</formula>
      <formula>"Pass AAA"</formula>
    </cfRule>
  </conditionalFormatting>
  <conditionalFormatting sqref="G7">
    <cfRule type="cellIs" dxfId="902" priority="88" stopIfTrue="1" operator="between">
      <formula>"Pass†"</formula>
      <formula>"Pass† AA"</formula>
    </cfRule>
  </conditionalFormatting>
  <conditionalFormatting sqref="G7">
    <cfRule type="cellIs" dxfId="901" priority="89" stopIfTrue="1" operator="between">
      <formula>"Fail"</formula>
      <formula>"Fail AAA"</formula>
    </cfRule>
  </conditionalFormatting>
  <conditionalFormatting sqref="G7">
    <cfRule type="cellIs" dxfId="900" priority="90" stopIfTrue="1" operator="between">
      <formula>"Pass"</formula>
      <formula>"Pass AAA"</formula>
    </cfRule>
  </conditionalFormatting>
  <conditionalFormatting sqref="F7">
    <cfRule type="cellIs" dxfId="899" priority="91" stopIfTrue="1" operator="between">
      <formula>"Pass†"</formula>
      <formula>"Pass† AA"</formula>
    </cfRule>
  </conditionalFormatting>
  <conditionalFormatting sqref="F7">
    <cfRule type="cellIs" dxfId="898" priority="92" stopIfTrue="1" operator="between">
      <formula>"Fail"</formula>
      <formula>"Fail AAA"</formula>
    </cfRule>
  </conditionalFormatting>
  <conditionalFormatting sqref="F7">
    <cfRule type="cellIs" dxfId="897" priority="93" stopIfTrue="1" operator="between">
      <formula>"Pass"</formula>
      <formula>"Pass AAA"</formula>
    </cfRule>
  </conditionalFormatting>
  <conditionalFormatting sqref="G41">
    <cfRule type="cellIs" dxfId="896" priority="94" stopIfTrue="1" operator="between">
      <formula>"Pass†"</formula>
      <formula>"Pass† AA"</formula>
    </cfRule>
  </conditionalFormatting>
  <conditionalFormatting sqref="G41">
    <cfRule type="cellIs" dxfId="895" priority="95" stopIfTrue="1" operator="between">
      <formula>"Fail"</formula>
      <formula>"Fail AAA"</formula>
    </cfRule>
  </conditionalFormatting>
  <conditionalFormatting sqref="G41">
    <cfRule type="cellIs" dxfId="894" priority="96" stopIfTrue="1" operator="between">
      <formula>"Pass"</formula>
      <formula>"Pass AAA"</formula>
    </cfRule>
  </conditionalFormatting>
  <conditionalFormatting sqref="A13">
    <cfRule type="cellIs" dxfId="893" priority="97" stopIfTrue="1" operator="between">
      <formula>"Pass†"</formula>
      <formula>"Pass† AA"</formula>
    </cfRule>
  </conditionalFormatting>
  <conditionalFormatting sqref="A13">
    <cfRule type="cellIs" dxfId="892" priority="98" stopIfTrue="1" operator="between">
      <formula>"Fail"</formula>
      <formula>"Fail AAA"</formula>
    </cfRule>
  </conditionalFormatting>
  <conditionalFormatting sqref="A13">
    <cfRule type="cellIs" dxfId="891" priority="99" stopIfTrue="1" operator="between">
      <formula>"Pass"</formula>
      <formula>"Pass AAA"</formula>
    </cfRule>
  </conditionalFormatting>
  <conditionalFormatting sqref="F10">
    <cfRule type="cellIs" dxfId="890" priority="100" stopIfTrue="1" operator="between">
      <formula>"Pass†"</formula>
      <formula>"Pass† AA"</formula>
    </cfRule>
  </conditionalFormatting>
  <conditionalFormatting sqref="F10">
    <cfRule type="cellIs" dxfId="889" priority="101" stopIfTrue="1" operator="between">
      <formula>"Fail"</formula>
      <formula>"Fail AAA"</formula>
    </cfRule>
  </conditionalFormatting>
  <conditionalFormatting sqref="F10">
    <cfRule type="cellIs" dxfId="888" priority="102" stopIfTrue="1" operator="between">
      <formula>"Pass"</formula>
      <formula>"Pass AAA"</formula>
    </cfRule>
  </conditionalFormatting>
  <conditionalFormatting sqref="G10">
    <cfRule type="cellIs" dxfId="887" priority="103" stopIfTrue="1" operator="between">
      <formula>"Pass†"</formula>
      <formula>"Pass† AA"</formula>
    </cfRule>
  </conditionalFormatting>
  <conditionalFormatting sqref="G10">
    <cfRule type="cellIs" dxfId="886" priority="104" stopIfTrue="1" operator="between">
      <formula>"Fail"</formula>
      <formula>"Fail AAA"</formula>
    </cfRule>
  </conditionalFormatting>
  <conditionalFormatting sqref="G10">
    <cfRule type="cellIs" dxfId="885" priority="105" stopIfTrue="1" operator="between">
      <formula>"Pass"</formula>
      <formula>"Pass AAA"</formula>
    </cfRule>
  </conditionalFormatting>
  <conditionalFormatting sqref="B16">
    <cfRule type="cellIs" dxfId="884" priority="106" stopIfTrue="1" operator="between">
      <formula>"Pass†"</formula>
      <formula>"Pass† AA"</formula>
    </cfRule>
  </conditionalFormatting>
  <conditionalFormatting sqref="B16">
    <cfRule type="cellIs" dxfId="883" priority="107" stopIfTrue="1" operator="between">
      <formula>"Fail"</formula>
      <formula>"Fail AAA"</formula>
    </cfRule>
  </conditionalFormatting>
  <conditionalFormatting sqref="B16">
    <cfRule type="cellIs" dxfId="882" priority="108" stopIfTrue="1" operator="between">
      <formula>"Pass"</formula>
      <formula>"Pass AAA"</formula>
    </cfRule>
  </conditionalFormatting>
  <conditionalFormatting sqref="B15">
    <cfRule type="cellIs" dxfId="881" priority="109" stopIfTrue="1" operator="between">
      <formula>"Pass†"</formula>
      <formula>"Pass† AA"</formula>
    </cfRule>
  </conditionalFormatting>
  <conditionalFormatting sqref="B15">
    <cfRule type="cellIs" dxfId="880" priority="110" stopIfTrue="1" operator="between">
      <formula>"Fail"</formula>
      <formula>"Fail AAA"</formula>
    </cfRule>
  </conditionalFormatting>
  <conditionalFormatting sqref="B15">
    <cfRule type="cellIs" dxfId="879" priority="111" stopIfTrue="1" operator="between">
      <formula>"Pass"</formula>
      <formula>"Pass AAA"</formula>
    </cfRule>
  </conditionalFormatting>
  <conditionalFormatting sqref="B13">
    <cfRule type="cellIs" dxfId="878" priority="112" stopIfTrue="1" operator="between">
      <formula>"Pass†"</formula>
      <formula>"Pass† AA"</formula>
    </cfRule>
  </conditionalFormatting>
  <conditionalFormatting sqref="B13">
    <cfRule type="cellIs" dxfId="877" priority="113" stopIfTrue="1" operator="between">
      <formula>"Fail"</formula>
      <formula>"Fail AAA"</formula>
    </cfRule>
  </conditionalFormatting>
  <conditionalFormatting sqref="B13">
    <cfRule type="cellIs" dxfId="876" priority="114" stopIfTrue="1" operator="between">
      <formula>"Pass"</formula>
      <formula>"Pass AAA"</formula>
    </cfRule>
  </conditionalFormatting>
  <conditionalFormatting sqref="A16:A17">
    <cfRule type="cellIs" dxfId="875" priority="115" stopIfTrue="1" operator="between">
      <formula>"Pass†"</formula>
      <formula>"Pass† AA"</formula>
    </cfRule>
  </conditionalFormatting>
  <conditionalFormatting sqref="A16:A17">
    <cfRule type="cellIs" dxfId="874" priority="116" stopIfTrue="1" operator="between">
      <formula>"Fail"</formula>
      <formula>"Fail AAA"</formula>
    </cfRule>
  </conditionalFormatting>
  <conditionalFormatting sqref="A16:A17">
    <cfRule type="cellIs" dxfId="873" priority="117" stopIfTrue="1" operator="between">
      <formula>"Pass"</formula>
      <formula>"Pass AAA"</formula>
    </cfRule>
  </conditionalFormatting>
  <conditionalFormatting sqref="G13">
    <cfRule type="cellIs" dxfId="872" priority="118" stopIfTrue="1" operator="between">
      <formula>"Pass†"</formula>
      <formula>"Pass† AA"</formula>
    </cfRule>
  </conditionalFormatting>
  <conditionalFormatting sqref="G13">
    <cfRule type="cellIs" dxfId="871" priority="119" stopIfTrue="1" operator="between">
      <formula>"Fail"</formula>
      <formula>"Fail AAA"</formula>
    </cfRule>
  </conditionalFormatting>
  <conditionalFormatting sqref="G13">
    <cfRule type="cellIs" dxfId="870" priority="120" stopIfTrue="1" operator="between">
      <formula>"Pass"</formula>
      <formula>"Pass AAA"</formula>
    </cfRule>
  </conditionalFormatting>
  <conditionalFormatting sqref="B10:B11">
    <cfRule type="cellIs" dxfId="869" priority="121" stopIfTrue="1" operator="between">
      <formula>"Pass†"</formula>
      <formula>"Pass† AA"</formula>
    </cfRule>
  </conditionalFormatting>
  <conditionalFormatting sqref="B10:B11">
    <cfRule type="cellIs" dxfId="868" priority="122" stopIfTrue="1" operator="between">
      <formula>"Fail"</formula>
      <formula>"Fail AAA"</formula>
    </cfRule>
  </conditionalFormatting>
  <conditionalFormatting sqref="B10:B11">
    <cfRule type="cellIs" dxfId="867" priority="123" stopIfTrue="1" operator="between">
      <formula>"Pass"</formula>
      <formula>"Pass AAA"</formula>
    </cfRule>
  </conditionalFormatting>
  <conditionalFormatting sqref="B14">
    <cfRule type="cellIs" dxfId="866" priority="124" stopIfTrue="1" operator="between">
      <formula>"Pass†"</formula>
      <formula>"Pass† AA"</formula>
    </cfRule>
  </conditionalFormatting>
  <conditionalFormatting sqref="B14">
    <cfRule type="cellIs" dxfId="865" priority="125" stopIfTrue="1" operator="between">
      <formula>"Fail"</formula>
      <formula>"Fail AAA"</formula>
    </cfRule>
  </conditionalFormatting>
  <conditionalFormatting sqref="B14">
    <cfRule type="cellIs" dxfId="864" priority="126" stopIfTrue="1" operator="between">
      <formula>"Pass"</formula>
      <formula>"Pass AAA"</formula>
    </cfRule>
  </conditionalFormatting>
  <conditionalFormatting sqref="F14">
    <cfRule type="cellIs" dxfId="863" priority="127" stopIfTrue="1" operator="between">
      <formula>"Pass†"</formula>
      <formula>"Pass† AA"</formula>
    </cfRule>
  </conditionalFormatting>
  <conditionalFormatting sqref="F14">
    <cfRule type="cellIs" dxfId="862" priority="128" stopIfTrue="1" operator="between">
      <formula>"Fail"</formula>
      <formula>"Fail AAA"</formula>
    </cfRule>
  </conditionalFormatting>
  <conditionalFormatting sqref="F14">
    <cfRule type="cellIs" dxfId="861" priority="129" stopIfTrue="1" operator="between">
      <formula>"Pass"</formula>
      <formula>"Pass AAA"</formula>
    </cfRule>
  </conditionalFormatting>
  <conditionalFormatting sqref="G14">
    <cfRule type="cellIs" dxfId="860" priority="130" stopIfTrue="1" operator="between">
      <formula>"Pass†"</formula>
      <formula>"Pass† AA"</formula>
    </cfRule>
  </conditionalFormatting>
  <conditionalFormatting sqref="G14">
    <cfRule type="cellIs" dxfId="859" priority="131" stopIfTrue="1" operator="between">
      <formula>"Fail"</formula>
      <formula>"Fail AAA"</formula>
    </cfRule>
  </conditionalFormatting>
  <conditionalFormatting sqref="G14">
    <cfRule type="cellIs" dxfId="858" priority="132" stopIfTrue="1" operator="between">
      <formula>"Pass"</formula>
      <formula>"Pass AAA"</formula>
    </cfRule>
  </conditionalFormatting>
  <conditionalFormatting sqref="H8:Y8">
    <cfRule type="cellIs" dxfId="857" priority="133" stopIfTrue="1" operator="between">
      <formula>"Pass†"</formula>
      <formula>"Pass† AA"</formula>
    </cfRule>
  </conditionalFormatting>
  <conditionalFormatting sqref="H8:Y8">
    <cfRule type="cellIs" dxfId="856" priority="134" stopIfTrue="1" operator="between">
      <formula>"Fail"</formula>
      <formula>"Fail AAA"</formula>
    </cfRule>
  </conditionalFormatting>
  <conditionalFormatting sqref="H8:Y8">
    <cfRule type="cellIs" dxfId="855" priority="135" stopIfTrue="1" operator="between">
      <formula>"Pass"</formula>
      <formula>"Pass AAA"</formula>
    </cfRule>
  </conditionalFormatting>
  <conditionalFormatting sqref="B21">
    <cfRule type="cellIs" dxfId="854" priority="136" stopIfTrue="1" operator="between">
      <formula>"Pass†"</formula>
      <formula>"Pass† AA"</formula>
    </cfRule>
  </conditionalFormatting>
  <conditionalFormatting sqref="B21">
    <cfRule type="cellIs" dxfId="853" priority="137" stopIfTrue="1" operator="between">
      <formula>"Fail"</formula>
      <formula>"Fail AAA"</formula>
    </cfRule>
  </conditionalFormatting>
  <conditionalFormatting sqref="B21">
    <cfRule type="cellIs" dxfId="852" priority="138" stopIfTrue="1" operator="between">
      <formula>"Pass"</formula>
      <formula>"Pass AAA"</formula>
    </cfRule>
  </conditionalFormatting>
  <conditionalFormatting sqref="B8">
    <cfRule type="cellIs" dxfId="851" priority="139" stopIfTrue="1" operator="between">
      <formula>"Pass†"</formula>
      <formula>"Pass† AA"</formula>
    </cfRule>
  </conditionalFormatting>
  <conditionalFormatting sqref="B8">
    <cfRule type="cellIs" dxfId="850" priority="140" stopIfTrue="1" operator="between">
      <formula>"Fail"</formula>
      <formula>"Fail AAA"</formula>
    </cfRule>
  </conditionalFormatting>
  <conditionalFormatting sqref="B8">
    <cfRule type="cellIs" dxfId="849" priority="141" stopIfTrue="1" operator="between">
      <formula>"Pass"</formula>
      <formula>"Pass AAA"</formula>
    </cfRule>
  </conditionalFormatting>
  <conditionalFormatting sqref="AU8:BW8">
    <cfRule type="cellIs" dxfId="848" priority="142" stopIfTrue="1" operator="between">
      <formula>"Pass†"</formula>
      <formula>"Pass† AA"</formula>
    </cfRule>
  </conditionalFormatting>
  <conditionalFormatting sqref="AU8:BW8">
    <cfRule type="cellIs" dxfId="847" priority="143" stopIfTrue="1" operator="between">
      <formula>"Fail"</formula>
      <formula>"Fail AAA"</formula>
    </cfRule>
  </conditionalFormatting>
  <conditionalFormatting sqref="AU8:BW8">
    <cfRule type="cellIs" dxfId="846" priority="144" stopIfTrue="1" operator="between">
      <formula>"Pass"</formula>
      <formula>"Pass AAA"</formula>
    </cfRule>
  </conditionalFormatting>
  <conditionalFormatting sqref="G8">
    <cfRule type="cellIs" dxfId="845" priority="145" stopIfTrue="1" operator="between">
      <formula>"Pass†"</formula>
      <formula>"Pass† AA"</formula>
    </cfRule>
  </conditionalFormatting>
  <conditionalFormatting sqref="G8">
    <cfRule type="cellIs" dxfId="844" priority="146" stopIfTrue="1" operator="between">
      <formula>"Fail"</formula>
      <formula>"Fail AAA"</formula>
    </cfRule>
  </conditionalFormatting>
  <conditionalFormatting sqref="G8">
    <cfRule type="cellIs" dxfId="843" priority="147" stopIfTrue="1" operator="between">
      <formula>"Pass"</formula>
      <formula>"Pass AAA"</formula>
    </cfRule>
  </conditionalFormatting>
  <conditionalFormatting sqref="B18">
    <cfRule type="cellIs" dxfId="842" priority="148" stopIfTrue="1" operator="between">
      <formula>"Pass†"</formula>
      <formula>"Pass† AA"</formula>
    </cfRule>
  </conditionalFormatting>
  <conditionalFormatting sqref="B18">
    <cfRule type="cellIs" dxfId="841" priority="149" stopIfTrue="1" operator="between">
      <formula>"Fail"</formula>
      <formula>"Fail AAA"</formula>
    </cfRule>
  </conditionalFormatting>
  <conditionalFormatting sqref="B18">
    <cfRule type="cellIs" dxfId="840" priority="150" stopIfTrue="1" operator="between">
      <formula>"Pass"</formula>
      <formula>"Pass AAA"</formula>
    </cfRule>
  </conditionalFormatting>
  <conditionalFormatting sqref="F8">
    <cfRule type="cellIs" dxfId="839" priority="151" stopIfTrue="1" operator="between">
      <formula>"Pass†"</formula>
      <formula>"Pass† AA"</formula>
    </cfRule>
  </conditionalFormatting>
  <conditionalFormatting sqref="F8">
    <cfRule type="cellIs" dxfId="838" priority="152" stopIfTrue="1" operator="between">
      <formula>"Fail"</formula>
      <formula>"Fail AAA"</formula>
    </cfRule>
  </conditionalFormatting>
  <conditionalFormatting sqref="F8">
    <cfRule type="cellIs" dxfId="837" priority="153" stopIfTrue="1" operator="between">
      <formula>"Pass"</formula>
      <formula>"Pass AAA"</formula>
    </cfRule>
  </conditionalFormatting>
  <conditionalFormatting sqref="G18">
    <cfRule type="cellIs" dxfId="836" priority="154" stopIfTrue="1" operator="between">
      <formula>"Pass†"</formula>
      <formula>"Pass† AA"</formula>
    </cfRule>
  </conditionalFormatting>
  <conditionalFormatting sqref="G18">
    <cfRule type="cellIs" dxfId="835" priority="155" stopIfTrue="1" operator="between">
      <formula>"Fail"</formula>
      <formula>"Fail AAA"</formula>
    </cfRule>
  </conditionalFormatting>
  <conditionalFormatting sqref="G18">
    <cfRule type="cellIs" dxfId="834" priority="156" stopIfTrue="1" operator="between">
      <formula>"Pass"</formula>
      <formula>"Pass AAA"</formula>
    </cfRule>
  </conditionalFormatting>
  <conditionalFormatting sqref="B17">
    <cfRule type="cellIs" dxfId="833" priority="157" stopIfTrue="1" operator="between">
      <formula>"Pass†"</formula>
      <formula>"Pass† AA"</formula>
    </cfRule>
  </conditionalFormatting>
  <conditionalFormatting sqref="B17">
    <cfRule type="cellIs" dxfId="832" priority="158" stopIfTrue="1" operator="between">
      <formula>"Fail"</formula>
      <formula>"Fail AAA"</formula>
    </cfRule>
  </conditionalFormatting>
  <conditionalFormatting sqref="B17">
    <cfRule type="cellIs" dxfId="831" priority="159" stopIfTrue="1" operator="between">
      <formula>"Pass"</formula>
      <formula>"Pass AAA"</formula>
    </cfRule>
  </conditionalFormatting>
  <conditionalFormatting sqref="F17">
    <cfRule type="cellIs" dxfId="830" priority="160" stopIfTrue="1" operator="between">
      <formula>"Pass†"</formula>
      <formula>"Pass† AA"</formula>
    </cfRule>
  </conditionalFormatting>
  <conditionalFormatting sqref="F17">
    <cfRule type="cellIs" dxfId="829" priority="161" stopIfTrue="1" operator="between">
      <formula>"Fail"</formula>
      <formula>"Fail AAA"</formula>
    </cfRule>
  </conditionalFormatting>
  <conditionalFormatting sqref="F17">
    <cfRule type="cellIs" dxfId="828" priority="162" stopIfTrue="1" operator="between">
      <formula>"Pass"</formula>
      <formula>"Pass AAA"</formula>
    </cfRule>
  </conditionalFormatting>
  <conditionalFormatting sqref="G15">
    <cfRule type="cellIs" dxfId="827" priority="163" stopIfTrue="1" operator="between">
      <formula>"Pass†"</formula>
      <formula>"Pass† AA"</formula>
    </cfRule>
  </conditionalFormatting>
  <conditionalFormatting sqref="G15">
    <cfRule type="cellIs" dxfId="826" priority="164" stopIfTrue="1" operator="between">
      <formula>"Fail"</formula>
      <formula>"Fail AAA"</formula>
    </cfRule>
  </conditionalFormatting>
  <conditionalFormatting sqref="G15">
    <cfRule type="cellIs" dxfId="825" priority="165" stopIfTrue="1" operator="between">
      <formula>"Pass"</formula>
      <formula>"Pass AAA"</formula>
    </cfRule>
  </conditionalFormatting>
  <conditionalFormatting sqref="G16">
    <cfRule type="cellIs" dxfId="824" priority="166" stopIfTrue="1" operator="between">
      <formula>"Pass†"</formula>
      <formula>"Pass† AA"</formula>
    </cfRule>
  </conditionalFormatting>
  <conditionalFormatting sqref="G16">
    <cfRule type="cellIs" dxfId="823" priority="167" stopIfTrue="1" operator="between">
      <formula>"Fail"</formula>
      <formula>"Fail AAA"</formula>
    </cfRule>
  </conditionalFormatting>
  <conditionalFormatting sqref="G16">
    <cfRule type="cellIs" dxfId="822" priority="168" stopIfTrue="1" operator="between">
      <formula>"Pass"</formula>
      <formula>"Pass AAA"</formula>
    </cfRule>
  </conditionalFormatting>
  <conditionalFormatting sqref="G20">
    <cfRule type="cellIs" dxfId="821" priority="169" stopIfTrue="1" operator="between">
      <formula>"Pass†"</formula>
      <formula>"Pass† AA"</formula>
    </cfRule>
  </conditionalFormatting>
  <conditionalFormatting sqref="G20">
    <cfRule type="cellIs" dxfId="820" priority="170" stopIfTrue="1" operator="between">
      <formula>"Fail"</formula>
      <formula>"Fail AAA"</formula>
    </cfRule>
  </conditionalFormatting>
  <conditionalFormatting sqref="G20">
    <cfRule type="cellIs" dxfId="819" priority="171" stopIfTrue="1" operator="between">
      <formula>"Pass"</formula>
      <formula>"Pass AAA"</formula>
    </cfRule>
  </conditionalFormatting>
  <conditionalFormatting sqref="B20">
    <cfRule type="cellIs" dxfId="818" priority="172" stopIfTrue="1" operator="between">
      <formula>"Pass†"</formula>
      <formula>"Pass† AA"</formula>
    </cfRule>
  </conditionalFormatting>
  <conditionalFormatting sqref="B20">
    <cfRule type="cellIs" dxfId="817" priority="173" stopIfTrue="1" operator="between">
      <formula>"Fail"</formula>
      <formula>"Fail AAA"</formula>
    </cfRule>
  </conditionalFormatting>
  <conditionalFormatting sqref="B20">
    <cfRule type="cellIs" dxfId="816" priority="174" stopIfTrue="1" operator="between">
      <formula>"Pass"</formula>
      <formula>"Pass AAA"</formula>
    </cfRule>
  </conditionalFormatting>
  <conditionalFormatting sqref="A19:B19 A20:A21">
    <cfRule type="cellIs" dxfId="815" priority="175" stopIfTrue="1" operator="between">
      <formula>"Pass†"</formula>
      <formula>"Pass† AA"</formula>
    </cfRule>
  </conditionalFormatting>
  <conditionalFormatting sqref="A19:B19 A20:A21">
    <cfRule type="cellIs" dxfId="814" priority="176" stopIfTrue="1" operator="between">
      <formula>"Fail"</formula>
      <formula>"Fail AAA"</formula>
    </cfRule>
  </conditionalFormatting>
  <conditionalFormatting sqref="A19:B19 A20:A21">
    <cfRule type="cellIs" dxfId="813" priority="177" stopIfTrue="1" operator="between">
      <formula>"Pass"</formula>
      <formula>"Pass AAA"</formula>
    </cfRule>
  </conditionalFormatting>
  <conditionalFormatting sqref="G30">
    <cfRule type="cellIs" dxfId="812" priority="178" stopIfTrue="1" operator="between">
      <formula>"Pass†"</formula>
      <formula>"Pass† AA"</formula>
    </cfRule>
  </conditionalFormatting>
  <conditionalFormatting sqref="G30">
    <cfRule type="cellIs" dxfId="811" priority="179" stopIfTrue="1" operator="between">
      <formula>"Fail"</formula>
      <formula>"Fail AAA"</formula>
    </cfRule>
  </conditionalFormatting>
  <conditionalFormatting sqref="G30">
    <cfRule type="cellIs" dxfId="810" priority="180" stopIfTrue="1" operator="between">
      <formula>"Pass"</formula>
      <formula>"Pass AAA"</formula>
    </cfRule>
  </conditionalFormatting>
  <conditionalFormatting sqref="F20">
    <cfRule type="cellIs" dxfId="809" priority="181" stopIfTrue="1" operator="between">
      <formula>"Pass†"</formula>
      <formula>"Pass† AA"</formula>
    </cfRule>
  </conditionalFormatting>
  <conditionalFormatting sqref="F20">
    <cfRule type="cellIs" dxfId="808" priority="182" stopIfTrue="1" operator="between">
      <formula>"Fail"</formula>
      <formula>"Fail AAA"</formula>
    </cfRule>
  </conditionalFormatting>
  <conditionalFormatting sqref="F20">
    <cfRule type="cellIs" dxfId="807" priority="183" stopIfTrue="1" operator="between">
      <formula>"Pass"</formula>
      <formula>"Pass AAA"</formula>
    </cfRule>
  </conditionalFormatting>
  <conditionalFormatting sqref="G21">
    <cfRule type="cellIs" dxfId="806" priority="184" stopIfTrue="1" operator="between">
      <formula>"Pass†"</formula>
      <formula>"Pass† AA"</formula>
    </cfRule>
  </conditionalFormatting>
  <conditionalFormatting sqref="G21">
    <cfRule type="cellIs" dxfId="805" priority="185" stopIfTrue="1" operator="between">
      <formula>"Fail"</formula>
      <formula>"Fail AAA"</formula>
    </cfRule>
  </conditionalFormatting>
  <conditionalFormatting sqref="G21">
    <cfRule type="cellIs" dxfId="804" priority="186" stopIfTrue="1" operator="between">
      <formula>"Pass"</formula>
      <formula>"Pass AAA"</formula>
    </cfRule>
  </conditionalFormatting>
  <conditionalFormatting sqref="F21">
    <cfRule type="cellIs" dxfId="803" priority="187" stopIfTrue="1" operator="between">
      <formula>"Pass†"</formula>
      <formula>"Pass† AA"</formula>
    </cfRule>
  </conditionalFormatting>
  <conditionalFormatting sqref="F21">
    <cfRule type="cellIs" dxfId="802" priority="188" stopIfTrue="1" operator="between">
      <formula>"Fail"</formula>
      <formula>"Fail AAA"</formula>
    </cfRule>
  </conditionalFormatting>
  <conditionalFormatting sqref="F21">
    <cfRule type="cellIs" dxfId="801" priority="189" stopIfTrue="1" operator="between">
      <formula>"Pass"</formula>
      <formula>"Pass AAA"</formula>
    </cfRule>
  </conditionalFormatting>
  <conditionalFormatting sqref="G19">
    <cfRule type="cellIs" dxfId="800" priority="190" stopIfTrue="1" operator="between">
      <formula>"Pass†"</formula>
      <formula>"Pass† AA"</formula>
    </cfRule>
  </conditionalFormatting>
  <conditionalFormatting sqref="G19">
    <cfRule type="cellIs" dxfId="799" priority="191" stopIfTrue="1" operator="between">
      <formula>"Fail"</formula>
      <formula>"Fail AAA"</formula>
    </cfRule>
  </conditionalFormatting>
  <conditionalFormatting sqref="G19">
    <cfRule type="cellIs" dxfId="798" priority="192" stopIfTrue="1" operator="between">
      <formula>"Pass"</formula>
      <formula>"Pass AAA"</formula>
    </cfRule>
  </conditionalFormatting>
  <conditionalFormatting sqref="F19">
    <cfRule type="cellIs" dxfId="797" priority="193" stopIfTrue="1" operator="between">
      <formula>"Pass†"</formula>
      <formula>"Pass† AA"</formula>
    </cfRule>
  </conditionalFormatting>
  <conditionalFormatting sqref="F19">
    <cfRule type="cellIs" dxfId="796" priority="194" stopIfTrue="1" operator="between">
      <formula>"Fail"</formula>
      <formula>"Fail AAA"</formula>
    </cfRule>
  </conditionalFormatting>
  <conditionalFormatting sqref="F19">
    <cfRule type="cellIs" dxfId="795" priority="195" stopIfTrue="1" operator="between">
      <formula>"Pass"</formula>
      <formula>"Pass AAA"</formula>
    </cfRule>
  </conditionalFormatting>
  <conditionalFormatting sqref="A22">
    <cfRule type="cellIs" dxfId="794" priority="196" stopIfTrue="1" operator="between">
      <formula>"Pass†"</formula>
      <formula>"Pass† AA"</formula>
    </cfRule>
  </conditionalFormatting>
  <conditionalFormatting sqref="A22">
    <cfRule type="cellIs" dxfId="793" priority="197" stopIfTrue="1" operator="between">
      <formula>"Fail"</formula>
      <formula>"Fail AAA"</formula>
    </cfRule>
  </conditionalFormatting>
  <conditionalFormatting sqref="A22">
    <cfRule type="cellIs" dxfId="792" priority="198" stopIfTrue="1" operator="between">
      <formula>"Pass"</formula>
      <formula>"Pass AAA"</formula>
    </cfRule>
  </conditionalFormatting>
  <conditionalFormatting sqref="B22">
    <cfRule type="cellIs" dxfId="791" priority="199" stopIfTrue="1" operator="between">
      <formula>"Pass†"</formula>
      <formula>"Pass† AA"</formula>
    </cfRule>
  </conditionalFormatting>
  <conditionalFormatting sqref="B22">
    <cfRule type="cellIs" dxfId="790" priority="200" stopIfTrue="1" operator="between">
      <formula>"Fail"</formula>
      <formula>"Fail AAA"</formula>
    </cfRule>
  </conditionalFormatting>
  <conditionalFormatting sqref="B22">
    <cfRule type="cellIs" dxfId="789" priority="201" stopIfTrue="1" operator="between">
      <formula>"Pass"</formula>
      <formula>"Pass AAA"</formula>
    </cfRule>
  </conditionalFormatting>
  <conditionalFormatting sqref="F22">
    <cfRule type="cellIs" dxfId="788" priority="202" stopIfTrue="1" operator="between">
      <formula>"Pass†"</formula>
      <formula>"Pass† AA"</formula>
    </cfRule>
  </conditionalFormatting>
  <conditionalFormatting sqref="F22">
    <cfRule type="cellIs" dxfId="787" priority="203" stopIfTrue="1" operator="between">
      <formula>"Fail"</formula>
      <formula>"Fail AAA"</formula>
    </cfRule>
  </conditionalFormatting>
  <conditionalFormatting sqref="F22">
    <cfRule type="cellIs" dxfId="786" priority="204" stopIfTrue="1" operator="between">
      <formula>"Pass"</formula>
      <formula>"Pass AAA"</formula>
    </cfRule>
  </conditionalFormatting>
  <conditionalFormatting sqref="G22">
    <cfRule type="cellIs" dxfId="785" priority="205" stopIfTrue="1" operator="between">
      <formula>"Pass†"</formula>
      <formula>"Pass† AA"</formula>
    </cfRule>
  </conditionalFormatting>
  <conditionalFormatting sqref="G22">
    <cfRule type="cellIs" dxfId="784" priority="206" stopIfTrue="1" operator="between">
      <formula>"Fail"</formula>
      <formula>"Fail AAA"</formula>
    </cfRule>
  </conditionalFormatting>
  <conditionalFormatting sqref="G22">
    <cfRule type="cellIs" dxfId="783" priority="207" stopIfTrue="1" operator="between">
      <formula>"Pass"</formula>
      <formula>"Pass AAA"</formula>
    </cfRule>
  </conditionalFormatting>
  <conditionalFormatting sqref="A23:B23">
    <cfRule type="cellIs" dxfId="782" priority="208" stopIfTrue="1" operator="between">
      <formula>"Pass†"</formula>
      <formula>"Pass† AA"</formula>
    </cfRule>
  </conditionalFormatting>
  <conditionalFormatting sqref="A23:B23">
    <cfRule type="cellIs" dxfId="781" priority="209" stopIfTrue="1" operator="between">
      <formula>"Fail"</formula>
      <formula>"Fail AAA"</formula>
    </cfRule>
  </conditionalFormatting>
  <conditionalFormatting sqref="A23:B23">
    <cfRule type="cellIs" dxfId="780" priority="210" stopIfTrue="1" operator="between">
      <formula>"Pass"</formula>
      <formula>"Pass AAA"</formula>
    </cfRule>
  </conditionalFormatting>
  <conditionalFormatting sqref="A24:A25">
    <cfRule type="cellIs" dxfId="779" priority="211" stopIfTrue="1" operator="between">
      <formula>"Pass†"</formula>
      <formula>"Pass† AA"</formula>
    </cfRule>
  </conditionalFormatting>
  <conditionalFormatting sqref="A24:A25">
    <cfRule type="cellIs" dxfId="778" priority="212" stopIfTrue="1" operator="between">
      <formula>"Fail"</formula>
      <formula>"Fail AAA"</formula>
    </cfRule>
  </conditionalFormatting>
  <conditionalFormatting sqref="A24:A25">
    <cfRule type="cellIs" dxfId="777" priority="213" stopIfTrue="1" operator="between">
      <formula>"Pass"</formula>
      <formula>"Pass AAA"</formula>
    </cfRule>
  </conditionalFormatting>
  <conditionalFormatting sqref="A27">
    <cfRule type="cellIs" dxfId="776" priority="214" stopIfTrue="1" operator="between">
      <formula>"Pass†"</formula>
      <formula>"Pass† AA"</formula>
    </cfRule>
  </conditionalFormatting>
  <conditionalFormatting sqref="A27">
    <cfRule type="cellIs" dxfId="775" priority="215" stopIfTrue="1" operator="between">
      <formula>"Fail"</formula>
      <formula>"Fail AAA"</formula>
    </cfRule>
  </conditionalFormatting>
  <conditionalFormatting sqref="A27">
    <cfRule type="cellIs" dxfId="774" priority="216" stopIfTrue="1" operator="between">
      <formula>"Pass"</formula>
      <formula>"Pass AAA"</formula>
    </cfRule>
  </conditionalFormatting>
  <conditionalFormatting sqref="B27">
    <cfRule type="cellIs" dxfId="773" priority="217" stopIfTrue="1" operator="between">
      <formula>"Pass†"</formula>
      <formula>"Pass† AA"</formula>
    </cfRule>
  </conditionalFormatting>
  <conditionalFormatting sqref="B27">
    <cfRule type="cellIs" dxfId="772" priority="218" stopIfTrue="1" operator="between">
      <formula>"Fail"</formula>
      <formula>"Fail AAA"</formula>
    </cfRule>
  </conditionalFormatting>
  <conditionalFormatting sqref="B27">
    <cfRule type="cellIs" dxfId="771" priority="219" stopIfTrue="1" operator="between">
      <formula>"Pass"</formula>
      <formula>"Pass AAA"</formula>
    </cfRule>
  </conditionalFormatting>
  <conditionalFormatting sqref="B24:B25">
    <cfRule type="cellIs" dxfId="770" priority="220" stopIfTrue="1" operator="between">
      <formula>"Pass†"</formula>
      <formula>"Pass† AA"</formula>
    </cfRule>
  </conditionalFormatting>
  <conditionalFormatting sqref="B24:B25">
    <cfRule type="cellIs" dxfId="769" priority="221" stopIfTrue="1" operator="between">
      <formula>"Fail"</formula>
      <formula>"Fail AAA"</formula>
    </cfRule>
  </conditionalFormatting>
  <conditionalFormatting sqref="B24:B25">
    <cfRule type="cellIs" dxfId="768" priority="222" stopIfTrue="1" operator="between">
      <formula>"Pass"</formula>
      <formula>"Pass AAA"</formula>
    </cfRule>
  </conditionalFormatting>
  <conditionalFormatting sqref="F23">
    <cfRule type="cellIs" dxfId="767" priority="223" stopIfTrue="1" operator="between">
      <formula>"Pass†"</formula>
      <formula>"Pass† AA"</formula>
    </cfRule>
  </conditionalFormatting>
  <conditionalFormatting sqref="F23">
    <cfRule type="cellIs" dxfId="766" priority="224" stopIfTrue="1" operator="between">
      <formula>"Fail"</formula>
      <formula>"Fail AAA"</formula>
    </cfRule>
  </conditionalFormatting>
  <conditionalFormatting sqref="F23">
    <cfRule type="cellIs" dxfId="765" priority="225" stopIfTrue="1" operator="between">
      <formula>"Pass"</formula>
      <formula>"Pass AAA"</formula>
    </cfRule>
  </conditionalFormatting>
  <conditionalFormatting sqref="F24:F25">
    <cfRule type="cellIs" dxfId="764" priority="226" stopIfTrue="1" operator="between">
      <formula>"Pass†"</formula>
      <formula>"Pass† AA"</formula>
    </cfRule>
  </conditionalFormatting>
  <conditionalFormatting sqref="F24:F25">
    <cfRule type="cellIs" dxfId="763" priority="227" stopIfTrue="1" operator="between">
      <formula>"Fail"</formula>
      <formula>"Fail AAA"</formula>
    </cfRule>
  </conditionalFormatting>
  <conditionalFormatting sqref="F24:F25">
    <cfRule type="cellIs" dxfId="762" priority="228" stopIfTrue="1" operator="between">
      <formula>"Pass"</formula>
      <formula>"Pass AAA"</formula>
    </cfRule>
  </conditionalFormatting>
  <conditionalFormatting sqref="F27">
    <cfRule type="cellIs" dxfId="761" priority="229" stopIfTrue="1" operator="between">
      <formula>"Pass†"</formula>
      <formula>"Pass† AA"</formula>
    </cfRule>
  </conditionalFormatting>
  <conditionalFormatting sqref="F27">
    <cfRule type="cellIs" dxfId="760" priority="230" stopIfTrue="1" operator="between">
      <formula>"Fail"</formula>
      <formula>"Fail AAA"</formula>
    </cfRule>
  </conditionalFormatting>
  <conditionalFormatting sqref="F27">
    <cfRule type="cellIs" dxfId="759" priority="231" stopIfTrue="1" operator="between">
      <formula>"Pass"</formula>
      <formula>"Pass AAA"</formula>
    </cfRule>
  </conditionalFormatting>
  <conditionalFormatting sqref="G27">
    <cfRule type="cellIs" dxfId="758" priority="232" stopIfTrue="1" operator="between">
      <formula>"Pass†"</formula>
      <formula>"Pass† AA"</formula>
    </cfRule>
  </conditionalFormatting>
  <conditionalFormatting sqref="G27">
    <cfRule type="cellIs" dxfId="757" priority="233" stopIfTrue="1" operator="between">
      <formula>"Fail"</formula>
      <formula>"Fail AAA"</formula>
    </cfRule>
  </conditionalFormatting>
  <conditionalFormatting sqref="G27">
    <cfRule type="cellIs" dxfId="756" priority="234" stopIfTrue="1" operator="between">
      <formula>"Pass"</formula>
      <formula>"Pass AAA"</formula>
    </cfRule>
  </conditionalFormatting>
  <conditionalFormatting sqref="F26">
    <cfRule type="cellIs" dxfId="755" priority="235" stopIfTrue="1" operator="between">
      <formula>"Pass†"</formula>
      <formula>"Pass† AA"</formula>
    </cfRule>
  </conditionalFormatting>
  <conditionalFormatting sqref="F26">
    <cfRule type="cellIs" dxfId="754" priority="236" stopIfTrue="1" operator="between">
      <formula>"Fail"</formula>
      <formula>"Fail AAA"</formula>
    </cfRule>
  </conditionalFormatting>
  <conditionalFormatting sqref="F26">
    <cfRule type="cellIs" dxfId="753" priority="237" stopIfTrue="1" operator="between">
      <formula>"Pass"</formula>
      <formula>"Pass AAA"</formula>
    </cfRule>
  </conditionalFormatting>
  <conditionalFormatting sqref="C11:E12 G12:AD12 G11:AI11 AE12:AI17 AJ11:AL17 AU11:BW12">
    <cfRule type="cellIs" dxfId="752" priority="238" stopIfTrue="1" operator="between">
      <formula>"Pass†"</formula>
      <formula>"Pass† AA"</formula>
    </cfRule>
  </conditionalFormatting>
  <conditionalFormatting sqref="C11:E12 G12:AD12 G11:AI11 AE12:AI17 AJ11:AL17 AU11:BW12">
    <cfRule type="cellIs" dxfId="751" priority="239" stopIfTrue="1" operator="between">
      <formula>"Fail"</formula>
      <formula>"Fail AAA"</formula>
    </cfRule>
  </conditionalFormatting>
  <conditionalFormatting sqref="C11:E12 G12:AD12 G11:AI11 AE12:AI17 AJ11:AL17 AU11:BW12">
    <cfRule type="cellIs" dxfId="750" priority="240" stopIfTrue="1" operator="between">
      <formula>"Pass"</formula>
      <formula>"Pass AAA"</formula>
    </cfRule>
  </conditionalFormatting>
  <conditionalFormatting sqref="F11:F12">
    <cfRule type="cellIs" dxfId="749" priority="241" stopIfTrue="1" operator="between">
      <formula>"Pass†"</formula>
      <formula>"Pass† AA"</formula>
    </cfRule>
  </conditionalFormatting>
  <conditionalFormatting sqref="F11:F12">
    <cfRule type="cellIs" dxfId="748" priority="242" stopIfTrue="1" operator="between">
      <formula>"Fail"</formula>
      <formula>"Fail AAA"</formula>
    </cfRule>
  </conditionalFormatting>
  <conditionalFormatting sqref="F11:F12">
    <cfRule type="cellIs" dxfId="747" priority="243" stopIfTrue="1" operator="between">
      <formula>"Pass"</formula>
      <formula>"Pass AAA"</formula>
    </cfRule>
  </conditionalFormatting>
  <conditionalFormatting sqref="A12:B12">
    <cfRule type="cellIs" dxfId="746" priority="244" stopIfTrue="1" operator="between">
      <formula>"Pass†"</formula>
      <formula>"Pass† AA"</formula>
    </cfRule>
  </conditionalFormatting>
  <conditionalFormatting sqref="A12:B12">
    <cfRule type="cellIs" dxfId="745" priority="245" stopIfTrue="1" operator="between">
      <formula>"Fail"</formula>
      <formula>"Fail AAA"</formula>
    </cfRule>
  </conditionalFormatting>
  <conditionalFormatting sqref="A12:B12">
    <cfRule type="cellIs" dxfId="744" priority="246" stopIfTrue="1" operator="between">
      <formula>"Pass"</formula>
      <formula>"Pass AAA"</formula>
    </cfRule>
  </conditionalFormatting>
  <conditionalFormatting sqref="B34">
    <cfRule type="cellIs" dxfId="743" priority="247" stopIfTrue="1" operator="between">
      <formula>"Pass†"</formula>
      <formula>"Pass† AA"</formula>
    </cfRule>
  </conditionalFormatting>
  <conditionalFormatting sqref="B34">
    <cfRule type="cellIs" dxfId="742" priority="248" stopIfTrue="1" operator="between">
      <formula>"Fail"</formula>
      <formula>"Fail AAA"</formula>
    </cfRule>
  </conditionalFormatting>
  <conditionalFormatting sqref="B34">
    <cfRule type="cellIs" dxfId="741" priority="249" stopIfTrue="1" operator="between">
      <formula>"Pass"</formula>
      <formula>"Pass AAA"</formula>
    </cfRule>
  </conditionalFormatting>
  <conditionalFormatting sqref="A33:B33 A34:A35">
    <cfRule type="cellIs" dxfId="740" priority="250" stopIfTrue="1" operator="between">
      <formula>"Pass†"</formula>
      <formula>"Pass† AA"</formula>
    </cfRule>
  </conditionalFormatting>
  <conditionalFormatting sqref="A33:B33 A34:A35">
    <cfRule type="cellIs" dxfId="739" priority="251" stopIfTrue="1" operator="between">
      <formula>"Fail"</formula>
      <formula>"Fail AAA"</formula>
    </cfRule>
  </conditionalFormatting>
  <conditionalFormatting sqref="A33:B33 A34:A35">
    <cfRule type="cellIs" dxfId="738" priority="252" stopIfTrue="1" operator="between">
      <formula>"Pass"</formula>
      <formula>"Pass AAA"</formula>
    </cfRule>
  </conditionalFormatting>
  <conditionalFormatting sqref="B35">
    <cfRule type="cellIs" dxfId="737" priority="253" stopIfTrue="1" operator="between">
      <formula>"Pass†"</formula>
      <formula>"Pass† AA"</formula>
    </cfRule>
  </conditionalFormatting>
  <conditionalFormatting sqref="B35">
    <cfRule type="cellIs" dxfId="736" priority="254" stopIfTrue="1" operator="between">
      <formula>"Fail"</formula>
      <formula>"Fail AAA"</formula>
    </cfRule>
  </conditionalFormatting>
  <conditionalFormatting sqref="B35">
    <cfRule type="cellIs" dxfId="735" priority="255" stopIfTrue="1" operator="between">
      <formula>"Pass"</formula>
      <formula>"Pass AAA"</formula>
    </cfRule>
  </conditionalFormatting>
  <conditionalFormatting sqref="G34">
    <cfRule type="cellIs" dxfId="734" priority="256" stopIfTrue="1" operator="between">
      <formula>"Pass†"</formula>
      <formula>"Pass† AA"</formula>
    </cfRule>
  </conditionalFormatting>
  <conditionalFormatting sqref="G34">
    <cfRule type="cellIs" dxfId="733" priority="257" stopIfTrue="1" operator="between">
      <formula>"Fail"</formula>
      <formula>"Fail AAA"</formula>
    </cfRule>
  </conditionalFormatting>
  <conditionalFormatting sqref="G34">
    <cfRule type="cellIs" dxfId="732" priority="258" stopIfTrue="1" operator="between">
      <formula>"Pass"</formula>
      <formula>"Pass AAA"</formula>
    </cfRule>
  </conditionalFormatting>
  <conditionalFormatting sqref="G35">
    <cfRule type="cellIs" dxfId="731" priority="259" stopIfTrue="1" operator="between">
      <formula>"Pass†"</formula>
      <formula>"Pass† AA"</formula>
    </cfRule>
  </conditionalFormatting>
  <conditionalFormatting sqref="G35">
    <cfRule type="cellIs" dxfId="730" priority="260" stopIfTrue="1" operator="between">
      <formula>"Fail"</formula>
      <formula>"Fail AAA"</formula>
    </cfRule>
  </conditionalFormatting>
  <conditionalFormatting sqref="G35">
    <cfRule type="cellIs" dxfId="729" priority="261" stopIfTrue="1" operator="between">
      <formula>"Pass"</formula>
      <formula>"Pass AAA"</formula>
    </cfRule>
  </conditionalFormatting>
  <conditionalFormatting sqref="F40">
    <cfRule type="cellIs" dxfId="728" priority="262" stopIfTrue="1" operator="between">
      <formula>"Pass†"</formula>
      <formula>"Pass† AA"</formula>
    </cfRule>
  </conditionalFormatting>
  <conditionalFormatting sqref="F40">
    <cfRule type="cellIs" dxfId="727" priority="263" stopIfTrue="1" operator="between">
      <formula>"Fail"</formula>
      <formula>"Fail AAA"</formula>
    </cfRule>
  </conditionalFormatting>
  <conditionalFormatting sqref="F40">
    <cfRule type="cellIs" dxfId="726" priority="264" stopIfTrue="1" operator="between">
      <formula>"Pass"</formula>
      <formula>"Pass AAA"</formula>
    </cfRule>
  </conditionalFormatting>
  <conditionalFormatting sqref="B40">
    <cfRule type="cellIs" dxfId="725" priority="265" stopIfTrue="1" operator="between">
      <formula>"Pass†"</formula>
      <formula>"Pass† AA"</formula>
    </cfRule>
  </conditionalFormatting>
  <conditionalFormatting sqref="B40">
    <cfRule type="cellIs" dxfId="724" priority="266" stopIfTrue="1" operator="between">
      <formula>"Fail"</formula>
      <formula>"Fail AAA"</formula>
    </cfRule>
  </conditionalFormatting>
  <conditionalFormatting sqref="B40">
    <cfRule type="cellIs" dxfId="723" priority="267" stopIfTrue="1" operator="between">
      <formula>"Pass"</formula>
      <formula>"Pass AAA"</formula>
    </cfRule>
  </conditionalFormatting>
  <conditionalFormatting sqref="B42">
    <cfRule type="cellIs" dxfId="722" priority="268" stopIfTrue="1" operator="between">
      <formula>"Pass†"</formula>
      <formula>"Pass† AA"</formula>
    </cfRule>
  </conditionalFormatting>
  <conditionalFormatting sqref="B42">
    <cfRule type="cellIs" dxfId="721" priority="269" stopIfTrue="1" operator="between">
      <formula>"Fail"</formula>
      <formula>"Fail AAA"</formula>
    </cfRule>
  </conditionalFormatting>
  <conditionalFormatting sqref="B42">
    <cfRule type="cellIs" dxfId="720" priority="270" stopIfTrue="1" operator="between">
      <formula>"Pass"</formula>
      <formula>"Pass AAA"</formula>
    </cfRule>
  </conditionalFormatting>
  <conditionalFormatting sqref="F42">
    <cfRule type="cellIs" dxfId="719" priority="271" stopIfTrue="1" operator="between">
      <formula>"Pass†"</formula>
      <formula>"Pass† AA"</formula>
    </cfRule>
  </conditionalFormatting>
  <conditionalFormatting sqref="F42">
    <cfRule type="cellIs" dxfId="718" priority="272" stopIfTrue="1" operator="between">
      <formula>"Fail"</formula>
      <formula>"Fail AAA"</formula>
    </cfRule>
  </conditionalFormatting>
  <conditionalFormatting sqref="F42">
    <cfRule type="cellIs" dxfId="717" priority="273" stopIfTrue="1" operator="between">
      <formula>"Pass"</formula>
      <formula>"Pass AAA"</formula>
    </cfRule>
  </conditionalFormatting>
  <conditionalFormatting sqref="G42">
    <cfRule type="cellIs" dxfId="716" priority="274" stopIfTrue="1" operator="between">
      <formula>"Pass†"</formula>
      <formula>"Pass† AA"</formula>
    </cfRule>
  </conditionalFormatting>
  <conditionalFormatting sqref="G42">
    <cfRule type="cellIs" dxfId="715" priority="275" stopIfTrue="1" operator="between">
      <formula>"Fail"</formula>
      <formula>"Fail AAA"</formula>
    </cfRule>
  </conditionalFormatting>
  <conditionalFormatting sqref="G42">
    <cfRule type="cellIs" dxfId="714" priority="276" stopIfTrue="1" operator="between">
      <formula>"Pass"</formula>
      <formula>"Pass AAA"</formula>
    </cfRule>
  </conditionalFormatting>
  <conditionalFormatting sqref="F44:G44">
    <cfRule type="cellIs" dxfId="713" priority="277" stopIfTrue="1" operator="between">
      <formula>"Pass†"</formula>
      <formula>"Pass† AA"</formula>
    </cfRule>
  </conditionalFormatting>
  <conditionalFormatting sqref="F44:G44">
    <cfRule type="cellIs" dxfId="712" priority="278" stopIfTrue="1" operator="between">
      <formula>"Fail"</formula>
      <formula>"Fail AAA"</formula>
    </cfRule>
  </conditionalFormatting>
  <conditionalFormatting sqref="F44:G44">
    <cfRule type="cellIs" dxfId="711" priority="279" stopIfTrue="1" operator="between">
      <formula>"Pass"</formula>
      <formula>"Pass AAA"</formula>
    </cfRule>
  </conditionalFormatting>
  <conditionalFormatting sqref="A38:E39 H38:AJ39 AU38:BW39">
    <cfRule type="cellIs" dxfId="710" priority="280" stopIfTrue="1" operator="between">
      <formula>"Pass†"</formula>
      <formula>"Pass† AA"</formula>
    </cfRule>
  </conditionalFormatting>
  <conditionalFormatting sqref="A38:E39 H38:AJ39 AU38:BW39">
    <cfRule type="cellIs" dxfId="709" priority="281" stopIfTrue="1" operator="between">
      <formula>"Fail"</formula>
      <formula>"Fail AAA"</formula>
    </cfRule>
  </conditionalFormatting>
  <conditionalFormatting sqref="A38:E39 H38:AJ39 AU38:BW39">
    <cfRule type="cellIs" dxfId="708" priority="282" stopIfTrue="1" operator="between">
      <formula>"Pass"</formula>
      <formula>"Pass AAA"</formula>
    </cfRule>
  </conditionalFormatting>
  <conditionalFormatting sqref="F38:G38">
    <cfRule type="cellIs" dxfId="707" priority="283" stopIfTrue="1" operator="between">
      <formula>"Pass†"</formula>
      <formula>"Pass† AA"</formula>
    </cfRule>
  </conditionalFormatting>
  <conditionalFormatting sqref="F38:G38">
    <cfRule type="cellIs" dxfId="706" priority="284" stopIfTrue="1" operator="between">
      <formula>"Fail"</formula>
      <formula>"Fail AAA"</formula>
    </cfRule>
  </conditionalFormatting>
  <conditionalFormatting sqref="F38:G38">
    <cfRule type="cellIs" dxfId="705" priority="285" stopIfTrue="1" operator="between">
      <formula>"Pass"</formula>
      <formula>"Pass AAA"</formula>
    </cfRule>
  </conditionalFormatting>
  <conditionalFormatting sqref="F38">
    <cfRule type="cellIs" dxfId="704" priority="286" stopIfTrue="1" operator="between">
      <formula>"Pass†"</formula>
      <formula>"Pass† AA"</formula>
    </cfRule>
  </conditionalFormatting>
  <conditionalFormatting sqref="F38">
    <cfRule type="cellIs" dxfId="703" priority="287" stopIfTrue="1" operator="between">
      <formula>"Fail"</formula>
      <formula>"Fail AAA"</formula>
    </cfRule>
  </conditionalFormatting>
  <conditionalFormatting sqref="F38">
    <cfRule type="cellIs" dxfId="702" priority="288" stopIfTrue="1" operator="between">
      <formula>"Pass"</formula>
      <formula>"Pass AAA"</formula>
    </cfRule>
  </conditionalFormatting>
  <conditionalFormatting sqref="F39:G39">
    <cfRule type="cellIs" dxfId="701" priority="289" stopIfTrue="1" operator="between">
      <formula>"Pass†"</formula>
      <formula>"Pass† AA"</formula>
    </cfRule>
  </conditionalFormatting>
  <conditionalFormatting sqref="F39:G39">
    <cfRule type="cellIs" dxfId="700" priority="290" stopIfTrue="1" operator="between">
      <formula>"Fail"</formula>
      <formula>"Fail AAA"</formula>
    </cfRule>
  </conditionalFormatting>
  <conditionalFormatting sqref="F39:G39">
    <cfRule type="cellIs" dxfId="699" priority="291" stopIfTrue="1" operator="between">
      <formula>"Pass"</formula>
      <formula>"Pass AAA"</formula>
    </cfRule>
  </conditionalFormatting>
  <conditionalFormatting sqref="F39">
    <cfRule type="cellIs" dxfId="698" priority="292" stopIfTrue="1" operator="between">
      <formula>"Pass†"</formula>
      <formula>"Pass† AA"</formula>
    </cfRule>
  </conditionalFormatting>
  <conditionalFormatting sqref="F39">
    <cfRule type="cellIs" dxfId="697" priority="293" stopIfTrue="1" operator="between">
      <formula>"Fail"</formula>
      <formula>"Fail AAA"</formula>
    </cfRule>
  </conditionalFormatting>
  <conditionalFormatting sqref="F39">
    <cfRule type="cellIs" dxfId="696" priority="294" stopIfTrue="1" operator="between">
      <formula>"Pass"</formula>
      <formula>"Pass AAA"</formula>
    </cfRule>
  </conditionalFormatting>
  <conditionalFormatting sqref="G39">
    <cfRule type="cellIs" dxfId="695" priority="295" stopIfTrue="1" operator="between">
      <formula>"Pass†"</formula>
      <formula>"Pass† AA"</formula>
    </cfRule>
  </conditionalFormatting>
  <conditionalFormatting sqref="G39">
    <cfRule type="cellIs" dxfId="694" priority="296" stopIfTrue="1" operator="between">
      <formula>"Fail"</formula>
      <formula>"Fail AAA"</formula>
    </cfRule>
  </conditionalFormatting>
  <conditionalFormatting sqref="G39">
    <cfRule type="cellIs" dxfId="693" priority="297" stopIfTrue="1" operator="between">
      <formula>"Pass"</formula>
      <formula>"Pass AAA"</formula>
    </cfRule>
  </conditionalFormatting>
  <conditionalFormatting sqref="A43 A44:B44 A46:B46">
    <cfRule type="cellIs" dxfId="692" priority="298" stopIfTrue="1" operator="between">
      <formula>"Pass†"</formula>
      <formula>"Pass† AA"</formula>
    </cfRule>
  </conditionalFormatting>
  <conditionalFormatting sqref="A43 A44:B44 A46:B46">
    <cfRule type="cellIs" dxfId="691" priority="299" stopIfTrue="1" operator="between">
      <formula>"Fail"</formula>
      <formula>"Fail AAA"</formula>
    </cfRule>
  </conditionalFormatting>
  <conditionalFormatting sqref="A43 A44:B44 A46:B46">
    <cfRule type="cellIs" dxfId="690" priority="300" stopIfTrue="1" operator="between">
      <formula>"Pass"</formula>
      <formula>"Pass AAA"</formula>
    </cfRule>
  </conditionalFormatting>
  <conditionalFormatting sqref="B43">
    <cfRule type="cellIs" dxfId="689" priority="301" stopIfTrue="1" operator="between">
      <formula>"Pass†"</formula>
      <formula>"Pass† AA"</formula>
    </cfRule>
  </conditionalFormatting>
  <conditionalFormatting sqref="B43">
    <cfRule type="cellIs" dxfId="688" priority="302" stopIfTrue="1" operator="between">
      <formula>"Fail"</formula>
      <formula>"Fail AAA"</formula>
    </cfRule>
  </conditionalFormatting>
  <conditionalFormatting sqref="B43">
    <cfRule type="cellIs" dxfId="687" priority="303" stopIfTrue="1" operator="between">
      <formula>"Pass"</formula>
      <formula>"Pass AAA"</formula>
    </cfRule>
  </conditionalFormatting>
  <conditionalFormatting sqref="B46">
    <cfRule type="cellIs" dxfId="686" priority="304" stopIfTrue="1" operator="between">
      <formula>"Pass†"</formula>
      <formula>"Pass† AA"</formula>
    </cfRule>
  </conditionalFormatting>
  <conditionalFormatting sqref="B46">
    <cfRule type="cellIs" dxfId="685" priority="305" stopIfTrue="1" operator="between">
      <formula>"Fail"</formula>
      <formula>"Fail AAA"</formula>
    </cfRule>
  </conditionalFormatting>
  <conditionalFormatting sqref="B46">
    <cfRule type="cellIs" dxfId="684" priority="306" stopIfTrue="1" operator="between">
      <formula>"Pass"</formula>
      <formula>"Pass AAA"</formula>
    </cfRule>
  </conditionalFormatting>
  <conditionalFormatting sqref="G40">
    <cfRule type="cellIs" dxfId="683" priority="307" stopIfTrue="1" operator="between">
      <formula>"Pass†"</formula>
      <formula>"Pass† AA"</formula>
    </cfRule>
  </conditionalFormatting>
  <conditionalFormatting sqref="G40">
    <cfRule type="cellIs" dxfId="682" priority="308" stopIfTrue="1" operator="between">
      <formula>"Fail"</formula>
      <formula>"Fail AAA"</formula>
    </cfRule>
  </conditionalFormatting>
  <conditionalFormatting sqref="G40">
    <cfRule type="cellIs" dxfId="681" priority="309" stopIfTrue="1" operator="between">
      <formula>"Pass"</formula>
      <formula>"Pass AAA"</formula>
    </cfRule>
  </conditionalFormatting>
  <conditionalFormatting sqref="G43">
    <cfRule type="cellIs" dxfId="680" priority="310" stopIfTrue="1" operator="between">
      <formula>"Pass†"</formula>
      <formula>"Pass† AA"</formula>
    </cfRule>
  </conditionalFormatting>
  <conditionalFormatting sqref="G43">
    <cfRule type="cellIs" dxfId="679" priority="311" stopIfTrue="1" operator="between">
      <formula>"Fail"</formula>
      <formula>"Fail AAA"</formula>
    </cfRule>
  </conditionalFormatting>
  <conditionalFormatting sqref="G43">
    <cfRule type="cellIs" dxfId="678" priority="312" stopIfTrue="1" operator="between">
      <formula>"Pass"</formula>
      <formula>"Pass AAA"</formula>
    </cfRule>
  </conditionalFormatting>
  <conditionalFormatting sqref="C45:E45 H45:AI45 AU45:BW45">
    <cfRule type="cellIs" dxfId="677" priority="313" stopIfTrue="1" operator="between">
      <formula>"Pass†"</formula>
      <formula>"Pass† AA"</formula>
    </cfRule>
  </conditionalFormatting>
  <conditionalFormatting sqref="C45:E45 H45:AI45 AU45:BW45">
    <cfRule type="cellIs" dxfId="676" priority="314" stopIfTrue="1" operator="between">
      <formula>"Fail"</formula>
      <formula>"Fail AAA"</formula>
    </cfRule>
  </conditionalFormatting>
  <conditionalFormatting sqref="C45:E45 H45:AI45 AU45:BW45">
    <cfRule type="cellIs" dxfId="675" priority="315" stopIfTrue="1" operator="between">
      <formula>"Pass"</formula>
      <formula>"Pass AAA"</formula>
    </cfRule>
  </conditionalFormatting>
  <conditionalFormatting sqref="A45:B45">
    <cfRule type="cellIs" dxfId="674" priority="316" stopIfTrue="1" operator="between">
      <formula>"Pass†"</formula>
      <formula>"Pass† AA"</formula>
    </cfRule>
  </conditionalFormatting>
  <conditionalFormatting sqref="A45:B45">
    <cfRule type="cellIs" dxfId="673" priority="317" stopIfTrue="1" operator="between">
      <formula>"Fail"</formula>
      <formula>"Fail AAA"</formula>
    </cfRule>
  </conditionalFormatting>
  <conditionalFormatting sqref="A45:B45">
    <cfRule type="cellIs" dxfId="672" priority="318" stopIfTrue="1" operator="between">
      <formula>"Pass"</formula>
      <formula>"Pass AAA"</formula>
    </cfRule>
  </conditionalFormatting>
  <conditionalFormatting sqref="B45">
    <cfRule type="cellIs" dxfId="671" priority="319" stopIfTrue="1" operator="between">
      <formula>"Pass†"</formula>
      <formula>"Pass† AA"</formula>
    </cfRule>
  </conditionalFormatting>
  <conditionalFormatting sqref="B45">
    <cfRule type="cellIs" dxfId="670" priority="320" stopIfTrue="1" operator="between">
      <formula>"Fail"</formula>
      <formula>"Fail AAA"</formula>
    </cfRule>
  </conditionalFormatting>
  <conditionalFormatting sqref="B45">
    <cfRule type="cellIs" dxfId="669" priority="321" stopIfTrue="1" operator="between">
      <formula>"Pass"</formula>
      <formula>"Pass AAA"</formula>
    </cfRule>
  </conditionalFormatting>
  <conditionalFormatting sqref="F45:G45">
    <cfRule type="cellIs" dxfId="668" priority="322" stopIfTrue="1" operator="between">
      <formula>"Pass†"</formula>
      <formula>"Pass† AA"</formula>
    </cfRule>
  </conditionalFormatting>
  <conditionalFormatting sqref="F45:G45">
    <cfRule type="cellIs" dxfId="667" priority="323" stopIfTrue="1" operator="between">
      <formula>"Fail"</formula>
      <formula>"Fail AAA"</formula>
    </cfRule>
  </conditionalFormatting>
  <conditionalFormatting sqref="F45:G45">
    <cfRule type="cellIs" dxfId="666" priority="324" stopIfTrue="1" operator="between">
      <formula>"Pass"</formula>
      <formula>"Pass AAA"</formula>
    </cfRule>
  </conditionalFormatting>
  <conditionalFormatting sqref="F45">
    <cfRule type="cellIs" dxfId="665" priority="325" stopIfTrue="1" operator="between">
      <formula>"Pass†"</formula>
      <formula>"Pass† AA"</formula>
    </cfRule>
  </conditionalFormatting>
  <conditionalFormatting sqref="F45">
    <cfRule type="cellIs" dxfId="664" priority="326" stopIfTrue="1" operator="between">
      <formula>"Fail"</formula>
      <formula>"Fail AAA"</formula>
    </cfRule>
  </conditionalFormatting>
  <conditionalFormatting sqref="F45">
    <cfRule type="cellIs" dxfId="663" priority="327" stopIfTrue="1" operator="between">
      <formula>"Pass"</formula>
      <formula>"Pass AAA"</formula>
    </cfRule>
  </conditionalFormatting>
  <conditionalFormatting sqref="G45">
    <cfRule type="cellIs" dxfId="662" priority="328" stopIfTrue="1" operator="between">
      <formula>"Pass†"</formula>
      <formula>"Pass† AA"</formula>
    </cfRule>
  </conditionalFormatting>
  <conditionalFormatting sqref="G45">
    <cfRule type="cellIs" dxfId="661" priority="329" stopIfTrue="1" operator="between">
      <formula>"Fail"</formula>
      <formula>"Fail AAA"</formula>
    </cfRule>
  </conditionalFormatting>
  <conditionalFormatting sqref="G45">
    <cfRule type="cellIs" dxfId="660" priority="330" stopIfTrue="1" operator="between">
      <formula>"Pass"</formula>
      <formula>"Pass AAA"</formula>
    </cfRule>
  </conditionalFormatting>
  <conditionalFormatting sqref="F46:G46">
    <cfRule type="cellIs" dxfId="659" priority="331" stopIfTrue="1" operator="between">
      <formula>"Pass†"</formula>
      <formula>"Pass† AA"</formula>
    </cfRule>
  </conditionalFormatting>
  <conditionalFormatting sqref="F46:G46">
    <cfRule type="cellIs" dxfId="658" priority="332" stopIfTrue="1" operator="between">
      <formula>"Fail"</formula>
      <formula>"Fail AAA"</formula>
    </cfRule>
  </conditionalFormatting>
  <conditionalFormatting sqref="F46:G46">
    <cfRule type="cellIs" dxfId="657" priority="333" stopIfTrue="1" operator="between">
      <formula>"Pass"</formula>
      <formula>"Pass AAA"</formula>
    </cfRule>
  </conditionalFormatting>
  <conditionalFormatting sqref="AJ45:AJ46">
    <cfRule type="cellIs" dxfId="656" priority="334" stopIfTrue="1" operator="between">
      <formula>"Pass†"</formula>
      <formula>"Pass† AA"</formula>
    </cfRule>
  </conditionalFormatting>
  <conditionalFormatting sqref="AJ45:AJ46">
    <cfRule type="cellIs" dxfId="655" priority="335" stopIfTrue="1" operator="between">
      <formula>"Fail"</formula>
      <formula>"Fail AAA"</formula>
    </cfRule>
  </conditionalFormatting>
  <conditionalFormatting sqref="AJ45:AJ46">
    <cfRule type="cellIs" dxfId="654" priority="336" stopIfTrue="1" operator="between">
      <formula>"Pass"</formula>
      <formula>"Pass AAA"</formula>
    </cfRule>
  </conditionalFormatting>
  <conditionalFormatting sqref="AM4:AM10">
    <cfRule type="cellIs" dxfId="653" priority="337" stopIfTrue="1" operator="between">
      <formula>"Pass†"</formula>
      <formula>"Pass† AA"</formula>
    </cfRule>
  </conditionalFormatting>
  <conditionalFormatting sqref="AM4:AM10">
    <cfRule type="cellIs" dxfId="652" priority="338" stopIfTrue="1" operator="between">
      <formula>"Fail"</formula>
      <formula>"Fail AAA"</formula>
    </cfRule>
  </conditionalFormatting>
  <conditionalFormatting sqref="AM4:AM10">
    <cfRule type="cellIs" dxfId="651" priority="339" stopIfTrue="1" operator="between">
      <formula>"Pass"</formula>
      <formula>"Pass AAA"</formula>
    </cfRule>
  </conditionalFormatting>
  <conditionalFormatting sqref="AM11:AM14">
    <cfRule type="cellIs" dxfId="650" priority="340" stopIfTrue="1" operator="between">
      <formula>"Pass†"</formula>
      <formula>"Pass† AA"</formula>
    </cfRule>
  </conditionalFormatting>
  <conditionalFormatting sqref="AM11:AM14">
    <cfRule type="cellIs" dxfId="649" priority="341" stopIfTrue="1" operator="between">
      <formula>"Fail"</formula>
      <formula>"Fail AAA"</formula>
    </cfRule>
  </conditionalFormatting>
  <conditionalFormatting sqref="AM11:AM14">
    <cfRule type="cellIs" dxfId="648" priority="342" stopIfTrue="1" operator="between">
      <formula>"Pass"</formula>
      <formula>"Pass AAA"</formula>
    </cfRule>
  </conditionalFormatting>
  <conditionalFormatting sqref="AM18">
    <cfRule type="cellIs" dxfId="647" priority="343" stopIfTrue="1" operator="between">
      <formula>"Pass†"</formula>
      <formula>"Pass† AA"</formula>
    </cfRule>
  </conditionalFormatting>
  <conditionalFormatting sqref="AM18">
    <cfRule type="cellIs" dxfId="646" priority="344" stopIfTrue="1" operator="between">
      <formula>"Fail"</formula>
      <formula>"Fail AAA"</formula>
    </cfRule>
  </conditionalFormatting>
  <conditionalFormatting sqref="AM18">
    <cfRule type="cellIs" dxfId="645" priority="345" stopIfTrue="1" operator="between">
      <formula>"Pass"</formula>
      <formula>"Pass AAA"</formula>
    </cfRule>
  </conditionalFormatting>
  <conditionalFormatting sqref="AM15:AM17">
    <cfRule type="cellIs" dxfId="644" priority="346" stopIfTrue="1" operator="between">
      <formula>"Pass†"</formula>
      <formula>"Pass† AA"</formula>
    </cfRule>
  </conditionalFormatting>
  <conditionalFormatting sqref="AM15:AM17">
    <cfRule type="cellIs" dxfId="643" priority="347" stopIfTrue="1" operator="between">
      <formula>"Fail"</formula>
      <formula>"Fail AAA"</formula>
    </cfRule>
  </conditionalFormatting>
  <conditionalFormatting sqref="AM15:AM17">
    <cfRule type="cellIs" dxfId="642" priority="348" stopIfTrue="1" operator="between">
      <formula>"Pass"</formula>
      <formula>"Pass AAA"</formula>
    </cfRule>
  </conditionalFormatting>
  <conditionalFormatting sqref="AM19:AM21">
    <cfRule type="cellIs" dxfId="641" priority="349" stopIfTrue="1" operator="between">
      <formula>"Pass†"</formula>
      <formula>"Pass† AA"</formula>
    </cfRule>
  </conditionalFormatting>
  <conditionalFormatting sqref="AM19:AM21">
    <cfRule type="cellIs" dxfId="640" priority="350" stopIfTrue="1" operator="between">
      <formula>"Fail"</formula>
      <formula>"Fail AAA"</formula>
    </cfRule>
  </conditionalFormatting>
  <conditionalFormatting sqref="AM19:AM21">
    <cfRule type="cellIs" dxfId="639" priority="351" stopIfTrue="1" operator="between">
      <formula>"Pass"</formula>
      <formula>"Pass AAA"</formula>
    </cfRule>
  </conditionalFormatting>
  <conditionalFormatting sqref="AM22">
    <cfRule type="cellIs" dxfId="638" priority="352" stopIfTrue="1" operator="between">
      <formula>"Pass†"</formula>
      <formula>"Pass† AA"</formula>
    </cfRule>
  </conditionalFormatting>
  <conditionalFormatting sqref="AM22">
    <cfRule type="cellIs" dxfId="637" priority="353" stopIfTrue="1" operator="between">
      <formula>"Fail"</formula>
      <formula>"Fail AAA"</formula>
    </cfRule>
  </conditionalFormatting>
  <conditionalFormatting sqref="AM22">
    <cfRule type="cellIs" dxfId="636" priority="354" stopIfTrue="1" operator="between">
      <formula>"Pass"</formula>
      <formula>"Pass AAA"</formula>
    </cfRule>
  </conditionalFormatting>
  <conditionalFormatting sqref="AM23:AM27">
    <cfRule type="cellIs" dxfId="635" priority="355" stopIfTrue="1" operator="between">
      <formula>"Pass†"</formula>
      <formula>"Pass† AA"</formula>
    </cfRule>
  </conditionalFormatting>
  <conditionalFormatting sqref="AM23:AM27">
    <cfRule type="cellIs" dxfId="634" priority="356" stopIfTrue="1" operator="between">
      <formula>"Fail"</formula>
      <formula>"Fail AAA"</formula>
    </cfRule>
  </conditionalFormatting>
  <conditionalFormatting sqref="AM23:AM27">
    <cfRule type="cellIs" dxfId="633" priority="357" stopIfTrue="1" operator="between">
      <formula>"Pass"</formula>
      <formula>"Pass AAA"</formula>
    </cfRule>
  </conditionalFormatting>
  <conditionalFormatting sqref="AG29:AL29">
    <cfRule type="cellIs" dxfId="632" priority="358" stopIfTrue="1" operator="between">
      <formula>"Pass†"</formula>
      <formula>"Pass† AA"</formula>
    </cfRule>
  </conditionalFormatting>
  <conditionalFormatting sqref="AG29:AL29">
    <cfRule type="cellIs" dxfId="631" priority="359" stopIfTrue="1" operator="between">
      <formula>"Fail"</formula>
      <formula>"Fail AAA"</formula>
    </cfRule>
  </conditionalFormatting>
  <conditionalFormatting sqref="AG29:AL29">
    <cfRule type="cellIs" dxfId="630" priority="360" stopIfTrue="1" operator="between">
      <formula>"Pass"</formula>
      <formula>"Pass AAA"</formula>
    </cfRule>
  </conditionalFormatting>
  <conditionalFormatting sqref="A29:D29 AU29:BW29 F29:Y29">
    <cfRule type="cellIs" dxfId="629" priority="361" stopIfTrue="1" operator="between">
      <formula>"Pass†"</formula>
      <formula>"Pass† AA"</formula>
    </cfRule>
  </conditionalFormatting>
  <conditionalFormatting sqref="A29:D29 AU29:BW29 F29:Y29">
    <cfRule type="cellIs" dxfId="628" priority="362" stopIfTrue="1" operator="between">
      <formula>"Fail"</formula>
      <formula>"Fail AAA"</formula>
    </cfRule>
  </conditionalFormatting>
  <conditionalFormatting sqref="A29:D29 AU29:BW29 F29:Y29">
    <cfRule type="cellIs" dxfId="627" priority="363" stopIfTrue="1" operator="between">
      <formula>"Pass"</formula>
      <formula>"Pass AAA"</formula>
    </cfRule>
  </conditionalFormatting>
  <conditionalFormatting sqref="AM29">
    <cfRule type="cellIs" dxfId="626" priority="364" stopIfTrue="1" operator="between">
      <formula>"Pass†"</formula>
      <formula>"Pass† AA"</formula>
    </cfRule>
  </conditionalFormatting>
  <conditionalFormatting sqref="AM29">
    <cfRule type="cellIs" dxfId="625" priority="365" stopIfTrue="1" operator="between">
      <formula>"Fail"</formula>
      <formula>"Fail AAA"</formula>
    </cfRule>
  </conditionalFormatting>
  <conditionalFormatting sqref="AM29">
    <cfRule type="cellIs" dxfId="624" priority="366" stopIfTrue="1" operator="between">
      <formula>"Pass"</formula>
      <formula>"Pass AAA"</formula>
    </cfRule>
  </conditionalFormatting>
  <conditionalFormatting sqref="Z29:AE29">
    <cfRule type="cellIs" dxfId="623" priority="367" stopIfTrue="1" operator="between">
      <formula>"Pass†"</formula>
      <formula>"Pass† AA"</formula>
    </cfRule>
  </conditionalFormatting>
  <conditionalFormatting sqref="Z29:AE29">
    <cfRule type="cellIs" dxfId="622" priority="368" stopIfTrue="1" operator="between">
      <formula>"Fail"</formula>
      <formula>"Fail AAA"</formula>
    </cfRule>
  </conditionalFormatting>
  <conditionalFormatting sqref="Z29:AE29">
    <cfRule type="cellIs" dxfId="621" priority="369" stopIfTrue="1" operator="between">
      <formula>"Pass"</formula>
      <formula>"Pass AAA"</formula>
    </cfRule>
  </conditionalFormatting>
  <conditionalFormatting sqref="AF29">
    <cfRule type="cellIs" dxfId="620" priority="370" stopIfTrue="1" operator="between">
      <formula>"Pass†"</formula>
      <formula>"Pass† AA"</formula>
    </cfRule>
  </conditionalFormatting>
  <conditionalFormatting sqref="AF29">
    <cfRule type="cellIs" dxfId="619" priority="371" stopIfTrue="1" operator="between">
      <formula>"Fail"</formula>
      <formula>"Fail AAA"</formula>
    </cfRule>
  </conditionalFormatting>
  <conditionalFormatting sqref="AF29">
    <cfRule type="cellIs" dxfId="618" priority="372" stopIfTrue="1" operator="between">
      <formula>"Pass"</formula>
      <formula>"Pass AAA"</formula>
    </cfRule>
  </conditionalFormatting>
  <conditionalFormatting sqref="AM37:AM46">
    <cfRule type="cellIs" dxfId="617" priority="373" stopIfTrue="1" operator="between">
      <formula>"Pass†"</formula>
      <formula>"Pass† AA"</formula>
    </cfRule>
  </conditionalFormatting>
  <conditionalFormatting sqref="AM37:AM46">
    <cfRule type="cellIs" dxfId="616" priority="374" stopIfTrue="1" operator="between">
      <formula>"Fail"</formula>
      <formula>"Fail AAA"</formula>
    </cfRule>
  </conditionalFormatting>
  <conditionalFormatting sqref="AM37:AM46">
    <cfRule type="cellIs" dxfId="615" priority="375" stopIfTrue="1" operator="between">
      <formula>"Pass"</formula>
      <formula>"Pass AAA"</formula>
    </cfRule>
  </conditionalFormatting>
  <conditionalFormatting sqref="A30:F30 H30:Y30 AU30:BW30">
    <cfRule type="cellIs" dxfId="614" priority="376" stopIfTrue="1" operator="between">
      <formula>"Pass†"</formula>
      <formula>"Pass† AA"</formula>
    </cfRule>
  </conditionalFormatting>
  <conditionalFormatting sqref="A30:F30 H30:Y30 AU30:BW30">
    <cfRule type="cellIs" dxfId="613" priority="377" stopIfTrue="1" operator="between">
      <formula>"Fail"</formula>
      <formula>"Fail AAA"</formula>
    </cfRule>
  </conditionalFormatting>
  <conditionalFormatting sqref="A30:F30 H30:Y30 AU30:BW30">
    <cfRule type="cellIs" dxfId="612" priority="378" stopIfTrue="1" operator="between">
      <formula>"Pass"</formula>
      <formula>"Pass AAA"</formula>
    </cfRule>
  </conditionalFormatting>
  <conditionalFormatting sqref="AG30:AL30">
    <cfRule type="cellIs" dxfId="611" priority="379" stopIfTrue="1" operator="between">
      <formula>"Pass†"</formula>
      <formula>"Pass† AA"</formula>
    </cfRule>
  </conditionalFormatting>
  <conditionalFormatting sqref="AG30:AL30">
    <cfRule type="cellIs" dxfId="610" priority="380" stopIfTrue="1" operator="between">
      <formula>"Fail"</formula>
      <formula>"Fail AAA"</formula>
    </cfRule>
  </conditionalFormatting>
  <conditionalFormatting sqref="AG30:AL30">
    <cfRule type="cellIs" dxfId="609" priority="381" stopIfTrue="1" operator="between">
      <formula>"Pass"</formula>
      <formula>"Pass AAA"</formula>
    </cfRule>
  </conditionalFormatting>
  <conditionalFormatting sqref="Z30:AE30">
    <cfRule type="cellIs" dxfId="608" priority="382" stopIfTrue="1" operator="between">
      <formula>"Pass†"</formula>
      <formula>"Pass† AA"</formula>
    </cfRule>
  </conditionalFormatting>
  <conditionalFormatting sqref="Z30:AE30">
    <cfRule type="cellIs" dxfId="607" priority="383" stopIfTrue="1" operator="between">
      <formula>"Fail"</formula>
      <formula>"Fail AAA"</formula>
    </cfRule>
  </conditionalFormatting>
  <conditionalFormatting sqref="Z30:AE30">
    <cfRule type="cellIs" dxfId="606" priority="384" stopIfTrue="1" operator="between">
      <formula>"Pass"</formula>
      <formula>"Pass AAA"</formula>
    </cfRule>
  </conditionalFormatting>
  <conditionalFormatting sqref="AF30">
    <cfRule type="cellIs" dxfId="605" priority="385" stopIfTrue="1" operator="between">
      <formula>"Pass†"</formula>
      <formula>"Pass† AA"</formula>
    </cfRule>
  </conditionalFormatting>
  <conditionalFormatting sqref="AF30">
    <cfRule type="cellIs" dxfId="604" priority="386" stopIfTrue="1" operator="between">
      <formula>"Fail"</formula>
      <formula>"Fail AAA"</formula>
    </cfRule>
  </conditionalFormatting>
  <conditionalFormatting sqref="AF30">
    <cfRule type="cellIs" dxfId="603" priority="387" stopIfTrue="1" operator="between">
      <formula>"Pass"</formula>
      <formula>"Pass AAA"</formula>
    </cfRule>
  </conditionalFormatting>
  <conditionalFormatting sqref="AM30">
    <cfRule type="cellIs" dxfId="602" priority="388" stopIfTrue="1" operator="between">
      <formula>"Pass†"</formula>
      <formula>"Pass† AA"</formula>
    </cfRule>
  </conditionalFormatting>
  <conditionalFormatting sqref="AM30">
    <cfRule type="cellIs" dxfId="601" priority="389" stopIfTrue="1" operator="between">
      <formula>"Fail"</formula>
      <formula>"Fail AAA"</formula>
    </cfRule>
  </conditionalFormatting>
  <conditionalFormatting sqref="AM30">
    <cfRule type="cellIs" dxfId="600" priority="390" stopIfTrue="1" operator="between">
      <formula>"Pass"</formula>
      <formula>"Pass AAA"</formula>
    </cfRule>
  </conditionalFormatting>
  <conditionalFormatting sqref="A28 C28:F28 H28:Y28 AU28:BW28">
    <cfRule type="cellIs" dxfId="599" priority="391" stopIfTrue="1" operator="between">
      <formula>"Pass†"</formula>
      <formula>"Pass† AA"</formula>
    </cfRule>
  </conditionalFormatting>
  <conditionalFormatting sqref="A28 C28:F28 H28:Y28 AU28:BW28">
    <cfRule type="cellIs" dxfId="598" priority="392" stopIfTrue="1" operator="between">
      <formula>"Fail"</formula>
      <formula>"Fail AAA"</formula>
    </cfRule>
  </conditionalFormatting>
  <conditionalFormatting sqref="A28 C28:F28 H28:Y28 AU28:BW28">
    <cfRule type="cellIs" dxfId="597" priority="393" stopIfTrue="1" operator="between">
      <formula>"Pass"</formula>
      <formula>"Pass AAA"</formula>
    </cfRule>
  </conditionalFormatting>
  <conditionalFormatting sqref="B28">
    <cfRule type="cellIs" dxfId="596" priority="394" stopIfTrue="1" operator="between">
      <formula>"Pass†"</formula>
      <formula>"Pass† AA"</formula>
    </cfRule>
  </conditionalFormatting>
  <conditionalFormatting sqref="B28">
    <cfRule type="cellIs" dxfId="595" priority="395" stopIfTrue="1" operator="between">
      <formula>"Fail"</formula>
      <formula>"Fail AAA"</formula>
    </cfRule>
  </conditionalFormatting>
  <conditionalFormatting sqref="B28">
    <cfRule type="cellIs" dxfId="594" priority="396" stopIfTrue="1" operator="between">
      <formula>"Pass"</formula>
      <formula>"Pass AAA"</formula>
    </cfRule>
  </conditionalFormatting>
  <conditionalFormatting sqref="B28">
    <cfRule type="cellIs" dxfId="593" priority="397" stopIfTrue="1" operator="between">
      <formula>"Pass†"</formula>
      <formula>"Pass† AA"</formula>
    </cfRule>
  </conditionalFormatting>
  <conditionalFormatting sqref="B28">
    <cfRule type="cellIs" dxfId="592" priority="398" stopIfTrue="1" operator="between">
      <formula>"Fail"</formula>
      <formula>"Fail AAA"</formula>
    </cfRule>
  </conditionalFormatting>
  <conditionalFormatting sqref="B28">
    <cfRule type="cellIs" dxfId="591" priority="399" stopIfTrue="1" operator="between">
      <formula>"Pass"</formula>
      <formula>"Pass AAA"</formula>
    </cfRule>
  </conditionalFormatting>
  <conditionalFormatting sqref="G28">
    <cfRule type="cellIs" dxfId="590" priority="400" stopIfTrue="1" operator="between">
      <formula>"Pass†"</formula>
      <formula>"Pass† AA"</formula>
    </cfRule>
  </conditionalFormatting>
  <conditionalFormatting sqref="G28">
    <cfRule type="cellIs" dxfId="589" priority="401" stopIfTrue="1" operator="between">
      <formula>"Fail"</formula>
      <formula>"Fail AAA"</formula>
    </cfRule>
  </conditionalFormatting>
  <conditionalFormatting sqref="G28">
    <cfRule type="cellIs" dxfId="588" priority="402" stopIfTrue="1" operator="between">
      <formula>"Pass"</formula>
      <formula>"Pass AAA"</formula>
    </cfRule>
  </conditionalFormatting>
  <conditionalFormatting sqref="G28">
    <cfRule type="cellIs" dxfId="587" priority="403" stopIfTrue="1" operator="between">
      <formula>"Pass†"</formula>
      <formula>"Pass† AA"</formula>
    </cfRule>
  </conditionalFormatting>
  <conditionalFormatting sqref="G28">
    <cfRule type="cellIs" dxfId="586" priority="404" stopIfTrue="1" operator="between">
      <formula>"Fail"</formula>
      <formula>"Fail AAA"</formula>
    </cfRule>
  </conditionalFormatting>
  <conditionalFormatting sqref="G28">
    <cfRule type="cellIs" dxfId="585" priority="405" stopIfTrue="1" operator="between">
      <formula>"Pass"</formula>
      <formula>"Pass AAA"</formula>
    </cfRule>
  </conditionalFormatting>
  <conditionalFormatting sqref="AG28:AL28">
    <cfRule type="cellIs" dxfId="584" priority="406" stopIfTrue="1" operator="between">
      <formula>"Pass†"</formula>
      <formula>"Pass† AA"</formula>
    </cfRule>
  </conditionalFormatting>
  <conditionalFormatting sqref="AG28:AL28">
    <cfRule type="cellIs" dxfId="583" priority="407" stopIfTrue="1" operator="between">
      <formula>"Fail"</formula>
      <formula>"Fail AAA"</formula>
    </cfRule>
  </conditionalFormatting>
  <conditionalFormatting sqref="AG28:AL28">
    <cfRule type="cellIs" dxfId="582" priority="408" stopIfTrue="1" operator="between">
      <formula>"Pass"</formula>
      <formula>"Pass AAA"</formula>
    </cfRule>
  </conditionalFormatting>
  <conditionalFormatting sqref="Z28:AE28">
    <cfRule type="cellIs" dxfId="581" priority="409" stopIfTrue="1" operator="between">
      <formula>"Pass†"</formula>
      <formula>"Pass† AA"</formula>
    </cfRule>
  </conditionalFormatting>
  <conditionalFormatting sqref="Z28:AE28">
    <cfRule type="cellIs" dxfId="580" priority="410" stopIfTrue="1" operator="between">
      <formula>"Fail"</formula>
      <formula>"Fail AAA"</formula>
    </cfRule>
  </conditionalFormatting>
  <conditionalFormatting sqref="Z28:AE28">
    <cfRule type="cellIs" dxfId="579" priority="411" stopIfTrue="1" operator="between">
      <formula>"Pass"</formula>
      <formula>"Pass AAA"</formula>
    </cfRule>
  </conditionalFormatting>
  <conditionalFormatting sqref="AF28">
    <cfRule type="cellIs" dxfId="578" priority="412" stopIfTrue="1" operator="between">
      <formula>"Pass†"</formula>
      <formula>"Pass† AA"</formula>
    </cfRule>
  </conditionalFormatting>
  <conditionalFormatting sqref="AF28">
    <cfRule type="cellIs" dxfId="577" priority="413" stopIfTrue="1" operator="between">
      <formula>"Fail"</formula>
      <formula>"Fail AAA"</formula>
    </cfRule>
  </conditionalFormatting>
  <conditionalFormatting sqref="AF28">
    <cfRule type="cellIs" dxfId="576" priority="414" stopIfTrue="1" operator="between">
      <formula>"Pass"</formula>
      <formula>"Pass AAA"</formula>
    </cfRule>
  </conditionalFormatting>
  <conditionalFormatting sqref="AM28">
    <cfRule type="cellIs" dxfId="575" priority="415" stopIfTrue="1" operator="between">
      <formula>"Pass†"</formula>
      <formula>"Pass† AA"</formula>
    </cfRule>
  </conditionalFormatting>
  <conditionalFormatting sqref="AM28">
    <cfRule type="cellIs" dxfId="574" priority="416" stopIfTrue="1" operator="between">
      <formula>"Fail"</formula>
      <formula>"Fail AAA"</formula>
    </cfRule>
  </conditionalFormatting>
  <conditionalFormatting sqref="AM28">
    <cfRule type="cellIs" dxfId="573" priority="417" stopIfTrue="1" operator="between">
      <formula>"Pass"</formula>
      <formula>"Pass AAA"</formula>
    </cfRule>
  </conditionalFormatting>
  <conditionalFormatting sqref="E29">
    <cfRule type="cellIs" dxfId="572" priority="418" stopIfTrue="1" operator="between">
      <formula>"Pass†"</formula>
      <formula>"Pass† AA"</formula>
    </cfRule>
  </conditionalFormatting>
  <conditionalFormatting sqref="E29">
    <cfRule type="cellIs" dxfId="571" priority="419" stopIfTrue="1" operator="between">
      <formula>"Fail"</formula>
      <formula>"Fail AAA"</formula>
    </cfRule>
  </conditionalFormatting>
  <conditionalFormatting sqref="E29">
    <cfRule type="cellIs" dxfId="570" priority="420" stopIfTrue="1" operator="between">
      <formula>"Pass"</formula>
      <formula>"Pass AAA"</formula>
    </cfRule>
  </conditionalFormatting>
  <conditionalFormatting sqref="A31:D31 H31:Y31 AU31:BW31 F31">
    <cfRule type="cellIs" dxfId="569" priority="421" stopIfTrue="1" operator="between">
      <formula>"Pass†"</formula>
      <formula>"Pass† AA"</formula>
    </cfRule>
  </conditionalFormatting>
  <conditionalFormatting sqref="A31:D31 H31:Y31 AU31:BW31 F31">
    <cfRule type="cellIs" dxfId="568" priority="422" stopIfTrue="1" operator="between">
      <formula>"Fail"</formula>
      <formula>"Fail AAA"</formula>
    </cfRule>
  </conditionalFormatting>
  <conditionalFormatting sqref="A31:D31 H31:Y31 AU31:BW31 F31">
    <cfRule type="cellIs" dxfId="567" priority="423" stopIfTrue="1" operator="between">
      <formula>"Pass"</formula>
      <formula>"Pass AAA"</formula>
    </cfRule>
  </conditionalFormatting>
  <conditionalFormatting sqref="G31">
    <cfRule type="cellIs" dxfId="566" priority="424" stopIfTrue="1" operator="between">
      <formula>"Pass†"</formula>
      <formula>"Pass† AA"</formula>
    </cfRule>
  </conditionalFormatting>
  <conditionalFormatting sqref="G31">
    <cfRule type="cellIs" dxfId="565" priority="425" stopIfTrue="1" operator="between">
      <formula>"Fail"</formula>
      <formula>"Fail AAA"</formula>
    </cfRule>
  </conditionalFormatting>
  <conditionalFormatting sqref="G31">
    <cfRule type="cellIs" dxfId="564" priority="426" stopIfTrue="1" operator="between">
      <formula>"Pass"</formula>
      <formula>"Pass AAA"</formula>
    </cfRule>
  </conditionalFormatting>
  <conditionalFormatting sqref="AG31:AL31">
    <cfRule type="cellIs" dxfId="563" priority="427" stopIfTrue="1" operator="between">
      <formula>"Pass†"</formula>
      <formula>"Pass† AA"</formula>
    </cfRule>
  </conditionalFormatting>
  <conditionalFormatting sqref="AG31:AL31">
    <cfRule type="cellIs" dxfId="562" priority="428" stopIfTrue="1" operator="between">
      <formula>"Fail"</formula>
      <formula>"Fail AAA"</formula>
    </cfRule>
  </conditionalFormatting>
  <conditionalFormatting sqref="AG31:AL31">
    <cfRule type="cellIs" dxfId="561" priority="429" stopIfTrue="1" operator="between">
      <formula>"Pass"</formula>
      <formula>"Pass AAA"</formula>
    </cfRule>
  </conditionalFormatting>
  <conditionalFormatting sqref="AO4:AO10">
    <cfRule type="cellIs" dxfId="560" priority="430" stopIfTrue="1" operator="between">
      <formula>"Pass†"</formula>
      <formula>"Pass† AA"</formula>
    </cfRule>
  </conditionalFormatting>
  <conditionalFormatting sqref="AO4:AO10">
    <cfRule type="cellIs" dxfId="559" priority="431" stopIfTrue="1" operator="between">
      <formula>"Fail"</formula>
      <formula>"Fail AAA"</formula>
    </cfRule>
  </conditionalFormatting>
  <conditionalFormatting sqref="AO4:AO10">
    <cfRule type="cellIs" dxfId="558" priority="432" stopIfTrue="1" operator="between">
      <formula>"Pass"</formula>
      <formula>"Pass AAA"</formula>
    </cfRule>
  </conditionalFormatting>
  <conditionalFormatting sqref="Z31:AE31">
    <cfRule type="cellIs" dxfId="557" priority="433" stopIfTrue="1" operator="between">
      <formula>"Pass†"</formula>
      <formula>"Pass† AA"</formula>
    </cfRule>
  </conditionalFormatting>
  <conditionalFormatting sqref="Z31:AE31">
    <cfRule type="cellIs" dxfId="556" priority="434" stopIfTrue="1" operator="between">
      <formula>"Fail"</formula>
      <formula>"Fail AAA"</formula>
    </cfRule>
  </conditionalFormatting>
  <conditionalFormatting sqref="Z31:AE31">
    <cfRule type="cellIs" dxfId="555" priority="435" stopIfTrue="1" operator="between">
      <formula>"Pass"</formula>
      <formula>"Pass AAA"</formula>
    </cfRule>
  </conditionalFormatting>
  <conditionalFormatting sqref="AF31">
    <cfRule type="cellIs" dxfId="554" priority="436" stopIfTrue="1" operator="between">
      <formula>"Pass†"</formula>
      <formula>"Pass† AA"</formula>
    </cfRule>
  </conditionalFormatting>
  <conditionalFormatting sqref="AF31">
    <cfRule type="cellIs" dxfId="553" priority="437" stopIfTrue="1" operator="between">
      <formula>"Fail"</formula>
      <formula>"Fail AAA"</formula>
    </cfRule>
  </conditionalFormatting>
  <conditionalFormatting sqref="AF31">
    <cfRule type="cellIs" dxfId="552" priority="438" stopIfTrue="1" operator="between">
      <formula>"Pass"</formula>
      <formula>"Pass AAA"</formula>
    </cfRule>
  </conditionalFormatting>
  <conditionalFormatting sqref="C32:D32 G32:Y32 AU32:BW32">
    <cfRule type="cellIs" dxfId="551" priority="439" stopIfTrue="1" operator="between">
      <formula>"Pass†"</formula>
      <formula>"Pass† AA"</formula>
    </cfRule>
  </conditionalFormatting>
  <conditionalFormatting sqref="C32:D32 G32:Y32 AU32:BW32">
    <cfRule type="cellIs" dxfId="550" priority="440" stopIfTrue="1" operator="between">
      <formula>"Fail"</formula>
      <formula>"Fail AAA"</formula>
    </cfRule>
  </conditionalFormatting>
  <conditionalFormatting sqref="C32:D32 G32:Y32 AU32:BW32">
    <cfRule type="cellIs" dxfId="549" priority="441" stopIfTrue="1" operator="between">
      <formula>"Pass"</formula>
      <formula>"Pass AAA"</formula>
    </cfRule>
  </conditionalFormatting>
  <conditionalFormatting sqref="A32">
    <cfRule type="cellIs" dxfId="548" priority="442" stopIfTrue="1" operator="between">
      <formula>"Pass†"</formula>
      <formula>"Pass† AA"</formula>
    </cfRule>
  </conditionalFormatting>
  <conditionalFormatting sqref="A32">
    <cfRule type="cellIs" dxfId="547" priority="443" stopIfTrue="1" operator="between">
      <formula>"Fail"</formula>
      <formula>"Fail AAA"</formula>
    </cfRule>
  </conditionalFormatting>
  <conditionalFormatting sqref="A32">
    <cfRule type="cellIs" dxfId="546" priority="444" stopIfTrue="1" operator="between">
      <formula>"Pass"</formula>
      <formula>"Pass AAA"</formula>
    </cfRule>
  </conditionalFormatting>
  <conditionalFormatting sqref="B32">
    <cfRule type="cellIs" dxfId="545" priority="445" stopIfTrue="1" operator="between">
      <formula>"Pass†"</formula>
      <formula>"Pass† AA"</formula>
    </cfRule>
  </conditionalFormatting>
  <conditionalFormatting sqref="B32">
    <cfRule type="cellIs" dxfId="544" priority="446" stopIfTrue="1" operator="between">
      <formula>"Fail"</formula>
      <formula>"Fail AAA"</formula>
    </cfRule>
  </conditionalFormatting>
  <conditionalFormatting sqref="B32">
    <cfRule type="cellIs" dxfId="543" priority="447" stopIfTrue="1" operator="between">
      <formula>"Pass"</formula>
      <formula>"Pass AAA"</formula>
    </cfRule>
  </conditionalFormatting>
  <conditionalFormatting sqref="F32">
    <cfRule type="cellIs" dxfId="542" priority="448" stopIfTrue="1" operator="between">
      <formula>"Pass†"</formula>
      <formula>"Pass† AA"</formula>
    </cfRule>
  </conditionalFormatting>
  <conditionalFormatting sqref="F32">
    <cfRule type="cellIs" dxfId="541" priority="449" stopIfTrue="1" operator="between">
      <formula>"Fail"</formula>
      <formula>"Fail AAA"</formula>
    </cfRule>
  </conditionalFormatting>
  <conditionalFormatting sqref="F32">
    <cfRule type="cellIs" dxfId="540" priority="450" stopIfTrue="1" operator="between">
      <formula>"Pass"</formula>
      <formula>"Pass AAA"</formula>
    </cfRule>
  </conditionalFormatting>
  <conditionalFormatting sqref="AG32:AL32">
    <cfRule type="cellIs" dxfId="539" priority="451" stopIfTrue="1" operator="between">
      <formula>"Pass†"</formula>
      <formula>"Pass† AA"</formula>
    </cfRule>
  </conditionalFormatting>
  <conditionalFormatting sqref="AG32:AL32">
    <cfRule type="cellIs" dxfId="538" priority="452" stopIfTrue="1" operator="between">
      <formula>"Fail"</formula>
      <formula>"Fail AAA"</formula>
    </cfRule>
  </conditionalFormatting>
  <conditionalFormatting sqref="AG32:AL32">
    <cfRule type="cellIs" dxfId="537" priority="453" stopIfTrue="1" operator="between">
      <formula>"Pass"</formula>
      <formula>"Pass AAA"</formula>
    </cfRule>
  </conditionalFormatting>
  <conditionalFormatting sqref="AC49:AP49">
    <cfRule type="cellIs" dxfId="536" priority="454" stopIfTrue="1" operator="between">
      <formula>"Pass†"</formula>
      <formula>"Pass† AA"</formula>
    </cfRule>
  </conditionalFormatting>
  <conditionalFormatting sqref="AC49:AP49">
    <cfRule type="cellIs" dxfId="535" priority="455" stopIfTrue="1" operator="between">
      <formula>"Fail"</formula>
      <formula>"Fail AAA"</formula>
    </cfRule>
  </conditionalFormatting>
  <conditionalFormatting sqref="AC49:AP49">
    <cfRule type="cellIs" dxfId="534" priority="456" stopIfTrue="1" operator="between">
      <formula>"Pass"</formula>
      <formula>"Pass AAA"</formula>
    </cfRule>
  </conditionalFormatting>
  <conditionalFormatting sqref="Z32:AE32">
    <cfRule type="cellIs" dxfId="533" priority="457" stopIfTrue="1" operator="between">
      <formula>"Pass†"</formula>
      <formula>"Pass† AA"</formula>
    </cfRule>
  </conditionalFormatting>
  <conditionalFormatting sqref="Z32:AE32">
    <cfRule type="cellIs" dxfId="532" priority="458" stopIfTrue="1" operator="between">
      <formula>"Fail"</formula>
      <formula>"Fail AAA"</formula>
    </cfRule>
  </conditionalFormatting>
  <conditionalFormatting sqref="Z32:AE32">
    <cfRule type="cellIs" dxfId="531" priority="459" stopIfTrue="1" operator="between">
      <formula>"Pass"</formula>
      <formula>"Pass AAA"</formula>
    </cfRule>
  </conditionalFormatting>
  <conditionalFormatting sqref="AF32">
    <cfRule type="cellIs" dxfId="530" priority="460" stopIfTrue="1" operator="between">
      <formula>"Pass†"</formula>
      <formula>"Pass† AA"</formula>
    </cfRule>
  </conditionalFormatting>
  <conditionalFormatting sqref="AF32">
    <cfRule type="cellIs" dxfId="529" priority="461" stopIfTrue="1" operator="between">
      <formula>"Fail"</formula>
      <formula>"Fail AAA"</formula>
    </cfRule>
  </conditionalFormatting>
  <conditionalFormatting sqref="AF32">
    <cfRule type="cellIs" dxfId="528" priority="462" stopIfTrue="1" operator="between">
      <formula>"Pass"</formula>
      <formula>"Pass AAA"</formula>
    </cfRule>
  </conditionalFormatting>
  <conditionalFormatting sqref="AO28">
    <cfRule type="cellIs" dxfId="527" priority="463" stopIfTrue="1" operator="between">
      <formula>"Pass†"</formula>
      <formula>"Pass† AA"</formula>
    </cfRule>
  </conditionalFormatting>
  <conditionalFormatting sqref="AO28">
    <cfRule type="cellIs" dxfId="526" priority="464" stopIfTrue="1" operator="between">
      <formula>"Fail"</formula>
      <formula>"Fail AAA"</formula>
    </cfRule>
  </conditionalFormatting>
  <conditionalFormatting sqref="AO28">
    <cfRule type="cellIs" dxfId="525" priority="465" stopIfTrue="1" operator="between">
      <formula>"Pass"</formula>
      <formula>"Pass AAA"</formula>
    </cfRule>
  </conditionalFormatting>
  <conditionalFormatting sqref="E31">
    <cfRule type="cellIs" dxfId="524" priority="466" stopIfTrue="1" operator="between">
      <formula>"Pass†"</formula>
      <formula>"Pass† AA"</formula>
    </cfRule>
  </conditionalFormatting>
  <conditionalFormatting sqref="E31">
    <cfRule type="cellIs" dxfId="523" priority="467" stopIfTrue="1" operator="between">
      <formula>"Fail"</formula>
      <formula>"Fail AAA"</formula>
    </cfRule>
  </conditionalFormatting>
  <conditionalFormatting sqref="E31">
    <cfRule type="cellIs" dxfId="522" priority="468" stopIfTrue="1" operator="between">
      <formula>"Pass"</formula>
      <formula>"Pass AAA"</formula>
    </cfRule>
  </conditionalFormatting>
  <conditionalFormatting sqref="E32">
    <cfRule type="cellIs" dxfId="521" priority="469" stopIfTrue="1" operator="between">
      <formula>"Pass†"</formula>
      <formula>"Pass† AA"</formula>
    </cfRule>
  </conditionalFormatting>
  <conditionalFormatting sqref="E32">
    <cfRule type="cellIs" dxfId="520" priority="470" stopIfTrue="1" operator="between">
      <formula>"Fail"</formula>
      <formula>"Fail AAA"</formula>
    </cfRule>
  </conditionalFormatting>
  <conditionalFormatting sqref="E32">
    <cfRule type="cellIs" dxfId="519" priority="471" stopIfTrue="1" operator="between">
      <formula>"Pass"</formula>
      <formula>"Pass AAA"</formula>
    </cfRule>
  </conditionalFormatting>
  <conditionalFormatting sqref="AN19:AN21">
    <cfRule type="cellIs" dxfId="518" priority="472" stopIfTrue="1" operator="between">
      <formula>"Pass†"</formula>
      <formula>"Pass† AA"</formula>
    </cfRule>
  </conditionalFormatting>
  <conditionalFormatting sqref="AN19:AN21">
    <cfRule type="cellIs" dxfId="517" priority="473" stopIfTrue="1" operator="between">
      <formula>"Fail"</formula>
      <formula>"Fail AAA"</formula>
    </cfRule>
  </conditionalFormatting>
  <conditionalFormatting sqref="AN19:AN21">
    <cfRule type="cellIs" dxfId="516" priority="474" stopIfTrue="1" operator="between">
      <formula>"Pass"</formula>
      <formula>"Pass AAA"</formula>
    </cfRule>
  </conditionalFormatting>
  <conditionalFormatting sqref="AN22">
    <cfRule type="cellIs" dxfId="515" priority="475" stopIfTrue="1" operator="between">
      <formula>"Pass†"</formula>
      <formula>"Pass† AA"</formula>
    </cfRule>
  </conditionalFormatting>
  <conditionalFormatting sqref="AN22">
    <cfRule type="cellIs" dxfId="514" priority="476" stopIfTrue="1" operator="between">
      <formula>"Fail"</formula>
      <formula>"Fail AAA"</formula>
    </cfRule>
  </conditionalFormatting>
  <conditionalFormatting sqref="AN22">
    <cfRule type="cellIs" dxfId="513" priority="477" stopIfTrue="1" operator="between">
      <formula>"Pass"</formula>
      <formula>"Pass AAA"</formula>
    </cfRule>
  </conditionalFormatting>
  <conditionalFormatting sqref="AN23:AN27">
    <cfRule type="cellIs" dxfId="512" priority="478" stopIfTrue="1" operator="between">
      <formula>"Pass†"</formula>
      <formula>"Pass† AA"</formula>
    </cfRule>
  </conditionalFormatting>
  <conditionalFormatting sqref="AN23:AN27">
    <cfRule type="cellIs" dxfId="511" priority="479" stopIfTrue="1" operator="between">
      <formula>"Fail"</formula>
      <formula>"Fail AAA"</formula>
    </cfRule>
  </conditionalFormatting>
  <conditionalFormatting sqref="AN23:AN27">
    <cfRule type="cellIs" dxfId="510" priority="480" stopIfTrue="1" operator="between">
      <formula>"Pass"</formula>
      <formula>"Pass AAA"</formula>
    </cfRule>
  </conditionalFormatting>
  <conditionalFormatting sqref="AN32">
    <cfRule type="cellIs" dxfId="509" priority="481" stopIfTrue="1" operator="between">
      <formula>"Pass†"</formula>
      <formula>"Pass† AA"</formula>
    </cfRule>
  </conditionalFormatting>
  <conditionalFormatting sqref="AN32">
    <cfRule type="cellIs" dxfId="508" priority="482" stopIfTrue="1" operator="between">
      <formula>"Fail"</formula>
      <formula>"Fail AAA"</formula>
    </cfRule>
  </conditionalFormatting>
  <conditionalFormatting sqref="AN32">
    <cfRule type="cellIs" dxfId="507" priority="483" stopIfTrue="1" operator="between">
      <formula>"Pass"</formula>
      <formula>"Pass AAA"</formula>
    </cfRule>
  </conditionalFormatting>
  <conditionalFormatting sqref="AM32">
    <cfRule type="cellIs" dxfId="506" priority="484" stopIfTrue="1" operator="between">
      <formula>"Pass†"</formula>
      <formula>"Pass† AA"</formula>
    </cfRule>
  </conditionalFormatting>
  <conditionalFormatting sqref="AM32">
    <cfRule type="cellIs" dxfId="505" priority="485" stopIfTrue="1" operator="between">
      <formula>"Fail"</formula>
      <formula>"Fail AAA"</formula>
    </cfRule>
  </conditionalFormatting>
  <conditionalFormatting sqref="AM32">
    <cfRule type="cellIs" dxfId="504" priority="486" stopIfTrue="1" operator="between">
      <formula>"Pass"</formula>
      <formula>"Pass AAA"</formula>
    </cfRule>
  </conditionalFormatting>
  <conditionalFormatting sqref="AN31">
    <cfRule type="cellIs" dxfId="503" priority="487" stopIfTrue="1" operator="between">
      <formula>"Pass†"</formula>
      <formula>"Pass† AA"</formula>
    </cfRule>
  </conditionalFormatting>
  <conditionalFormatting sqref="AN31">
    <cfRule type="cellIs" dxfId="502" priority="488" stopIfTrue="1" operator="between">
      <formula>"Fail"</formula>
      <formula>"Fail AAA"</formula>
    </cfRule>
  </conditionalFormatting>
  <conditionalFormatting sqref="AN31">
    <cfRule type="cellIs" dxfId="501" priority="489" stopIfTrue="1" operator="between">
      <formula>"Pass"</formula>
      <formula>"Pass AAA"</formula>
    </cfRule>
  </conditionalFormatting>
  <conditionalFormatting sqref="AQ50">
    <cfRule type="cellIs" dxfId="500" priority="490" stopIfTrue="1" operator="between">
      <formula>"Pass†"</formula>
      <formula>"Pass† AA"</formula>
    </cfRule>
  </conditionalFormatting>
  <conditionalFormatting sqref="AQ50">
    <cfRule type="cellIs" dxfId="499" priority="491" stopIfTrue="1" operator="between">
      <formula>"Fail"</formula>
      <formula>"Fail AAA"</formula>
    </cfRule>
  </conditionalFormatting>
  <conditionalFormatting sqref="AQ50">
    <cfRule type="cellIs" dxfId="498" priority="492" stopIfTrue="1" operator="between">
      <formula>"Pass"</formula>
      <formula>"Pass AAA"</formula>
    </cfRule>
  </conditionalFormatting>
  <conditionalFormatting sqref="AM31">
    <cfRule type="cellIs" dxfId="497" priority="493" stopIfTrue="1" operator="between">
      <formula>"Pass†"</formula>
      <formula>"Pass† AA"</formula>
    </cfRule>
  </conditionalFormatting>
  <conditionalFormatting sqref="AM31">
    <cfRule type="cellIs" dxfId="496" priority="494" stopIfTrue="1" operator="between">
      <formula>"Fail"</formula>
      <formula>"Fail AAA"</formula>
    </cfRule>
  </conditionalFormatting>
  <conditionalFormatting sqref="AM31">
    <cfRule type="cellIs" dxfId="495" priority="495" stopIfTrue="1" operator="between">
      <formula>"Pass"</formula>
      <formula>"Pass AAA"</formula>
    </cfRule>
  </conditionalFormatting>
  <conditionalFormatting sqref="AN28:AN30">
    <cfRule type="cellIs" dxfId="494" priority="496" stopIfTrue="1" operator="between">
      <formula>"Pass†"</formula>
      <formula>"Pass† AA"</formula>
    </cfRule>
  </conditionalFormatting>
  <conditionalFormatting sqref="AN28:AN30">
    <cfRule type="cellIs" dxfId="493" priority="497" stopIfTrue="1" operator="between">
      <formula>"Fail"</formula>
      <formula>"Fail AAA"</formula>
    </cfRule>
  </conditionalFormatting>
  <conditionalFormatting sqref="AN28:AN30">
    <cfRule type="cellIs" dxfId="492" priority="498" stopIfTrue="1" operator="between">
      <formula>"Pass"</formula>
      <formula>"Pass AAA"</formula>
    </cfRule>
  </conditionalFormatting>
  <conditionalFormatting sqref="AN33:AN35">
    <cfRule type="cellIs" dxfId="491" priority="499" stopIfTrue="1" operator="between">
      <formula>"Pass†"</formula>
      <formula>"Pass† AA"</formula>
    </cfRule>
  </conditionalFormatting>
  <conditionalFormatting sqref="AN33:AN35">
    <cfRule type="cellIs" dxfId="490" priority="500" stopIfTrue="1" operator="between">
      <formula>"Fail"</formula>
      <formula>"Fail AAA"</formula>
    </cfRule>
  </conditionalFormatting>
  <conditionalFormatting sqref="AN33:AN35">
    <cfRule type="cellIs" dxfId="489" priority="501" stopIfTrue="1" operator="between">
      <formula>"Pass"</formula>
      <formula>"Pass AAA"</formula>
    </cfRule>
  </conditionalFormatting>
  <conditionalFormatting sqref="AN37:AN42">
    <cfRule type="cellIs" dxfId="488" priority="502" stopIfTrue="1" operator="between">
      <formula>"Pass†"</formula>
      <formula>"Pass† AA"</formula>
    </cfRule>
  </conditionalFormatting>
  <conditionalFormatting sqref="AN37:AN42">
    <cfRule type="cellIs" dxfId="487" priority="503" stopIfTrue="1" operator="between">
      <formula>"Fail"</formula>
      <formula>"Fail AAA"</formula>
    </cfRule>
  </conditionalFormatting>
  <conditionalFormatting sqref="AN37:AN42">
    <cfRule type="cellIs" dxfId="486" priority="504" stopIfTrue="1" operator="between">
      <formula>"Pass"</formula>
      <formula>"Pass AAA"</formula>
    </cfRule>
  </conditionalFormatting>
  <conditionalFormatting sqref="AN43:AN46">
    <cfRule type="cellIs" dxfId="485" priority="505" stopIfTrue="1" operator="between">
      <formula>"Pass†"</formula>
      <formula>"Pass† AA"</formula>
    </cfRule>
  </conditionalFormatting>
  <conditionalFormatting sqref="AN43:AN46">
    <cfRule type="cellIs" dxfId="484" priority="506" stopIfTrue="1" operator="between">
      <formula>"Fail"</formula>
      <formula>"Fail AAA"</formula>
    </cfRule>
  </conditionalFormatting>
  <conditionalFormatting sqref="AN43:AN46">
    <cfRule type="cellIs" dxfId="483" priority="507" stopIfTrue="1" operator="between">
      <formula>"Pass"</formula>
      <formula>"Pass AAA"</formula>
    </cfRule>
  </conditionalFormatting>
  <conditionalFormatting sqref="AN4:AN10">
    <cfRule type="cellIs" dxfId="482" priority="508" stopIfTrue="1" operator="between">
      <formula>"Pass†"</formula>
      <formula>"Pass† AA"</formula>
    </cfRule>
  </conditionalFormatting>
  <conditionalFormatting sqref="AN4:AN10">
    <cfRule type="cellIs" dxfId="481" priority="509" stopIfTrue="1" operator="between">
      <formula>"Fail"</formula>
      <formula>"Fail AAA"</formula>
    </cfRule>
  </conditionalFormatting>
  <conditionalFormatting sqref="AN4:AN10">
    <cfRule type="cellIs" dxfId="480" priority="510" stopIfTrue="1" operator="between">
      <formula>"Pass"</formula>
      <formula>"Pass AAA"</formula>
    </cfRule>
  </conditionalFormatting>
  <conditionalFormatting sqref="AN11:AN14">
    <cfRule type="cellIs" dxfId="479" priority="511" stopIfTrue="1" operator="between">
      <formula>"Pass†"</formula>
      <formula>"Pass† AA"</formula>
    </cfRule>
  </conditionalFormatting>
  <conditionalFormatting sqref="AN11:AN14">
    <cfRule type="cellIs" dxfId="478" priority="512" stopIfTrue="1" operator="between">
      <formula>"Fail"</formula>
      <formula>"Fail AAA"</formula>
    </cfRule>
  </conditionalFormatting>
  <conditionalFormatting sqref="AN11:AN14">
    <cfRule type="cellIs" dxfId="477" priority="513" stopIfTrue="1" operator="between">
      <formula>"Pass"</formula>
      <formula>"Pass AAA"</formula>
    </cfRule>
  </conditionalFormatting>
  <conditionalFormatting sqref="AN15:AN16">
    <cfRule type="cellIs" dxfId="476" priority="514" stopIfTrue="1" operator="between">
      <formula>"Pass†"</formula>
      <formula>"Pass† AA"</formula>
    </cfRule>
  </conditionalFormatting>
  <conditionalFormatting sqref="AN15:AN16">
    <cfRule type="cellIs" dxfId="475" priority="515" stopIfTrue="1" operator="between">
      <formula>"Fail"</formula>
      <formula>"Fail AAA"</formula>
    </cfRule>
  </conditionalFormatting>
  <conditionalFormatting sqref="AN15:AN16">
    <cfRule type="cellIs" dxfId="474" priority="516" stopIfTrue="1" operator="between">
      <formula>"Pass"</formula>
      <formula>"Pass AAA"</formula>
    </cfRule>
  </conditionalFormatting>
  <conditionalFormatting sqref="AN17">
    <cfRule type="cellIs" dxfId="473" priority="517" stopIfTrue="1" operator="between">
      <formula>"Pass†"</formula>
      <formula>"Pass† AA"</formula>
    </cfRule>
  </conditionalFormatting>
  <conditionalFormatting sqref="AN17">
    <cfRule type="cellIs" dxfId="472" priority="518" stopIfTrue="1" operator="between">
      <formula>"Fail"</formula>
      <formula>"Fail AAA"</formula>
    </cfRule>
  </conditionalFormatting>
  <conditionalFormatting sqref="AN17">
    <cfRule type="cellIs" dxfId="471" priority="519" stopIfTrue="1" operator="between">
      <formula>"Pass"</formula>
      <formula>"Pass AAA"</formula>
    </cfRule>
  </conditionalFormatting>
  <conditionalFormatting sqref="AN18">
    <cfRule type="cellIs" dxfId="470" priority="520" stopIfTrue="1" operator="between">
      <formula>"Pass†"</formula>
      <formula>"Pass† AA"</formula>
    </cfRule>
  </conditionalFormatting>
  <conditionalFormatting sqref="AN18">
    <cfRule type="cellIs" dxfId="469" priority="521" stopIfTrue="1" operator="between">
      <formula>"Fail"</formula>
      <formula>"Fail AAA"</formula>
    </cfRule>
  </conditionalFormatting>
  <conditionalFormatting sqref="AN18">
    <cfRule type="cellIs" dxfId="468" priority="522" stopIfTrue="1" operator="between">
      <formula>"Pass"</formula>
      <formula>"Pass AAA"</formula>
    </cfRule>
  </conditionalFormatting>
  <conditionalFormatting sqref="AO11:AO14">
    <cfRule type="cellIs" dxfId="467" priority="523" stopIfTrue="1" operator="between">
      <formula>"Pass†"</formula>
      <formula>"Pass† AA"</formula>
    </cfRule>
  </conditionalFormatting>
  <conditionalFormatting sqref="AO11:AO14">
    <cfRule type="cellIs" dxfId="466" priority="524" stopIfTrue="1" operator="between">
      <formula>"Fail"</formula>
      <formula>"Fail AAA"</formula>
    </cfRule>
  </conditionalFormatting>
  <conditionalFormatting sqref="AO11:AO14">
    <cfRule type="cellIs" dxfId="465" priority="525" stopIfTrue="1" operator="between">
      <formula>"Pass"</formula>
      <formula>"Pass AAA"</formula>
    </cfRule>
  </conditionalFormatting>
  <conditionalFormatting sqref="AO15:AO16">
    <cfRule type="cellIs" dxfId="464" priority="526" stopIfTrue="1" operator="between">
      <formula>"Pass†"</formula>
      <formula>"Pass† AA"</formula>
    </cfRule>
  </conditionalFormatting>
  <conditionalFormatting sqref="AO15:AO16">
    <cfRule type="cellIs" dxfId="463" priority="527" stopIfTrue="1" operator="between">
      <formula>"Fail"</formula>
      <formula>"Fail AAA"</formula>
    </cfRule>
  </conditionalFormatting>
  <conditionalFormatting sqref="AO15:AO16">
    <cfRule type="cellIs" dxfId="462" priority="528" stopIfTrue="1" operator="between">
      <formula>"Pass"</formula>
      <formula>"Pass AAA"</formula>
    </cfRule>
  </conditionalFormatting>
  <conditionalFormatting sqref="AQ36">
    <cfRule type="cellIs" dxfId="461" priority="529" stopIfTrue="1" operator="between">
      <formula>"Pass†"</formula>
      <formula>"Pass† AA"</formula>
    </cfRule>
  </conditionalFormatting>
  <conditionalFormatting sqref="AQ36">
    <cfRule type="cellIs" dxfId="460" priority="530" stopIfTrue="1" operator="between">
      <formula>"Fail"</formula>
      <formula>"Fail AAA"</formula>
    </cfRule>
  </conditionalFormatting>
  <conditionalFormatting sqref="AQ36">
    <cfRule type="cellIs" dxfId="459" priority="531" stopIfTrue="1" operator="between">
      <formula>"Pass"</formula>
      <formula>"Pass AAA"</formula>
    </cfRule>
  </conditionalFormatting>
  <conditionalFormatting sqref="AO17">
    <cfRule type="cellIs" dxfId="458" priority="532" stopIfTrue="1" operator="between">
      <formula>"Pass†"</formula>
      <formula>"Pass† AA"</formula>
    </cfRule>
  </conditionalFormatting>
  <conditionalFormatting sqref="AO17">
    <cfRule type="cellIs" dxfId="457" priority="533" stopIfTrue="1" operator="between">
      <formula>"Fail"</formula>
      <formula>"Fail AAA"</formula>
    </cfRule>
  </conditionalFormatting>
  <conditionalFormatting sqref="AO17">
    <cfRule type="cellIs" dxfId="456" priority="534" stopIfTrue="1" operator="between">
      <formula>"Pass"</formula>
      <formula>"Pass AAA"</formula>
    </cfRule>
  </conditionalFormatting>
  <conditionalFormatting sqref="AO18">
    <cfRule type="cellIs" dxfId="455" priority="535" stopIfTrue="1" operator="between">
      <formula>"Pass†"</formula>
      <formula>"Pass† AA"</formula>
    </cfRule>
  </conditionalFormatting>
  <conditionalFormatting sqref="AO18">
    <cfRule type="cellIs" dxfId="454" priority="536" stopIfTrue="1" operator="between">
      <formula>"Fail"</formula>
      <formula>"Fail AAA"</formula>
    </cfRule>
  </conditionalFormatting>
  <conditionalFormatting sqref="AO18">
    <cfRule type="cellIs" dxfId="453" priority="537" stopIfTrue="1" operator="between">
      <formula>"Pass"</formula>
      <formula>"Pass AAA"</formula>
    </cfRule>
  </conditionalFormatting>
  <conditionalFormatting sqref="AQ44:AQ46">
    <cfRule type="cellIs" dxfId="452" priority="538" stopIfTrue="1" operator="between">
      <formula>"Pass†"</formula>
      <formula>"Pass† AA"</formula>
    </cfRule>
  </conditionalFormatting>
  <conditionalFormatting sqref="AQ44:AQ46">
    <cfRule type="cellIs" dxfId="451" priority="539" stopIfTrue="1" operator="between">
      <formula>"Fail"</formula>
      <formula>"Fail AAA"</formula>
    </cfRule>
  </conditionalFormatting>
  <conditionalFormatting sqref="AQ44:AQ46">
    <cfRule type="cellIs" dxfId="450" priority="540" stopIfTrue="1" operator="between">
      <formula>"Pass"</formula>
      <formula>"Pass AAA"</formula>
    </cfRule>
  </conditionalFormatting>
  <conditionalFormatting sqref="AO22">
    <cfRule type="cellIs" dxfId="449" priority="541" stopIfTrue="1" operator="between">
      <formula>"Pass†"</formula>
      <formula>"Pass† AA"</formula>
    </cfRule>
  </conditionalFormatting>
  <conditionalFormatting sqref="AO22">
    <cfRule type="cellIs" dxfId="448" priority="542" stopIfTrue="1" operator="between">
      <formula>"Fail"</formula>
      <formula>"Fail AAA"</formula>
    </cfRule>
  </conditionalFormatting>
  <conditionalFormatting sqref="AO22">
    <cfRule type="cellIs" dxfId="447" priority="543" stopIfTrue="1" operator="between">
      <formula>"Pass"</formula>
      <formula>"Pass AAA"</formula>
    </cfRule>
  </conditionalFormatting>
  <conditionalFormatting sqref="AO32">
    <cfRule type="cellIs" dxfId="446" priority="544" stopIfTrue="1" operator="between">
      <formula>"Pass†"</formula>
      <formula>"Pass† AA"</formula>
    </cfRule>
  </conditionalFormatting>
  <conditionalFormatting sqref="AO32">
    <cfRule type="cellIs" dxfId="445" priority="545" stopIfTrue="1" operator="between">
      <formula>"Fail"</formula>
      <formula>"Fail AAA"</formula>
    </cfRule>
  </conditionalFormatting>
  <conditionalFormatting sqref="AO32">
    <cfRule type="cellIs" dxfId="444" priority="546" stopIfTrue="1" operator="between">
      <formula>"Pass"</formula>
      <formula>"Pass AAA"</formula>
    </cfRule>
  </conditionalFormatting>
  <conditionalFormatting sqref="AQ49">
    <cfRule type="cellIs" dxfId="443" priority="547" stopIfTrue="1" operator="between">
      <formula>"Pass†"</formula>
      <formula>"Pass† AA"</formula>
    </cfRule>
  </conditionalFormatting>
  <conditionalFormatting sqref="AQ49">
    <cfRule type="cellIs" dxfId="442" priority="548" stopIfTrue="1" operator="between">
      <formula>"Fail"</formula>
      <formula>"Fail AAA"</formula>
    </cfRule>
  </conditionalFormatting>
  <conditionalFormatting sqref="AQ49">
    <cfRule type="cellIs" dxfId="441" priority="549" stopIfTrue="1" operator="between">
      <formula>"Pass"</formula>
      <formula>"Pass AAA"</formula>
    </cfRule>
  </conditionalFormatting>
  <conditionalFormatting sqref="AO23:AO27">
    <cfRule type="cellIs" dxfId="440" priority="550" stopIfTrue="1" operator="between">
      <formula>"Pass†"</formula>
      <formula>"Pass† AA"</formula>
    </cfRule>
  </conditionalFormatting>
  <conditionalFormatting sqref="AO23:AO27">
    <cfRule type="cellIs" dxfId="439" priority="551" stopIfTrue="1" operator="between">
      <formula>"Fail"</formula>
      <formula>"Fail AAA"</formula>
    </cfRule>
  </conditionalFormatting>
  <conditionalFormatting sqref="AO23:AO27">
    <cfRule type="cellIs" dxfId="438" priority="552" stopIfTrue="1" operator="between">
      <formula>"Pass"</formula>
      <formula>"Pass AAA"</formula>
    </cfRule>
  </conditionalFormatting>
  <conditionalFormatting sqref="AO37:AO38">
    <cfRule type="cellIs" dxfId="437" priority="553" stopIfTrue="1" operator="between">
      <formula>"Pass†"</formula>
      <formula>"Pass† AA"</formula>
    </cfRule>
  </conditionalFormatting>
  <conditionalFormatting sqref="AO37:AO38">
    <cfRule type="cellIs" dxfId="436" priority="554" stopIfTrue="1" operator="between">
      <formula>"Fail"</formula>
      <formula>"Fail AAA"</formula>
    </cfRule>
  </conditionalFormatting>
  <conditionalFormatting sqref="AO37:AO38">
    <cfRule type="cellIs" dxfId="435" priority="555" stopIfTrue="1" operator="between">
      <formula>"Pass"</formula>
      <formula>"Pass AAA"</formula>
    </cfRule>
  </conditionalFormatting>
  <conditionalFormatting sqref="AO31">
    <cfRule type="cellIs" dxfId="434" priority="556" stopIfTrue="1" operator="between">
      <formula>"Pass†"</formula>
      <formula>"Pass† AA"</formula>
    </cfRule>
  </conditionalFormatting>
  <conditionalFormatting sqref="AO31">
    <cfRule type="cellIs" dxfId="433" priority="557" stopIfTrue="1" operator="between">
      <formula>"Fail"</formula>
      <formula>"Fail AAA"</formula>
    </cfRule>
  </conditionalFormatting>
  <conditionalFormatting sqref="AO31">
    <cfRule type="cellIs" dxfId="432" priority="558" stopIfTrue="1" operator="between">
      <formula>"Pass"</formula>
      <formula>"Pass AAA"</formula>
    </cfRule>
  </conditionalFormatting>
  <conditionalFormatting sqref="AO33:AO35">
    <cfRule type="cellIs" dxfId="431" priority="559" stopIfTrue="1" operator="between">
      <formula>"Pass†"</formula>
      <formula>"Pass† AA"</formula>
    </cfRule>
  </conditionalFormatting>
  <conditionalFormatting sqref="AO33:AO35">
    <cfRule type="cellIs" dxfId="430" priority="560" stopIfTrue="1" operator="between">
      <formula>"Fail"</formula>
      <formula>"Fail AAA"</formula>
    </cfRule>
  </conditionalFormatting>
  <conditionalFormatting sqref="AO33:AO35">
    <cfRule type="cellIs" dxfId="429" priority="561" stopIfTrue="1" operator="between">
      <formula>"Pass"</formula>
      <formula>"Pass AAA"</formula>
    </cfRule>
  </conditionalFormatting>
  <conditionalFormatting sqref="AO39:AO42">
    <cfRule type="cellIs" dxfId="428" priority="562" stopIfTrue="1" operator="between">
      <formula>"Pass†"</formula>
      <formula>"Pass† AA"</formula>
    </cfRule>
  </conditionalFormatting>
  <conditionalFormatting sqref="AO39:AO42">
    <cfRule type="cellIs" dxfId="427" priority="563" stopIfTrue="1" operator="between">
      <formula>"Fail"</formula>
      <formula>"Fail AAA"</formula>
    </cfRule>
  </conditionalFormatting>
  <conditionalFormatting sqref="AO39:AO42">
    <cfRule type="cellIs" dxfId="426" priority="564" stopIfTrue="1" operator="between">
      <formula>"Pass"</formula>
      <formula>"Pass AAA"</formula>
    </cfRule>
  </conditionalFormatting>
  <conditionalFormatting sqref="AO43:AO46">
    <cfRule type="cellIs" dxfId="425" priority="565" stopIfTrue="1" operator="between">
      <formula>"Pass†"</formula>
      <formula>"Pass† AA"</formula>
    </cfRule>
  </conditionalFormatting>
  <conditionalFormatting sqref="AO43:AO46">
    <cfRule type="cellIs" dxfId="424" priority="566" stopIfTrue="1" operator="between">
      <formula>"Fail"</formula>
      <formula>"Fail AAA"</formula>
    </cfRule>
  </conditionalFormatting>
  <conditionalFormatting sqref="AO43:AO46">
    <cfRule type="cellIs" dxfId="423" priority="567" stopIfTrue="1" operator="between">
      <formula>"Pass"</formula>
      <formula>"Pass AAA"</formula>
    </cfRule>
  </conditionalFormatting>
  <conditionalFormatting sqref="G50">
    <cfRule type="cellIs" dxfId="422" priority="568" stopIfTrue="1" operator="between">
      <formula>"Pass†"</formula>
      <formula>"Pass† AA"</formula>
    </cfRule>
  </conditionalFormatting>
  <conditionalFormatting sqref="G50">
    <cfRule type="cellIs" dxfId="421" priority="569" stopIfTrue="1" operator="between">
      <formula>"Fail"</formula>
      <formula>"Fail AAA"</formula>
    </cfRule>
  </conditionalFormatting>
  <conditionalFormatting sqref="G50">
    <cfRule type="cellIs" dxfId="420" priority="570" stopIfTrue="1" operator="between">
      <formula>"Pass"</formula>
      <formula>"Pass AAA"</formula>
    </cfRule>
  </conditionalFormatting>
  <conditionalFormatting sqref="AO29">
    <cfRule type="cellIs" dxfId="419" priority="571" stopIfTrue="1" operator="between">
      <formula>"Pass†"</formula>
      <formula>"Pass† AA"</formula>
    </cfRule>
  </conditionalFormatting>
  <conditionalFormatting sqref="AO29">
    <cfRule type="cellIs" dxfId="418" priority="572" stopIfTrue="1" operator="between">
      <formula>"Fail"</formula>
      <formula>"Fail AAA"</formula>
    </cfRule>
  </conditionalFormatting>
  <conditionalFormatting sqref="AO29">
    <cfRule type="cellIs" dxfId="417" priority="573" stopIfTrue="1" operator="between">
      <formula>"Pass"</formula>
      <formula>"Pass AAA"</formula>
    </cfRule>
  </conditionalFormatting>
  <conditionalFormatting sqref="AO30">
    <cfRule type="cellIs" dxfId="416" priority="574" stopIfTrue="1" operator="between">
      <formula>"Pass†"</formula>
      <formula>"Pass† AA"</formula>
    </cfRule>
  </conditionalFormatting>
  <conditionalFormatting sqref="AO30">
    <cfRule type="cellIs" dxfId="415" priority="575" stopIfTrue="1" operator="between">
      <formula>"Fail"</formula>
      <formula>"Fail AAA"</formula>
    </cfRule>
  </conditionalFormatting>
  <conditionalFormatting sqref="AO30">
    <cfRule type="cellIs" dxfId="414" priority="576" stopIfTrue="1" operator="between">
      <formula>"Pass"</formula>
      <formula>"Pass AAA"</formula>
    </cfRule>
  </conditionalFormatting>
  <conditionalFormatting sqref="C36:E36 H36:Y36 AU36:BW36">
    <cfRule type="cellIs" dxfId="413" priority="577" stopIfTrue="1" operator="between">
      <formula>"Pass†"</formula>
      <formula>"Pass† AA"</formula>
    </cfRule>
  </conditionalFormatting>
  <conditionalFormatting sqref="C36:E36 H36:Y36 AU36:BW36">
    <cfRule type="cellIs" dxfId="412" priority="578" stopIfTrue="1" operator="between">
      <formula>"Fail"</formula>
      <formula>"Fail AAA"</formula>
    </cfRule>
  </conditionalFormatting>
  <conditionalFormatting sqref="C36:E36 H36:Y36 AU36:BW36">
    <cfRule type="cellIs" dxfId="411" priority="579" stopIfTrue="1" operator="between">
      <formula>"Pass"</formula>
      <formula>"Pass AAA"</formula>
    </cfRule>
  </conditionalFormatting>
  <conditionalFormatting sqref="A36:B36">
    <cfRule type="cellIs" dxfId="410" priority="580" stopIfTrue="1" operator="between">
      <formula>"Pass†"</formula>
      <formula>"Pass† AA"</formula>
    </cfRule>
  </conditionalFormatting>
  <conditionalFormatting sqref="A36:B36">
    <cfRule type="cellIs" dxfId="409" priority="581" stopIfTrue="1" operator="between">
      <formula>"Fail"</formula>
      <formula>"Fail AAA"</formula>
    </cfRule>
  </conditionalFormatting>
  <conditionalFormatting sqref="A36:B36">
    <cfRule type="cellIs" dxfId="408" priority="582" stopIfTrue="1" operator="between">
      <formula>"Pass"</formula>
      <formula>"Pass AAA"</formula>
    </cfRule>
  </conditionalFormatting>
  <conditionalFormatting sqref="F36">
    <cfRule type="cellIs" dxfId="407" priority="583" stopIfTrue="1" operator="between">
      <formula>"Pass†"</formula>
      <formula>"Pass† AA"</formula>
    </cfRule>
  </conditionalFormatting>
  <conditionalFormatting sqref="F36">
    <cfRule type="cellIs" dxfId="406" priority="584" stopIfTrue="1" operator="between">
      <formula>"Fail"</formula>
      <formula>"Fail AAA"</formula>
    </cfRule>
  </conditionalFormatting>
  <conditionalFormatting sqref="F36">
    <cfRule type="cellIs" dxfId="405" priority="585" stopIfTrue="1" operator="between">
      <formula>"Pass"</formula>
      <formula>"Pass AAA"</formula>
    </cfRule>
  </conditionalFormatting>
  <conditionalFormatting sqref="F36">
    <cfRule type="cellIs" dxfId="404" priority="586" stopIfTrue="1" operator="between">
      <formula>"Pass†"</formula>
      <formula>"Pass† AA"</formula>
    </cfRule>
  </conditionalFormatting>
  <conditionalFormatting sqref="F36">
    <cfRule type="cellIs" dxfId="403" priority="587" stopIfTrue="1" operator="between">
      <formula>"Fail"</formula>
      <formula>"Fail AAA"</formula>
    </cfRule>
  </conditionalFormatting>
  <conditionalFormatting sqref="F36">
    <cfRule type="cellIs" dxfId="402" priority="588" stopIfTrue="1" operator="between">
      <formula>"Pass"</formula>
      <formula>"Pass AAA"</formula>
    </cfRule>
  </conditionalFormatting>
  <conditionalFormatting sqref="G36">
    <cfRule type="cellIs" dxfId="401" priority="589" stopIfTrue="1" operator="between">
      <formula>"Pass†"</formula>
      <formula>"Pass† AA"</formula>
    </cfRule>
  </conditionalFormatting>
  <conditionalFormatting sqref="G36">
    <cfRule type="cellIs" dxfId="400" priority="590" stopIfTrue="1" operator="between">
      <formula>"Fail"</formula>
      <formula>"Fail AAA"</formula>
    </cfRule>
  </conditionalFormatting>
  <conditionalFormatting sqref="G36">
    <cfRule type="cellIs" dxfId="399" priority="591" stopIfTrue="1" operator="between">
      <formula>"Pass"</formula>
      <formula>"Pass AAA"</formula>
    </cfRule>
  </conditionalFormatting>
  <conditionalFormatting sqref="Z36:AE36">
    <cfRule type="cellIs" dxfId="398" priority="592" stopIfTrue="1" operator="between">
      <formula>"Pass†"</formula>
      <formula>"Pass† AA"</formula>
    </cfRule>
  </conditionalFormatting>
  <conditionalFormatting sqref="Z36:AE36">
    <cfRule type="cellIs" dxfId="397" priority="593" stopIfTrue="1" operator="between">
      <formula>"Fail"</formula>
      <formula>"Fail AAA"</formula>
    </cfRule>
  </conditionalFormatting>
  <conditionalFormatting sqref="Z36:AE36">
    <cfRule type="cellIs" dxfId="396" priority="594" stopIfTrue="1" operator="between">
      <formula>"Pass"</formula>
      <formula>"Pass AAA"</formula>
    </cfRule>
  </conditionalFormatting>
  <conditionalFormatting sqref="AF36:AI36">
    <cfRule type="cellIs" dxfId="395" priority="595" stopIfTrue="1" operator="between">
      <formula>"Pass†"</formula>
      <formula>"Pass† AA"</formula>
    </cfRule>
  </conditionalFormatting>
  <conditionalFormatting sqref="AF36:AI36">
    <cfRule type="cellIs" dxfId="394" priority="596" stopIfTrue="1" operator="between">
      <formula>"Fail"</formula>
      <formula>"Fail AAA"</formula>
    </cfRule>
  </conditionalFormatting>
  <conditionalFormatting sqref="AF36:AI36">
    <cfRule type="cellIs" dxfId="393" priority="597" stopIfTrue="1" operator="between">
      <formula>"Pass"</formula>
      <formula>"Pass AAA"</formula>
    </cfRule>
  </conditionalFormatting>
  <conditionalFormatting sqref="AJ36:AN36">
    <cfRule type="cellIs" dxfId="392" priority="598" stopIfTrue="1" operator="between">
      <formula>"Pass†"</formula>
      <formula>"Pass† AA"</formula>
    </cfRule>
  </conditionalFormatting>
  <conditionalFormatting sqref="AJ36:AN36">
    <cfRule type="cellIs" dxfId="391" priority="599" stopIfTrue="1" operator="between">
      <formula>"Fail"</formula>
      <formula>"Fail AAA"</formula>
    </cfRule>
  </conditionalFormatting>
  <conditionalFormatting sqref="AJ36:AN36">
    <cfRule type="cellIs" dxfId="390" priority="600" stopIfTrue="1" operator="between">
      <formula>"Pass"</formula>
      <formula>"Pass AAA"</formula>
    </cfRule>
  </conditionalFormatting>
  <conditionalFormatting sqref="AO36">
    <cfRule type="cellIs" dxfId="389" priority="601" stopIfTrue="1" operator="between">
      <formula>"Pass†"</formula>
      <formula>"Pass† AA"</formula>
    </cfRule>
  </conditionalFormatting>
  <conditionalFormatting sqref="AO36">
    <cfRule type="cellIs" dxfId="388" priority="602" stopIfTrue="1" operator="between">
      <formula>"Fail"</formula>
      <formula>"Fail AAA"</formula>
    </cfRule>
  </conditionalFormatting>
  <conditionalFormatting sqref="AO36">
    <cfRule type="cellIs" dxfId="387" priority="603" stopIfTrue="1" operator="between">
      <formula>"Pass"</formula>
      <formula>"Pass AAA"</formula>
    </cfRule>
  </conditionalFormatting>
  <conditionalFormatting sqref="AC50:AP50">
    <cfRule type="cellIs" dxfId="386" priority="604" stopIfTrue="1" operator="between">
      <formula>"Pass†"</formula>
      <formula>"Pass† AA"</formula>
    </cfRule>
  </conditionalFormatting>
  <conditionalFormatting sqref="AC50:AP50">
    <cfRule type="cellIs" dxfId="385" priority="605" stopIfTrue="1" operator="between">
      <formula>"Fail"</formula>
      <formula>"Fail AAA"</formula>
    </cfRule>
  </conditionalFormatting>
  <conditionalFormatting sqref="AC50:AP50">
    <cfRule type="cellIs" dxfId="384" priority="606" stopIfTrue="1" operator="between">
      <formula>"Pass"</formula>
      <formula>"Pass AAA"</formula>
    </cfRule>
  </conditionalFormatting>
  <conditionalFormatting sqref="AR50">
    <cfRule type="cellIs" dxfId="383" priority="607" stopIfTrue="1" operator="between">
      <formula>"Pass†"</formula>
      <formula>"Pass† AA"</formula>
    </cfRule>
  </conditionalFormatting>
  <conditionalFormatting sqref="AR50">
    <cfRule type="cellIs" dxfId="382" priority="608" stopIfTrue="1" operator="between">
      <formula>"Fail"</formula>
      <formula>"Fail AAA"</formula>
    </cfRule>
  </conditionalFormatting>
  <conditionalFormatting sqref="AR50">
    <cfRule type="cellIs" dxfId="381" priority="609" stopIfTrue="1" operator="between">
      <formula>"Pass"</formula>
      <formula>"Pass AAA"</formula>
    </cfRule>
  </conditionalFormatting>
  <conditionalFormatting sqref="AO19:AO21">
    <cfRule type="cellIs" dxfId="380" priority="610" stopIfTrue="1" operator="between">
      <formula>"Pass†"</formula>
      <formula>"Pass† AA"</formula>
    </cfRule>
  </conditionalFormatting>
  <conditionalFormatting sqref="AO19:AO21">
    <cfRule type="cellIs" dxfId="379" priority="611" stopIfTrue="1" operator="between">
      <formula>"Fail"</formula>
      <formula>"Fail AAA"</formula>
    </cfRule>
  </conditionalFormatting>
  <conditionalFormatting sqref="AO19:AO21">
    <cfRule type="cellIs" dxfId="378" priority="612" stopIfTrue="1" operator="between">
      <formula>"Pass"</formula>
      <formula>"Pass AAA"</formula>
    </cfRule>
  </conditionalFormatting>
  <conditionalFormatting sqref="AP21">
    <cfRule type="cellIs" dxfId="377" priority="613" stopIfTrue="1" operator="between">
      <formula>"Pass†"</formula>
      <formula>"Pass† AA"</formula>
    </cfRule>
  </conditionalFormatting>
  <conditionalFormatting sqref="AP21">
    <cfRule type="cellIs" dxfId="376" priority="614" stopIfTrue="1" operator="between">
      <formula>"Fail"</formula>
      <formula>"Fail AAA"</formula>
    </cfRule>
  </conditionalFormatting>
  <conditionalFormatting sqref="AP21">
    <cfRule type="cellIs" dxfId="375" priority="615" stopIfTrue="1" operator="between">
      <formula>"Pass"</formula>
      <formula>"Pass AAA"</formula>
    </cfRule>
  </conditionalFormatting>
  <conditionalFormatting sqref="AP20">
    <cfRule type="cellIs" dxfId="374" priority="616" stopIfTrue="1" operator="between">
      <formula>"Pass†"</formula>
      <formula>"Pass† AA"</formula>
    </cfRule>
  </conditionalFormatting>
  <conditionalFormatting sqref="AP20">
    <cfRule type="cellIs" dxfId="373" priority="617" stopIfTrue="1" operator="between">
      <formula>"Fail"</formula>
      <formula>"Fail AAA"</formula>
    </cfRule>
  </conditionalFormatting>
  <conditionalFormatting sqref="AP20">
    <cfRule type="cellIs" dxfId="372" priority="618" stopIfTrue="1" operator="between">
      <formula>"Pass"</formula>
      <formula>"Pass AAA"</formula>
    </cfRule>
  </conditionalFormatting>
  <conditionalFormatting sqref="AP19">
    <cfRule type="cellIs" dxfId="371" priority="619" stopIfTrue="1" operator="between">
      <formula>"Pass†"</formula>
      <formula>"Pass† AA"</formula>
    </cfRule>
  </conditionalFormatting>
  <conditionalFormatting sqref="AP19">
    <cfRule type="cellIs" dxfId="370" priority="620" stopIfTrue="1" operator="between">
      <formula>"Fail"</formula>
      <formula>"Fail AAA"</formula>
    </cfRule>
  </conditionalFormatting>
  <conditionalFormatting sqref="AP19">
    <cfRule type="cellIs" dxfId="369" priority="621" stopIfTrue="1" operator="between">
      <formula>"Pass"</formula>
      <formula>"Pass AAA"</formula>
    </cfRule>
  </conditionalFormatting>
  <conditionalFormatting sqref="AP28">
    <cfRule type="cellIs" dxfId="368" priority="622" stopIfTrue="1" operator="between">
      <formula>"Pass†"</formula>
      <formula>"Pass† AA"</formula>
    </cfRule>
  </conditionalFormatting>
  <conditionalFormatting sqref="AP28">
    <cfRule type="cellIs" dxfId="367" priority="623" stopIfTrue="1" operator="between">
      <formula>"Fail"</formula>
      <formula>"Fail AAA"</formula>
    </cfRule>
  </conditionalFormatting>
  <conditionalFormatting sqref="AP28">
    <cfRule type="cellIs" dxfId="366" priority="624" stopIfTrue="1" operator="between">
      <formula>"Pass"</formula>
      <formula>"Pass AAA"</formula>
    </cfRule>
  </conditionalFormatting>
  <conditionalFormatting sqref="AP23:AP27">
    <cfRule type="cellIs" dxfId="365" priority="625" stopIfTrue="1" operator="between">
      <formula>"Pass†"</formula>
      <formula>"Pass† AA"</formula>
    </cfRule>
  </conditionalFormatting>
  <conditionalFormatting sqref="AP23:AP27">
    <cfRule type="cellIs" dxfId="364" priority="626" stopIfTrue="1" operator="between">
      <formula>"Fail"</formula>
      <formula>"Fail AAA"</formula>
    </cfRule>
  </conditionalFormatting>
  <conditionalFormatting sqref="AP23:AP27">
    <cfRule type="cellIs" dxfId="363" priority="627" stopIfTrue="1" operator="between">
      <formula>"Pass"</formula>
      <formula>"Pass AAA"</formula>
    </cfRule>
  </conditionalFormatting>
  <conditionalFormatting sqref="AP29">
    <cfRule type="cellIs" dxfId="362" priority="628" stopIfTrue="1" operator="between">
      <formula>"Pass†"</formula>
      <formula>"Pass† AA"</formula>
    </cfRule>
  </conditionalFormatting>
  <conditionalFormatting sqref="AP29">
    <cfRule type="cellIs" dxfId="361" priority="629" stopIfTrue="1" operator="between">
      <formula>"Fail"</formula>
      <formula>"Fail AAA"</formula>
    </cfRule>
  </conditionalFormatting>
  <conditionalFormatting sqref="AP29">
    <cfRule type="cellIs" dxfId="360" priority="630" stopIfTrue="1" operator="between">
      <formula>"Pass"</formula>
      <formula>"Pass AAA"</formula>
    </cfRule>
  </conditionalFormatting>
  <conditionalFormatting sqref="AP30">
    <cfRule type="cellIs" dxfId="359" priority="631" stopIfTrue="1" operator="between">
      <formula>"Pass†"</formula>
      <formula>"Pass† AA"</formula>
    </cfRule>
  </conditionalFormatting>
  <conditionalFormatting sqref="AP30">
    <cfRule type="cellIs" dxfId="358" priority="632" stopIfTrue="1" operator="between">
      <formula>"Fail"</formula>
      <formula>"Fail AAA"</formula>
    </cfRule>
  </conditionalFormatting>
  <conditionalFormatting sqref="AP30">
    <cfRule type="cellIs" dxfId="357" priority="633" stopIfTrue="1" operator="between">
      <formula>"Pass"</formula>
      <formula>"Pass AAA"</formula>
    </cfRule>
  </conditionalFormatting>
  <conditionalFormatting sqref="AP22">
    <cfRule type="cellIs" dxfId="356" priority="634" stopIfTrue="1" operator="between">
      <formula>"Pass†"</formula>
      <formula>"Pass† AA"</formula>
    </cfRule>
  </conditionalFormatting>
  <conditionalFormatting sqref="AP22">
    <cfRule type="cellIs" dxfId="355" priority="635" stopIfTrue="1" operator="between">
      <formula>"Fail"</formula>
      <formula>"Fail AAA"</formula>
    </cfRule>
  </conditionalFormatting>
  <conditionalFormatting sqref="AP22">
    <cfRule type="cellIs" dxfId="354" priority="636" stopIfTrue="1" operator="between">
      <formula>"Pass"</formula>
      <formula>"Pass AAA"</formula>
    </cfRule>
  </conditionalFormatting>
  <conditionalFormatting sqref="AP32">
    <cfRule type="cellIs" dxfId="353" priority="637" stopIfTrue="1" operator="between">
      <formula>"Pass†"</formula>
      <formula>"Pass† AA"</formula>
    </cfRule>
  </conditionalFormatting>
  <conditionalFormatting sqref="AP32">
    <cfRule type="cellIs" dxfId="352" priority="638" stopIfTrue="1" operator="between">
      <formula>"Fail"</formula>
      <formula>"Fail AAA"</formula>
    </cfRule>
  </conditionalFormatting>
  <conditionalFormatting sqref="AP32">
    <cfRule type="cellIs" dxfId="351" priority="639" stopIfTrue="1" operator="between">
      <formula>"Pass"</formula>
      <formula>"Pass AAA"</formula>
    </cfRule>
  </conditionalFormatting>
  <conditionalFormatting sqref="AP31">
    <cfRule type="cellIs" dxfId="350" priority="640" stopIfTrue="1" operator="between">
      <formula>"Pass†"</formula>
      <formula>"Pass† AA"</formula>
    </cfRule>
  </conditionalFormatting>
  <conditionalFormatting sqref="AP31">
    <cfRule type="cellIs" dxfId="349" priority="641" stopIfTrue="1" operator="between">
      <formula>"Fail"</formula>
      <formula>"Fail AAA"</formula>
    </cfRule>
  </conditionalFormatting>
  <conditionalFormatting sqref="AP31">
    <cfRule type="cellIs" dxfId="348" priority="642" stopIfTrue="1" operator="between">
      <formula>"Pass"</formula>
      <formula>"Pass AAA"</formula>
    </cfRule>
  </conditionalFormatting>
  <conditionalFormatting sqref="AP33:AP35">
    <cfRule type="cellIs" dxfId="347" priority="643" stopIfTrue="1" operator="between">
      <formula>"Pass†"</formula>
      <formula>"Pass† AA"</formula>
    </cfRule>
  </conditionalFormatting>
  <conditionalFormatting sqref="AP33:AP35">
    <cfRule type="cellIs" dxfId="346" priority="644" stopIfTrue="1" operator="between">
      <formula>"Fail"</formula>
      <formula>"Fail AAA"</formula>
    </cfRule>
  </conditionalFormatting>
  <conditionalFormatting sqref="AP33:AP35">
    <cfRule type="cellIs" dxfId="345" priority="645" stopIfTrue="1" operator="between">
      <formula>"Pass"</formula>
      <formula>"Pass AAA"</formula>
    </cfRule>
  </conditionalFormatting>
  <conditionalFormatting sqref="AP37:AP39">
    <cfRule type="cellIs" dxfId="344" priority="646" stopIfTrue="1" operator="between">
      <formula>"Pass†"</formula>
      <formula>"Pass† AA"</formula>
    </cfRule>
  </conditionalFormatting>
  <conditionalFormatting sqref="AP37:AP39">
    <cfRule type="cellIs" dxfId="343" priority="647" stopIfTrue="1" operator="between">
      <formula>"Fail"</formula>
      <formula>"Fail AAA"</formula>
    </cfRule>
  </conditionalFormatting>
  <conditionalFormatting sqref="AP37:AP39">
    <cfRule type="cellIs" dxfId="342" priority="648" stopIfTrue="1" operator="between">
      <formula>"Pass"</formula>
      <formula>"Pass AAA"</formula>
    </cfRule>
  </conditionalFormatting>
  <conditionalFormatting sqref="AP36">
    <cfRule type="cellIs" dxfId="341" priority="649" stopIfTrue="1" operator="between">
      <formula>"Pass†"</formula>
      <formula>"Pass† AA"</formula>
    </cfRule>
  </conditionalFormatting>
  <conditionalFormatting sqref="AP36">
    <cfRule type="cellIs" dxfId="340" priority="650" stopIfTrue="1" operator="between">
      <formula>"Fail"</formula>
      <formula>"Fail AAA"</formula>
    </cfRule>
  </conditionalFormatting>
  <conditionalFormatting sqref="AP36">
    <cfRule type="cellIs" dxfId="339" priority="651" stopIfTrue="1" operator="between">
      <formula>"Pass"</formula>
      <formula>"Pass AAA"</formula>
    </cfRule>
  </conditionalFormatting>
  <conditionalFormatting sqref="AP40:AP42">
    <cfRule type="cellIs" dxfId="338" priority="652" stopIfTrue="1" operator="between">
      <formula>"Pass†"</formula>
      <formula>"Pass† AA"</formula>
    </cfRule>
  </conditionalFormatting>
  <conditionalFormatting sqref="AP40:AP42">
    <cfRule type="cellIs" dxfId="337" priority="653" stopIfTrue="1" operator="between">
      <formula>"Fail"</formula>
      <formula>"Fail AAA"</formula>
    </cfRule>
  </conditionalFormatting>
  <conditionalFormatting sqref="AP40:AP42">
    <cfRule type="cellIs" dxfId="336" priority="654" stopIfTrue="1" operator="between">
      <formula>"Pass"</formula>
      <formula>"Pass AAA"</formula>
    </cfRule>
  </conditionalFormatting>
  <conditionalFormatting sqref="AP43:AP46">
    <cfRule type="cellIs" dxfId="335" priority="655" stopIfTrue="1" operator="between">
      <formula>"Pass†"</formula>
      <formula>"Pass† AA"</formula>
    </cfRule>
  </conditionalFormatting>
  <conditionalFormatting sqref="AP43:AP46">
    <cfRule type="cellIs" dxfId="334" priority="656" stopIfTrue="1" operator="between">
      <formula>"Fail"</formula>
      <formula>"Fail AAA"</formula>
    </cfRule>
  </conditionalFormatting>
  <conditionalFormatting sqref="AP43:AP46">
    <cfRule type="cellIs" dxfId="333" priority="657" stopIfTrue="1" operator="between">
      <formula>"Pass"</formula>
      <formula>"Pass AAA"</formula>
    </cfRule>
  </conditionalFormatting>
  <conditionalFormatting sqref="AP4:AP10">
    <cfRule type="cellIs" dxfId="332" priority="658" stopIfTrue="1" operator="between">
      <formula>"Pass†"</formula>
      <formula>"Pass† AA"</formula>
    </cfRule>
  </conditionalFormatting>
  <conditionalFormatting sqref="AP4:AP10">
    <cfRule type="cellIs" dxfId="331" priority="659" stopIfTrue="1" operator="between">
      <formula>"Fail"</formula>
      <formula>"Fail AAA"</formula>
    </cfRule>
  </conditionalFormatting>
  <conditionalFormatting sqref="AP4:AP10">
    <cfRule type="cellIs" dxfId="330" priority="660" stopIfTrue="1" operator="between">
      <formula>"Pass"</formula>
      <formula>"Pass AAA"</formula>
    </cfRule>
  </conditionalFormatting>
  <conditionalFormatting sqref="AP11:AP14">
    <cfRule type="cellIs" dxfId="329" priority="661" stopIfTrue="1" operator="between">
      <formula>"Pass†"</formula>
      <formula>"Pass† AA"</formula>
    </cfRule>
  </conditionalFormatting>
  <conditionalFormatting sqref="AP11:AP14">
    <cfRule type="cellIs" dxfId="328" priority="662" stopIfTrue="1" operator="between">
      <formula>"Fail"</formula>
      <formula>"Fail AAA"</formula>
    </cfRule>
  </conditionalFormatting>
  <conditionalFormatting sqref="AP11:AP14">
    <cfRule type="cellIs" dxfId="327" priority="663" stopIfTrue="1" operator="between">
      <formula>"Pass"</formula>
      <formula>"Pass AAA"</formula>
    </cfRule>
  </conditionalFormatting>
  <conditionalFormatting sqref="AP15:AP16">
    <cfRule type="cellIs" dxfId="326" priority="664" stopIfTrue="1" operator="between">
      <formula>"Pass†"</formula>
      <formula>"Pass† AA"</formula>
    </cfRule>
  </conditionalFormatting>
  <conditionalFormatting sqref="AP15:AP16">
    <cfRule type="cellIs" dxfId="325" priority="665" stopIfTrue="1" operator="between">
      <formula>"Fail"</formula>
      <formula>"Fail AAA"</formula>
    </cfRule>
  </conditionalFormatting>
  <conditionalFormatting sqref="AP15:AP16">
    <cfRule type="cellIs" dxfId="324" priority="666" stopIfTrue="1" operator="between">
      <formula>"Pass"</formula>
      <formula>"Pass AAA"</formula>
    </cfRule>
  </conditionalFormatting>
  <conditionalFormatting sqref="AP17">
    <cfRule type="cellIs" dxfId="323" priority="667" stopIfTrue="1" operator="between">
      <formula>"Pass†"</formula>
      <formula>"Pass† AA"</formula>
    </cfRule>
  </conditionalFormatting>
  <conditionalFormatting sqref="AP17">
    <cfRule type="cellIs" dxfId="322" priority="668" stopIfTrue="1" operator="between">
      <formula>"Fail"</formula>
      <formula>"Fail AAA"</formula>
    </cfRule>
  </conditionalFormatting>
  <conditionalFormatting sqref="AP17">
    <cfRule type="cellIs" dxfId="321" priority="669" stopIfTrue="1" operator="between">
      <formula>"Pass"</formula>
      <formula>"Pass AAA"</formula>
    </cfRule>
  </conditionalFormatting>
  <conditionalFormatting sqref="AP18">
    <cfRule type="cellIs" dxfId="320" priority="670" stopIfTrue="1" operator="between">
      <formula>"Pass†"</formula>
      <formula>"Pass† AA"</formula>
    </cfRule>
  </conditionalFormatting>
  <conditionalFormatting sqref="AP18">
    <cfRule type="cellIs" dxfId="319" priority="671" stopIfTrue="1" operator="between">
      <formula>"Fail"</formula>
      <formula>"Fail AAA"</formula>
    </cfRule>
  </conditionalFormatting>
  <conditionalFormatting sqref="AP18">
    <cfRule type="cellIs" dxfId="318" priority="672" stopIfTrue="1" operator="between">
      <formula>"Pass"</formula>
      <formula>"Pass AAA"</formula>
    </cfRule>
  </conditionalFormatting>
  <conditionalFormatting sqref="AQ4:AQ10">
    <cfRule type="cellIs" dxfId="317" priority="673" stopIfTrue="1" operator="between">
      <formula>"Pass†"</formula>
      <formula>"Pass† AA"</formula>
    </cfRule>
  </conditionalFormatting>
  <conditionalFormatting sqref="AQ4:AQ10">
    <cfRule type="cellIs" dxfId="316" priority="674" stopIfTrue="1" operator="between">
      <formula>"Fail"</formula>
      <formula>"Fail AAA"</formula>
    </cfRule>
  </conditionalFormatting>
  <conditionalFormatting sqref="AQ4:AQ10">
    <cfRule type="cellIs" dxfId="315" priority="675" stopIfTrue="1" operator="between">
      <formula>"Pass"</formula>
      <formula>"Pass AAA"</formula>
    </cfRule>
  </conditionalFormatting>
  <conditionalFormatting sqref="AQ11:AQ14">
    <cfRule type="cellIs" dxfId="314" priority="676" stopIfTrue="1" operator="between">
      <formula>"Pass†"</formula>
      <formula>"Pass† AA"</formula>
    </cfRule>
  </conditionalFormatting>
  <conditionalFormatting sqref="AQ11:AQ14">
    <cfRule type="cellIs" dxfId="313" priority="677" stopIfTrue="1" operator="between">
      <formula>"Fail"</formula>
      <formula>"Fail AAA"</formula>
    </cfRule>
  </conditionalFormatting>
  <conditionalFormatting sqref="AQ11:AQ14">
    <cfRule type="cellIs" dxfId="312" priority="678" stopIfTrue="1" operator="between">
      <formula>"Pass"</formula>
      <formula>"Pass AAA"</formula>
    </cfRule>
  </conditionalFormatting>
  <conditionalFormatting sqref="AQ15:AQ16">
    <cfRule type="cellIs" dxfId="311" priority="679" stopIfTrue="1" operator="between">
      <formula>"Pass†"</formula>
      <formula>"Pass† AA"</formula>
    </cfRule>
  </conditionalFormatting>
  <conditionalFormatting sqref="AQ15:AQ16">
    <cfRule type="cellIs" dxfId="310" priority="680" stopIfTrue="1" operator="between">
      <formula>"Fail"</formula>
      <formula>"Fail AAA"</formula>
    </cfRule>
  </conditionalFormatting>
  <conditionalFormatting sqref="AQ15:AQ16">
    <cfRule type="cellIs" dxfId="309" priority="681" stopIfTrue="1" operator="between">
      <formula>"Pass"</formula>
      <formula>"Pass AAA"</formula>
    </cfRule>
  </conditionalFormatting>
  <conditionalFormatting sqref="AQ17">
    <cfRule type="cellIs" dxfId="308" priority="682" stopIfTrue="1" operator="between">
      <formula>"Pass†"</formula>
      <formula>"Pass† AA"</formula>
    </cfRule>
  </conditionalFormatting>
  <conditionalFormatting sqref="AQ17">
    <cfRule type="cellIs" dxfId="307" priority="683" stopIfTrue="1" operator="between">
      <formula>"Fail"</formula>
      <formula>"Fail AAA"</formula>
    </cfRule>
  </conditionalFormatting>
  <conditionalFormatting sqref="AQ17">
    <cfRule type="cellIs" dxfId="306" priority="684" stopIfTrue="1" operator="between">
      <formula>"Pass"</formula>
      <formula>"Pass AAA"</formula>
    </cfRule>
  </conditionalFormatting>
  <conditionalFormatting sqref="AQ22">
    <cfRule type="cellIs" dxfId="305" priority="685" stopIfTrue="1" operator="between">
      <formula>"Pass†"</formula>
      <formula>"Pass† AA"</formula>
    </cfRule>
  </conditionalFormatting>
  <conditionalFormatting sqref="AQ22">
    <cfRule type="cellIs" dxfId="304" priority="686" stopIfTrue="1" operator="between">
      <formula>"Fail"</formula>
      <formula>"Fail AAA"</formula>
    </cfRule>
  </conditionalFormatting>
  <conditionalFormatting sqref="AQ22">
    <cfRule type="cellIs" dxfId="303" priority="687" stopIfTrue="1" operator="between">
      <formula>"Pass"</formula>
      <formula>"Pass AAA"</formula>
    </cfRule>
  </conditionalFormatting>
  <conditionalFormatting sqref="AQ19:AQ21">
    <cfRule type="cellIs" dxfId="302" priority="688" stopIfTrue="1" operator="between">
      <formula>"Pass†"</formula>
      <formula>"Pass† AA"</formula>
    </cfRule>
  </conditionalFormatting>
  <conditionalFormatting sqref="AQ19:AQ21">
    <cfRule type="cellIs" dxfId="301" priority="689" stopIfTrue="1" operator="between">
      <formula>"Fail"</formula>
      <formula>"Fail AAA"</formula>
    </cfRule>
  </conditionalFormatting>
  <conditionalFormatting sqref="AQ19:AQ21">
    <cfRule type="cellIs" dxfId="300" priority="690" stopIfTrue="1" operator="between">
      <formula>"Pass"</formula>
      <formula>"Pass AAA"</formula>
    </cfRule>
  </conditionalFormatting>
  <conditionalFormatting sqref="AQ18">
    <cfRule type="cellIs" dxfId="299" priority="691" stopIfTrue="1" operator="between">
      <formula>"Pass†"</formula>
      <formula>"Pass† AA"</formula>
    </cfRule>
  </conditionalFormatting>
  <conditionalFormatting sqref="AQ18">
    <cfRule type="cellIs" dxfId="298" priority="692" stopIfTrue="1" operator="between">
      <formula>"Fail"</formula>
      <formula>"Fail AAA"</formula>
    </cfRule>
  </conditionalFormatting>
  <conditionalFormatting sqref="AQ18">
    <cfRule type="cellIs" dxfId="297" priority="693" stopIfTrue="1" operator="between">
      <formula>"Pass"</formula>
      <formula>"Pass AAA"</formula>
    </cfRule>
  </conditionalFormatting>
  <conditionalFormatting sqref="AQ30">
    <cfRule type="cellIs" dxfId="296" priority="694" stopIfTrue="1" operator="between">
      <formula>"Pass†"</formula>
      <formula>"Pass† AA"</formula>
    </cfRule>
  </conditionalFormatting>
  <conditionalFormatting sqref="AQ30">
    <cfRule type="cellIs" dxfId="295" priority="695" stopIfTrue="1" operator="between">
      <formula>"Fail"</formula>
      <formula>"Fail AAA"</formula>
    </cfRule>
  </conditionalFormatting>
  <conditionalFormatting sqref="AQ30">
    <cfRule type="cellIs" dxfId="294" priority="696" stopIfTrue="1" operator="between">
      <formula>"Pass"</formula>
      <formula>"Pass AAA"</formula>
    </cfRule>
  </conditionalFormatting>
  <conditionalFormatting sqref="AQ28">
    <cfRule type="cellIs" dxfId="293" priority="697" stopIfTrue="1" operator="between">
      <formula>"Pass†"</formula>
      <formula>"Pass† AA"</formula>
    </cfRule>
  </conditionalFormatting>
  <conditionalFormatting sqref="AQ28">
    <cfRule type="cellIs" dxfId="292" priority="698" stopIfTrue="1" operator="between">
      <formula>"Fail"</formula>
      <formula>"Fail AAA"</formula>
    </cfRule>
  </conditionalFormatting>
  <conditionalFormatting sqref="AQ28">
    <cfRule type="cellIs" dxfId="291" priority="699" stopIfTrue="1" operator="between">
      <formula>"Pass"</formula>
      <formula>"Pass AAA"</formula>
    </cfRule>
  </conditionalFormatting>
  <conditionalFormatting sqref="AQ32">
    <cfRule type="cellIs" dxfId="290" priority="700" stopIfTrue="1" operator="between">
      <formula>"Pass†"</formula>
      <formula>"Pass† AA"</formula>
    </cfRule>
  </conditionalFormatting>
  <conditionalFormatting sqref="AQ32">
    <cfRule type="cellIs" dxfId="289" priority="701" stopIfTrue="1" operator="between">
      <formula>"Fail"</formula>
      <formula>"Fail AAA"</formula>
    </cfRule>
  </conditionalFormatting>
  <conditionalFormatting sqref="AQ32">
    <cfRule type="cellIs" dxfId="288" priority="702" stopIfTrue="1" operator="between">
      <formula>"Pass"</formula>
      <formula>"Pass AAA"</formula>
    </cfRule>
  </conditionalFormatting>
  <conditionalFormatting sqref="AQ31">
    <cfRule type="cellIs" dxfId="287" priority="703" stopIfTrue="1" operator="between">
      <formula>"Pass†"</formula>
      <formula>"Pass† AA"</formula>
    </cfRule>
  </conditionalFormatting>
  <conditionalFormatting sqref="AQ31">
    <cfRule type="cellIs" dxfId="286" priority="704" stopIfTrue="1" operator="between">
      <formula>"Fail"</formula>
      <formula>"Fail AAA"</formula>
    </cfRule>
  </conditionalFormatting>
  <conditionalFormatting sqref="AQ31">
    <cfRule type="cellIs" dxfId="285" priority="705" stopIfTrue="1" operator="between">
      <formula>"Pass"</formula>
      <formula>"Pass AAA"</formula>
    </cfRule>
  </conditionalFormatting>
  <conditionalFormatting sqref="AQ33:AQ35">
    <cfRule type="cellIs" dxfId="284" priority="706" stopIfTrue="1" operator="between">
      <formula>"Pass†"</formula>
      <formula>"Pass† AA"</formula>
    </cfRule>
  </conditionalFormatting>
  <conditionalFormatting sqref="AQ33:AQ35">
    <cfRule type="cellIs" dxfId="283" priority="707" stopIfTrue="1" operator="between">
      <formula>"Fail"</formula>
      <formula>"Fail AAA"</formula>
    </cfRule>
  </conditionalFormatting>
  <conditionalFormatting sqref="AQ33:AQ35">
    <cfRule type="cellIs" dxfId="282" priority="708" stopIfTrue="1" operator="between">
      <formula>"Pass"</formula>
      <formula>"Pass AAA"</formula>
    </cfRule>
  </conditionalFormatting>
  <conditionalFormatting sqref="AQ37">
    <cfRule type="cellIs" dxfId="281" priority="709" stopIfTrue="1" operator="between">
      <formula>"Pass†"</formula>
      <formula>"Pass† AA"</formula>
    </cfRule>
  </conditionalFormatting>
  <conditionalFormatting sqref="AQ37">
    <cfRule type="cellIs" dxfId="280" priority="710" stopIfTrue="1" operator="between">
      <formula>"Fail"</formula>
      <formula>"Fail AAA"</formula>
    </cfRule>
  </conditionalFormatting>
  <conditionalFormatting sqref="AQ37">
    <cfRule type="cellIs" dxfId="279" priority="711" stopIfTrue="1" operator="between">
      <formula>"Pass"</formula>
      <formula>"Pass AAA"</formula>
    </cfRule>
  </conditionalFormatting>
  <conditionalFormatting sqref="AQ39:AQ40">
    <cfRule type="cellIs" dxfId="278" priority="712" stopIfTrue="1" operator="between">
      <formula>"Pass†"</formula>
      <formula>"Pass† AA"</formula>
    </cfRule>
  </conditionalFormatting>
  <conditionalFormatting sqref="AQ39:AQ40">
    <cfRule type="cellIs" dxfId="277" priority="713" stopIfTrue="1" operator="between">
      <formula>"Fail"</formula>
      <formula>"Fail AAA"</formula>
    </cfRule>
  </conditionalFormatting>
  <conditionalFormatting sqref="AQ39:AQ40">
    <cfRule type="cellIs" dxfId="276" priority="714" stopIfTrue="1" operator="between">
      <formula>"Pass"</formula>
      <formula>"Pass AAA"</formula>
    </cfRule>
  </conditionalFormatting>
  <conditionalFormatting sqref="AQ41:AQ43">
    <cfRule type="cellIs" dxfId="275" priority="715" stopIfTrue="1" operator="between">
      <formula>"Pass†"</formula>
      <formula>"Pass† AA"</formula>
    </cfRule>
  </conditionalFormatting>
  <conditionalFormatting sqref="AQ41:AQ43">
    <cfRule type="cellIs" dxfId="274" priority="716" stopIfTrue="1" operator="between">
      <formula>"Fail"</formula>
      <formula>"Fail AAA"</formula>
    </cfRule>
  </conditionalFormatting>
  <conditionalFormatting sqref="AQ41:AQ43">
    <cfRule type="cellIs" dxfId="273" priority="717" stopIfTrue="1" operator="between">
      <formula>"Pass"</formula>
      <formula>"Pass AAA"</formula>
    </cfRule>
  </conditionalFormatting>
  <conditionalFormatting sqref="AQ38">
    <cfRule type="cellIs" dxfId="272" priority="718" stopIfTrue="1" operator="between">
      <formula>"Pass†"</formula>
      <formula>"Pass† AA"</formula>
    </cfRule>
  </conditionalFormatting>
  <conditionalFormatting sqref="AQ38">
    <cfRule type="cellIs" dxfId="271" priority="719" stopIfTrue="1" operator="between">
      <formula>"Fail"</formula>
      <formula>"Fail AAA"</formula>
    </cfRule>
  </conditionalFormatting>
  <conditionalFormatting sqref="AQ38">
    <cfRule type="cellIs" dxfId="270" priority="720" stopIfTrue="1" operator="between">
      <formula>"Pass"</formula>
      <formula>"Pass AAA"</formula>
    </cfRule>
  </conditionalFormatting>
  <conditionalFormatting sqref="B47">
    <cfRule type="cellIs" dxfId="269" priority="721" stopIfTrue="1" operator="between">
      <formula>"Pass†"</formula>
      <formula>"Pass† AA"</formula>
    </cfRule>
  </conditionalFormatting>
  <conditionalFormatting sqref="B47">
    <cfRule type="cellIs" dxfId="268" priority="722" stopIfTrue="1" operator="between">
      <formula>"Fail"</formula>
      <formula>"Fail AAA"</formula>
    </cfRule>
  </conditionalFormatting>
  <conditionalFormatting sqref="B47">
    <cfRule type="cellIs" dxfId="267" priority="723" stopIfTrue="1" operator="between">
      <formula>"Pass"</formula>
      <formula>"Pass AAA"</formula>
    </cfRule>
  </conditionalFormatting>
  <conditionalFormatting sqref="F47">
    <cfRule type="cellIs" dxfId="266" priority="724" stopIfTrue="1" operator="between">
      <formula>"Pass†"</formula>
      <formula>"Pass† AA"</formula>
    </cfRule>
  </conditionalFormatting>
  <conditionalFormatting sqref="F47">
    <cfRule type="cellIs" dxfId="265" priority="725" stopIfTrue="1" operator="between">
      <formula>"Fail"</formula>
      <formula>"Fail AAA"</formula>
    </cfRule>
  </conditionalFormatting>
  <conditionalFormatting sqref="F47">
    <cfRule type="cellIs" dxfId="264" priority="726" stopIfTrue="1" operator="between">
      <formula>"Pass"</formula>
      <formula>"Pass AAA"</formula>
    </cfRule>
  </conditionalFormatting>
  <conditionalFormatting sqref="AR47">
    <cfRule type="cellIs" dxfId="263" priority="727" stopIfTrue="1" operator="between">
      <formula>"Pass†"</formula>
      <formula>"Pass† AA"</formula>
    </cfRule>
  </conditionalFormatting>
  <conditionalFormatting sqref="AR47">
    <cfRule type="cellIs" dxfId="262" priority="728" stopIfTrue="1" operator="between">
      <formula>"Fail"</formula>
      <formula>"Fail AAA"</formula>
    </cfRule>
  </conditionalFormatting>
  <conditionalFormatting sqref="AR47">
    <cfRule type="cellIs" dxfId="261" priority="729" stopIfTrue="1" operator="between">
      <formula>"Pass"</formula>
      <formula>"Pass AAA"</formula>
    </cfRule>
  </conditionalFormatting>
  <conditionalFormatting sqref="AQ47">
    <cfRule type="cellIs" dxfId="260" priority="730" stopIfTrue="1" operator="between">
      <formula>"Pass†"</formula>
      <formula>"Pass† AA"</formula>
    </cfRule>
  </conditionalFormatting>
  <conditionalFormatting sqref="AQ47">
    <cfRule type="cellIs" dxfId="259" priority="731" stopIfTrue="1" operator="between">
      <formula>"Fail"</formula>
      <formula>"Fail AAA"</formula>
    </cfRule>
  </conditionalFormatting>
  <conditionalFormatting sqref="AQ47">
    <cfRule type="cellIs" dxfId="258" priority="732" stopIfTrue="1" operator="between">
      <formula>"Pass"</formula>
      <formula>"Pass AAA"</formula>
    </cfRule>
  </conditionalFormatting>
  <conditionalFormatting sqref="AQ23:AQ27">
    <cfRule type="cellIs" dxfId="257" priority="733" stopIfTrue="1" operator="between">
      <formula>"Pass†"</formula>
      <formula>"Pass† AA"</formula>
    </cfRule>
  </conditionalFormatting>
  <conditionalFormatting sqref="AQ23:AQ27">
    <cfRule type="cellIs" dxfId="256" priority="734" stopIfTrue="1" operator="between">
      <formula>"Fail"</formula>
      <formula>"Fail AAA"</formula>
    </cfRule>
  </conditionalFormatting>
  <conditionalFormatting sqref="AQ23:AQ27">
    <cfRule type="cellIs" dxfId="255" priority="735" stopIfTrue="1" operator="between">
      <formula>"Pass"</formula>
      <formula>"Pass AAA"</formula>
    </cfRule>
  </conditionalFormatting>
  <conditionalFormatting sqref="AQ29">
    <cfRule type="cellIs" dxfId="254" priority="736" stopIfTrue="1" operator="between">
      <formula>"Pass†"</formula>
      <formula>"Pass† AA"</formula>
    </cfRule>
  </conditionalFormatting>
  <conditionalFormatting sqref="AQ29">
    <cfRule type="cellIs" dxfId="253" priority="737" stopIfTrue="1" operator="between">
      <formula>"Fail"</formula>
      <formula>"Fail AAA"</formula>
    </cfRule>
  </conditionalFormatting>
  <conditionalFormatting sqref="AQ29">
    <cfRule type="cellIs" dxfId="252" priority="738" stopIfTrue="1" operator="between">
      <formula>"Pass"</formula>
      <formula>"Pass AAA"</formula>
    </cfRule>
  </conditionalFormatting>
  <conditionalFormatting sqref="A49:B49">
    <cfRule type="cellIs" dxfId="251" priority="739" stopIfTrue="1" operator="between">
      <formula>"Pass†"</formula>
      <formula>"Pass† AA"</formula>
    </cfRule>
  </conditionalFormatting>
  <conditionalFormatting sqref="A49:B49">
    <cfRule type="cellIs" dxfId="250" priority="740" stopIfTrue="1" operator="between">
      <formula>"Fail"</formula>
      <formula>"Fail AAA"</formula>
    </cfRule>
  </conditionalFormatting>
  <conditionalFormatting sqref="A49:B49">
    <cfRule type="cellIs" dxfId="249" priority="741" stopIfTrue="1" operator="between">
      <formula>"Pass"</formula>
      <formula>"Pass AAA"</formula>
    </cfRule>
  </conditionalFormatting>
  <conditionalFormatting sqref="F49">
    <cfRule type="cellIs" dxfId="248" priority="742" stopIfTrue="1" operator="between">
      <formula>"Pass†"</formula>
      <formula>"Pass† AA"</formula>
    </cfRule>
  </conditionalFormatting>
  <conditionalFormatting sqref="F49">
    <cfRule type="cellIs" dxfId="247" priority="743" stopIfTrue="1" operator="between">
      <formula>"Fail"</formula>
      <formula>"Fail AAA"</formula>
    </cfRule>
  </conditionalFormatting>
  <conditionalFormatting sqref="F49">
    <cfRule type="cellIs" dxfId="246" priority="744" stopIfTrue="1" operator="between">
      <formula>"Pass"</formula>
      <formula>"Pass AAA"</formula>
    </cfRule>
  </conditionalFormatting>
  <conditionalFormatting sqref="AR49">
    <cfRule type="cellIs" dxfId="245" priority="745" stopIfTrue="1" operator="between">
      <formula>"Pass†"</formula>
      <formula>"Pass† AA"</formula>
    </cfRule>
  </conditionalFormatting>
  <conditionalFormatting sqref="AR49">
    <cfRule type="cellIs" dxfId="244" priority="746" stopIfTrue="1" operator="between">
      <formula>"Fail"</formula>
      <formula>"Fail AAA"</formula>
    </cfRule>
  </conditionalFormatting>
  <conditionalFormatting sqref="AR49">
    <cfRule type="cellIs" dxfId="243" priority="747" stopIfTrue="1" operator="between">
      <formula>"Pass"</formula>
      <formula>"Pass AAA"</formula>
    </cfRule>
  </conditionalFormatting>
  <conditionalFormatting sqref="C50">
    <cfRule type="cellIs" dxfId="242" priority="748" stopIfTrue="1" operator="between">
      <formula>"Pass†"</formula>
      <formula>"Pass† AA"</formula>
    </cfRule>
  </conditionalFormatting>
  <conditionalFormatting sqref="C50">
    <cfRule type="cellIs" dxfId="241" priority="749" stopIfTrue="1" operator="between">
      <formula>"Fail"</formula>
      <formula>"Fail AAA"</formula>
    </cfRule>
  </conditionalFormatting>
  <conditionalFormatting sqref="C50">
    <cfRule type="cellIs" dxfId="240" priority="750" stopIfTrue="1" operator="between">
      <formula>"Pass"</formula>
      <formula>"Pass AAA"</formula>
    </cfRule>
  </conditionalFormatting>
  <conditionalFormatting sqref="A50">
    <cfRule type="cellIs" dxfId="239" priority="751" stopIfTrue="1" operator="between">
      <formula>"Pass†"</formula>
      <formula>"Pass† AA"</formula>
    </cfRule>
  </conditionalFormatting>
  <conditionalFormatting sqref="A50">
    <cfRule type="cellIs" dxfId="238" priority="752" stopIfTrue="1" operator="between">
      <formula>"Fail"</formula>
      <formula>"Fail AAA"</formula>
    </cfRule>
  </conditionalFormatting>
  <conditionalFormatting sqref="A50">
    <cfRule type="cellIs" dxfId="237" priority="753" stopIfTrue="1" operator="between">
      <formula>"Pass"</formula>
      <formula>"Pass AAA"</formula>
    </cfRule>
  </conditionalFormatting>
  <conditionalFormatting sqref="B50">
    <cfRule type="cellIs" dxfId="236" priority="754" stopIfTrue="1" operator="between">
      <formula>"Pass†"</formula>
      <formula>"Pass† AA"</formula>
    </cfRule>
  </conditionalFormatting>
  <conditionalFormatting sqref="B50">
    <cfRule type="cellIs" dxfId="235" priority="755" stopIfTrue="1" operator="between">
      <formula>"Fail"</formula>
      <formula>"Fail AAA"</formula>
    </cfRule>
  </conditionalFormatting>
  <conditionalFormatting sqref="B50">
    <cfRule type="cellIs" dxfId="234" priority="756" stopIfTrue="1" operator="between">
      <formula>"Pass"</formula>
      <formula>"Pass AAA"</formula>
    </cfRule>
  </conditionalFormatting>
  <conditionalFormatting sqref="C48:F48 H48:AB48 AU48:BW48">
    <cfRule type="cellIs" dxfId="233" priority="757" stopIfTrue="1" operator="between">
      <formula>"Pass†"</formula>
      <formula>"Pass† AA"</formula>
    </cfRule>
  </conditionalFormatting>
  <conditionalFormatting sqref="C48:F48 H48:AB48 AU48:BW48">
    <cfRule type="cellIs" dxfId="232" priority="758" stopIfTrue="1" operator="between">
      <formula>"Fail"</formula>
      <formula>"Fail AAA"</formula>
    </cfRule>
  </conditionalFormatting>
  <conditionalFormatting sqref="C48:F48 H48:AB48 AU48:BW48">
    <cfRule type="cellIs" dxfId="231" priority="759" stopIfTrue="1" operator="between">
      <formula>"Pass"</formula>
      <formula>"Pass AAA"</formula>
    </cfRule>
  </conditionalFormatting>
  <conditionalFormatting sqref="A48">
    <cfRule type="cellIs" dxfId="230" priority="760" stopIfTrue="1" operator="between">
      <formula>"Pass†"</formula>
      <formula>"Pass† AA"</formula>
    </cfRule>
  </conditionalFormatting>
  <conditionalFormatting sqref="A48">
    <cfRule type="cellIs" dxfId="229" priority="761" stopIfTrue="1" operator="between">
      <formula>"Fail"</formula>
      <formula>"Fail AAA"</formula>
    </cfRule>
  </conditionalFormatting>
  <conditionalFormatting sqref="A48">
    <cfRule type="cellIs" dxfId="228" priority="762" stopIfTrue="1" operator="between">
      <formula>"Pass"</formula>
      <formula>"Pass AAA"</formula>
    </cfRule>
  </conditionalFormatting>
  <conditionalFormatting sqref="B48">
    <cfRule type="cellIs" dxfId="227" priority="763" stopIfTrue="1" operator="between">
      <formula>"Pass†"</formula>
      <formula>"Pass† AA"</formula>
    </cfRule>
  </conditionalFormatting>
  <conditionalFormatting sqref="B48">
    <cfRule type="cellIs" dxfId="226" priority="764" stopIfTrue="1" operator="between">
      <formula>"Fail"</formula>
      <formula>"Fail AAA"</formula>
    </cfRule>
  </conditionalFormatting>
  <conditionalFormatting sqref="B48">
    <cfRule type="cellIs" dxfId="225" priority="765" stopIfTrue="1" operator="between">
      <formula>"Pass"</formula>
      <formula>"Pass AAA"</formula>
    </cfRule>
  </conditionalFormatting>
  <conditionalFormatting sqref="G48">
    <cfRule type="cellIs" dxfId="224" priority="766" stopIfTrue="1" operator="between">
      <formula>"Pass†"</formula>
      <formula>"Pass† AA"</formula>
    </cfRule>
  </conditionalFormatting>
  <conditionalFormatting sqref="G48">
    <cfRule type="cellIs" dxfId="223" priority="767" stopIfTrue="1" operator="between">
      <formula>"Fail"</formula>
      <formula>"Fail AAA"</formula>
    </cfRule>
  </conditionalFormatting>
  <conditionalFormatting sqref="G48">
    <cfRule type="cellIs" dxfId="222" priority="768" stopIfTrue="1" operator="between">
      <formula>"Pass"</formula>
      <formula>"Pass AAA"</formula>
    </cfRule>
  </conditionalFormatting>
  <conditionalFormatting sqref="AC48:AP48">
    <cfRule type="cellIs" dxfId="221" priority="769" stopIfTrue="1" operator="between">
      <formula>"Pass†"</formula>
      <formula>"Pass† AA"</formula>
    </cfRule>
  </conditionalFormatting>
  <conditionalFormatting sqref="AC48:AP48">
    <cfRule type="cellIs" dxfId="220" priority="770" stopIfTrue="1" operator="between">
      <formula>"Fail"</formula>
      <formula>"Fail AAA"</formula>
    </cfRule>
  </conditionalFormatting>
  <conditionalFormatting sqref="AC48:AP48">
    <cfRule type="cellIs" dxfId="219" priority="771" stopIfTrue="1" operator="between">
      <formula>"Pass"</formula>
      <formula>"Pass AAA"</formula>
    </cfRule>
  </conditionalFormatting>
  <conditionalFormatting sqref="AR48">
    <cfRule type="cellIs" dxfId="218" priority="772" stopIfTrue="1" operator="between">
      <formula>"Pass†"</formula>
      <formula>"Pass† AA"</formula>
    </cfRule>
  </conditionalFormatting>
  <conditionalFormatting sqref="AR48">
    <cfRule type="cellIs" dxfId="217" priority="773" stopIfTrue="1" operator="between">
      <formula>"Fail"</formula>
      <formula>"Fail AAA"</formula>
    </cfRule>
  </conditionalFormatting>
  <conditionalFormatting sqref="AR48">
    <cfRule type="cellIs" dxfId="216" priority="774" stopIfTrue="1" operator="between">
      <formula>"Pass"</formula>
      <formula>"Pass AAA"</formula>
    </cfRule>
  </conditionalFormatting>
  <conditionalFormatting sqref="AQ48">
    <cfRule type="cellIs" dxfId="215" priority="775" stopIfTrue="1" operator="between">
      <formula>"Pass†"</formula>
      <formula>"Pass† AA"</formula>
    </cfRule>
  </conditionalFormatting>
  <conditionalFormatting sqref="AQ48">
    <cfRule type="cellIs" dxfId="214" priority="776" stopIfTrue="1" operator="between">
      <formula>"Fail"</formula>
      <formula>"Fail AAA"</formula>
    </cfRule>
  </conditionalFormatting>
  <conditionalFormatting sqref="AQ48">
    <cfRule type="cellIs" dxfId="213" priority="777" stopIfTrue="1" operator="between">
      <formula>"Pass"</formula>
      <formula>"Pass AAA"</formula>
    </cfRule>
  </conditionalFormatting>
  <conditionalFormatting sqref="AR44:AR46">
    <cfRule type="cellIs" dxfId="212" priority="778" stopIfTrue="1" operator="between">
      <formula>"Pass†"</formula>
      <formula>"Pass† AA"</formula>
    </cfRule>
  </conditionalFormatting>
  <conditionalFormatting sqref="AR44:AR46">
    <cfRule type="cellIs" dxfId="211" priority="779" stopIfTrue="1" operator="between">
      <formula>"Fail"</formula>
      <formula>"Fail AAA"</formula>
    </cfRule>
  </conditionalFormatting>
  <conditionalFormatting sqref="AR44:AR46">
    <cfRule type="cellIs" dxfId="210" priority="780" stopIfTrue="1" operator="between">
      <formula>"Pass"</formula>
      <formula>"Pass AAA"</formula>
    </cfRule>
  </conditionalFormatting>
  <conditionalFormatting sqref="AR37">
    <cfRule type="cellIs" dxfId="209" priority="781" stopIfTrue="1" operator="between">
      <formula>"Pass†"</formula>
      <formula>"Pass† AA"</formula>
    </cfRule>
  </conditionalFormatting>
  <conditionalFormatting sqref="AR37">
    <cfRule type="cellIs" dxfId="208" priority="782" stopIfTrue="1" operator="between">
      <formula>"Fail"</formula>
      <formula>"Fail AAA"</formula>
    </cfRule>
  </conditionalFormatting>
  <conditionalFormatting sqref="AR37">
    <cfRule type="cellIs" dxfId="207" priority="783" stopIfTrue="1" operator="between">
      <formula>"Pass"</formula>
      <formula>"Pass AAA"</formula>
    </cfRule>
  </conditionalFormatting>
  <conditionalFormatting sqref="AR39:AR40">
    <cfRule type="cellIs" dxfId="206" priority="784" stopIfTrue="1" operator="between">
      <formula>"Pass†"</formula>
      <formula>"Pass† AA"</formula>
    </cfRule>
  </conditionalFormatting>
  <conditionalFormatting sqref="AR39:AR40">
    <cfRule type="cellIs" dxfId="205" priority="785" stopIfTrue="1" operator="between">
      <formula>"Fail"</formula>
      <formula>"Fail AAA"</formula>
    </cfRule>
  </conditionalFormatting>
  <conditionalFormatting sqref="AR39:AR40">
    <cfRule type="cellIs" dxfId="204" priority="786" stopIfTrue="1" operator="between">
      <formula>"Pass"</formula>
      <formula>"Pass AAA"</formula>
    </cfRule>
  </conditionalFormatting>
  <conditionalFormatting sqref="AR41:AR43">
    <cfRule type="cellIs" dxfId="203" priority="787" stopIfTrue="1" operator="between">
      <formula>"Pass†"</formula>
      <formula>"Pass† AA"</formula>
    </cfRule>
  </conditionalFormatting>
  <conditionalFormatting sqref="AR41:AR43">
    <cfRule type="cellIs" dxfId="202" priority="788" stopIfTrue="1" operator="between">
      <formula>"Fail"</formula>
      <formula>"Fail AAA"</formula>
    </cfRule>
  </conditionalFormatting>
  <conditionalFormatting sqref="AR41:AR43">
    <cfRule type="cellIs" dxfId="201" priority="789" stopIfTrue="1" operator="between">
      <formula>"Pass"</formula>
      <formula>"Pass AAA"</formula>
    </cfRule>
  </conditionalFormatting>
  <conditionalFormatting sqref="AR38">
    <cfRule type="cellIs" dxfId="200" priority="790" stopIfTrue="1" operator="between">
      <formula>"Pass†"</formula>
      <formula>"Pass† AA"</formula>
    </cfRule>
  </conditionalFormatting>
  <conditionalFormatting sqref="AR38">
    <cfRule type="cellIs" dxfId="199" priority="791" stopIfTrue="1" operator="between">
      <formula>"Fail"</formula>
      <formula>"Fail AAA"</formula>
    </cfRule>
  </conditionalFormatting>
  <conditionalFormatting sqref="AR38">
    <cfRule type="cellIs" dxfId="198" priority="792" stopIfTrue="1" operator="between">
      <formula>"Pass"</formula>
      <formula>"Pass AAA"</formula>
    </cfRule>
  </conditionalFormatting>
  <conditionalFormatting sqref="AR4:AR10">
    <cfRule type="cellIs" dxfId="197" priority="793" stopIfTrue="1" operator="between">
      <formula>"Pass†"</formula>
      <formula>"Pass† AA"</formula>
    </cfRule>
  </conditionalFormatting>
  <conditionalFormatting sqref="AR4:AR10">
    <cfRule type="cellIs" dxfId="196" priority="794" stopIfTrue="1" operator="between">
      <formula>"Fail"</formula>
      <formula>"Fail AAA"</formula>
    </cfRule>
  </conditionalFormatting>
  <conditionalFormatting sqref="AR4:AR10">
    <cfRule type="cellIs" dxfId="195" priority="795" stopIfTrue="1" operator="between">
      <formula>"Pass"</formula>
      <formula>"Pass AAA"</formula>
    </cfRule>
  </conditionalFormatting>
  <conditionalFormatting sqref="AR11:AR14">
    <cfRule type="cellIs" dxfId="194" priority="796" stopIfTrue="1" operator="between">
      <formula>"Pass†"</formula>
      <formula>"Pass† AA"</formula>
    </cfRule>
  </conditionalFormatting>
  <conditionalFormatting sqref="AR11:AR14">
    <cfRule type="cellIs" dxfId="193" priority="797" stopIfTrue="1" operator="between">
      <formula>"Fail"</formula>
      <formula>"Fail AAA"</formula>
    </cfRule>
  </conditionalFormatting>
  <conditionalFormatting sqref="AR11:AR14">
    <cfRule type="cellIs" dxfId="192" priority="798" stopIfTrue="1" operator="between">
      <formula>"Pass"</formula>
      <formula>"Pass AAA"</formula>
    </cfRule>
  </conditionalFormatting>
  <conditionalFormatting sqref="AR15:AR16">
    <cfRule type="cellIs" dxfId="191" priority="799" stopIfTrue="1" operator="between">
      <formula>"Pass†"</formula>
      <formula>"Pass† AA"</formula>
    </cfRule>
  </conditionalFormatting>
  <conditionalFormatting sqref="AR15:AR16">
    <cfRule type="cellIs" dxfId="190" priority="800" stopIfTrue="1" operator="between">
      <formula>"Fail"</formula>
      <formula>"Fail AAA"</formula>
    </cfRule>
  </conditionalFormatting>
  <conditionalFormatting sqref="AR15:AR16">
    <cfRule type="cellIs" dxfId="189" priority="801" stopIfTrue="1" operator="between">
      <formula>"Pass"</formula>
      <formula>"Pass AAA"</formula>
    </cfRule>
  </conditionalFormatting>
  <conditionalFormatting sqref="AR17">
    <cfRule type="cellIs" dxfId="188" priority="802" stopIfTrue="1" operator="between">
      <formula>"Pass†"</formula>
      <formula>"Pass† AA"</formula>
    </cfRule>
  </conditionalFormatting>
  <conditionalFormatting sqref="AR17">
    <cfRule type="cellIs" dxfId="187" priority="803" stopIfTrue="1" operator="between">
      <formula>"Fail"</formula>
      <formula>"Fail AAA"</formula>
    </cfRule>
  </conditionalFormatting>
  <conditionalFormatting sqref="AR17">
    <cfRule type="cellIs" dxfId="186" priority="804" stopIfTrue="1" operator="between">
      <formula>"Pass"</formula>
      <formula>"Pass AAA"</formula>
    </cfRule>
  </conditionalFormatting>
  <conditionalFormatting sqref="AR21">
    <cfRule type="cellIs" dxfId="185" priority="805" stopIfTrue="1" operator="between">
      <formula>"Pass†"</formula>
      <formula>"Pass† AA"</formula>
    </cfRule>
  </conditionalFormatting>
  <conditionalFormatting sqref="AR21">
    <cfRule type="cellIs" dxfId="184" priority="806" stopIfTrue="1" operator="between">
      <formula>"Fail"</formula>
      <formula>"Fail AAA"</formula>
    </cfRule>
  </conditionalFormatting>
  <conditionalFormatting sqref="AR21">
    <cfRule type="cellIs" dxfId="183" priority="807" stopIfTrue="1" operator="between">
      <formula>"Pass"</formula>
      <formula>"Pass AAA"</formula>
    </cfRule>
  </conditionalFormatting>
  <conditionalFormatting sqref="AR18:AR20">
    <cfRule type="cellIs" dxfId="182" priority="808" stopIfTrue="1" operator="between">
      <formula>"Pass†"</formula>
      <formula>"Pass† AA"</formula>
    </cfRule>
  </conditionalFormatting>
  <conditionalFormatting sqref="AR18:AR20">
    <cfRule type="cellIs" dxfId="181" priority="809" stopIfTrue="1" operator="between">
      <formula>"Fail"</formula>
      <formula>"Fail AAA"</formula>
    </cfRule>
  </conditionalFormatting>
  <conditionalFormatting sqref="AR18:AR20">
    <cfRule type="cellIs" dxfId="180" priority="810" stopIfTrue="1" operator="between">
      <formula>"Pass"</formula>
      <formula>"Pass AAA"</formula>
    </cfRule>
  </conditionalFormatting>
  <conditionalFormatting sqref="AR22">
    <cfRule type="cellIs" dxfId="179" priority="811" stopIfTrue="1" operator="between">
      <formula>"Pass†"</formula>
      <formula>"Pass† AA"</formula>
    </cfRule>
  </conditionalFormatting>
  <conditionalFormatting sqref="AR22">
    <cfRule type="cellIs" dxfId="178" priority="812" stopIfTrue="1" operator="between">
      <formula>"Fail"</formula>
      <formula>"Fail AAA"</formula>
    </cfRule>
  </conditionalFormatting>
  <conditionalFormatting sqref="AR22">
    <cfRule type="cellIs" dxfId="177" priority="813" stopIfTrue="1" operator="between">
      <formula>"Pass"</formula>
      <formula>"Pass AAA"</formula>
    </cfRule>
  </conditionalFormatting>
  <conditionalFormatting sqref="AR30">
    <cfRule type="cellIs" dxfId="176" priority="814" stopIfTrue="1" operator="between">
      <formula>"Pass†"</formula>
      <formula>"Pass† AA"</formula>
    </cfRule>
  </conditionalFormatting>
  <conditionalFormatting sqref="AR30">
    <cfRule type="cellIs" dxfId="175" priority="815" stopIfTrue="1" operator="between">
      <formula>"Fail"</formula>
      <formula>"Fail AAA"</formula>
    </cfRule>
  </conditionalFormatting>
  <conditionalFormatting sqref="AR30">
    <cfRule type="cellIs" dxfId="174" priority="816" stopIfTrue="1" operator="between">
      <formula>"Pass"</formula>
      <formula>"Pass AAA"</formula>
    </cfRule>
  </conditionalFormatting>
  <conditionalFormatting sqref="AR28">
    <cfRule type="cellIs" dxfId="173" priority="817" stopIfTrue="1" operator="between">
      <formula>"Pass†"</formula>
      <formula>"Pass† AA"</formula>
    </cfRule>
  </conditionalFormatting>
  <conditionalFormatting sqref="AR28">
    <cfRule type="cellIs" dxfId="172" priority="818" stopIfTrue="1" operator="between">
      <formula>"Fail"</formula>
      <formula>"Fail AAA"</formula>
    </cfRule>
  </conditionalFormatting>
  <conditionalFormatting sqref="AR28">
    <cfRule type="cellIs" dxfId="171" priority="819" stopIfTrue="1" operator="between">
      <formula>"Pass"</formula>
      <formula>"Pass AAA"</formula>
    </cfRule>
  </conditionalFormatting>
  <conditionalFormatting sqref="AR23:AR27">
    <cfRule type="cellIs" dxfId="170" priority="820" stopIfTrue="1" operator="between">
      <formula>"Pass†"</formula>
      <formula>"Pass† AA"</formula>
    </cfRule>
  </conditionalFormatting>
  <conditionalFormatting sqref="AR23:AR27">
    <cfRule type="cellIs" dxfId="169" priority="821" stopIfTrue="1" operator="between">
      <formula>"Fail"</formula>
      <formula>"Fail AAA"</formula>
    </cfRule>
  </conditionalFormatting>
  <conditionalFormatting sqref="AR23:AR27">
    <cfRule type="cellIs" dxfId="168" priority="822" stopIfTrue="1" operator="between">
      <formula>"Pass"</formula>
      <formula>"Pass AAA"</formula>
    </cfRule>
  </conditionalFormatting>
  <conditionalFormatting sqref="AR29">
    <cfRule type="cellIs" dxfId="167" priority="823" stopIfTrue="1" operator="between">
      <formula>"Pass†"</formula>
      <formula>"Pass† AA"</formula>
    </cfRule>
  </conditionalFormatting>
  <conditionalFormatting sqref="AR29">
    <cfRule type="cellIs" dxfId="166" priority="824" stopIfTrue="1" operator="between">
      <formula>"Fail"</formula>
      <formula>"Fail AAA"</formula>
    </cfRule>
  </conditionalFormatting>
  <conditionalFormatting sqref="AR29">
    <cfRule type="cellIs" dxfId="165" priority="825" stopIfTrue="1" operator="between">
      <formula>"Pass"</formula>
      <formula>"Pass AAA"</formula>
    </cfRule>
  </conditionalFormatting>
  <conditionalFormatting sqref="AR36">
    <cfRule type="cellIs" dxfId="164" priority="826" stopIfTrue="1" operator="between">
      <formula>"Pass†"</formula>
      <formula>"Pass† AA"</formula>
    </cfRule>
  </conditionalFormatting>
  <conditionalFormatting sqref="AR36">
    <cfRule type="cellIs" dxfId="163" priority="827" stopIfTrue="1" operator="between">
      <formula>"Fail"</formula>
      <formula>"Fail AAA"</formula>
    </cfRule>
  </conditionalFormatting>
  <conditionalFormatting sqref="AR36">
    <cfRule type="cellIs" dxfId="162" priority="828" stopIfTrue="1" operator="between">
      <formula>"Pass"</formula>
      <formula>"Pass AAA"</formula>
    </cfRule>
  </conditionalFormatting>
  <conditionalFormatting sqref="AR32">
    <cfRule type="cellIs" dxfId="161" priority="829" stopIfTrue="1" operator="between">
      <formula>"Pass†"</formula>
      <formula>"Pass† AA"</formula>
    </cfRule>
  </conditionalFormatting>
  <conditionalFormatting sqref="AR32">
    <cfRule type="cellIs" dxfId="160" priority="830" stopIfTrue="1" operator="between">
      <formula>"Fail"</formula>
      <formula>"Fail AAA"</formula>
    </cfRule>
  </conditionalFormatting>
  <conditionalFormatting sqref="AR32">
    <cfRule type="cellIs" dxfId="159" priority="831" stopIfTrue="1" operator="between">
      <formula>"Pass"</formula>
      <formula>"Pass AAA"</formula>
    </cfRule>
  </conditionalFormatting>
  <conditionalFormatting sqref="AR31">
    <cfRule type="cellIs" dxfId="158" priority="832" stopIfTrue="1" operator="between">
      <formula>"Pass†"</formula>
      <formula>"Pass† AA"</formula>
    </cfRule>
  </conditionalFormatting>
  <conditionalFormatting sqref="AR31">
    <cfRule type="cellIs" dxfId="157" priority="833" stopIfTrue="1" operator="between">
      <formula>"Fail"</formula>
      <formula>"Fail AAA"</formula>
    </cfRule>
  </conditionalFormatting>
  <conditionalFormatting sqref="AR31">
    <cfRule type="cellIs" dxfId="156" priority="834" stopIfTrue="1" operator="between">
      <formula>"Pass"</formula>
      <formula>"Pass AAA"</formula>
    </cfRule>
  </conditionalFormatting>
  <conditionalFormatting sqref="AR33:AR35">
    <cfRule type="cellIs" dxfId="155" priority="835" stopIfTrue="1" operator="between">
      <formula>"Pass†"</formula>
      <formula>"Pass† AA"</formula>
    </cfRule>
  </conditionalFormatting>
  <conditionalFormatting sqref="AR33:AR35">
    <cfRule type="cellIs" dxfId="154" priority="836" stopIfTrue="1" operator="between">
      <formula>"Fail"</formula>
      <formula>"Fail AAA"</formula>
    </cfRule>
  </conditionalFormatting>
  <conditionalFormatting sqref="AR33:AR35">
    <cfRule type="cellIs" dxfId="153" priority="837" stopIfTrue="1" operator="between">
      <formula>"Pass"</formula>
      <formula>"Pass AAA"</formula>
    </cfRule>
  </conditionalFormatting>
  <conditionalFormatting sqref="AS4:AS10">
    <cfRule type="cellIs" dxfId="152" priority="838" stopIfTrue="1" operator="between">
      <formula>"Pass†"</formula>
      <formula>"Pass† AA"</formula>
    </cfRule>
  </conditionalFormatting>
  <conditionalFormatting sqref="AS4:AS10">
    <cfRule type="cellIs" dxfId="151" priority="839" stopIfTrue="1" operator="between">
      <formula>"Fail"</formula>
      <formula>"Fail AAA"</formula>
    </cfRule>
  </conditionalFormatting>
  <conditionalFormatting sqref="AS4:AS10">
    <cfRule type="cellIs" dxfId="150" priority="840" stopIfTrue="1" operator="between">
      <formula>"Pass"</formula>
      <formula>"Pass AAA"</formula>
    </cfRule>
  </conditionalFormatting>
  <conditionalFormatting sqref="AS11:AS14">
    <cfRule type="cellIs" dxfId="149" priority="841" stopIfTrue="1" operator="between">
      <formula>"Pass†"</formula>
      <formula>"Pass† AA"</formula>
    </cfRule>
  </conditionalFormatting>
  <conditionalFormatting sqref="AS11:AS14">
    <cfRule type="cellIs" dxfId="148" priority="842" stopIfTrue="1" operator="between">
      <formula>"Fail"</formula>
      <formula>"Fail AAA"</formula>
    </cfRule>
  </conditionalFormatting>
  <conditionalFormatting sqref="AS11:AS14">
    <cfRule type="cellIs" dxfId="147" priority="843" stopIfTrue="1" operator="between">
      <formula>"Pass"</formula>
      <formula>"Pass AAA"</formula>
    </cfRule>
  </conditionalFormatting>
  <conditionalFormatting sqref="AS15:AS16">
    <cfRule type="cellIs" dxfId="146" priority="844" stopIfTrue="1" operator="between">
      <formula>"Pass†"</formula>
      <formula>"Pass† AA"</formula>
    </cfRule>
  </conditionalFormatting>
  <conditionalFormatting sqref="AS15:AS16">
    <cfRule type="cellIs" dxfId="145" priority="845" stopIfTrue="1" operator="between">
      <formula>"Fail"</formula>
      <formula>"Fail AAA"</formula>
    </cfRule>
  </conditionalFormatting>
  <conditionalFormatting sqref="AS15:AS16">
    <cfRule type="cellIs" dxfId="144" priority="846" stopIfTrue="1" operator="between">
      <formula>"Pass"</formula>
      <formula>"Pass AAA"</formula>
    </cfRule>
  </conditionalFormatting>
  <conditionalFormatting sqref="AS17">
    <cfRule type="cellIs" dxfId="143" priority="847" stopIfTrue="1" operator="between">
      <formula>"Pass†"</formula>
      <formula>"Pass† AA"</formula>
    </cfRule>
  </conditionalFormatting>
  <conditionalFormatting sqref="AS17">
    <cfRule type="cellIs" dxfId="142" priority="848" stopIfTrue="1" operator="between">
      <formula>"Fail"</formula>
      <formula>"Fail AAA"</formula>
    </cfRule>
  </conditionalFormatting>
  <conditionalFormatting sqref="AS17">
    <cfRule type="cellIs" dxfId="141" priority="849" stopIfTrue="1" operator="between">
      <formula>"Pass"</formula>
      <formula>"Pass AAA"</formula>
    </cfRule>
  </conditionalFormatting>
  <conditionalFormatting sqref="AS21">
    <cfRule type="cellIs" dxfId="140" priority="850" stopIfTrue="1" operator="between">
      <formula>"Pass†"</formula>
      <formula>"Pass† AA"</formula>
    </cfRule>
  </conditionalFormatting>
  <conditionalFormatting sqref="AS21">
    <cfRule type="cellIs" dxfId="139" priority="851" stopIfTrue="1" operator="between">
      <formula>"Fail"</formula>
      <formula>"Fail AAA"</formula>
    </cfRule>
  </conditionalFormatting>
  <conditionalFormatting sqref="AS21">
    <cfRule type="cellIs" dxfId="138" priority="852" stopIfTrue="1" operator="between">
      <formula>"Pass"</formula>
      <formula>"Pass AAA"</formula>
    </cfRule>
  </conditionalFormatting>
  <conditionalFormatting sqref="AS18:AS20">
    <cfRule type="cellIs" dxfId="137" priority="853" stopIfTrue="1" operator="between">
      <formula>"Pass†"</formula>
      <formula>"Pass† AA"</formula>
    </cfRule>
  </conditionalFormatting>
  <conditionalFormatting sqref="AS18:AS20">
    <cfRule type="cellIs" dxfId="136" priority="854" stopIfTrue="1" operator="between">
      <formula>"Fail"</formula>
      <formula>"Fail AAA"</formula>
    </cfRule>
  </conditionalFormatting>
  <conditionalFormatting sqref="AS18:AS20">
    <cfRule type="cellIs" dxfId="135" priority="855" stopIfTrue="1" operator="between">
      <formula>"Pass"</formula>
      <formula>"Pass AAA"</formula>
    </cfRule>
  </conditionalFormatting>
  <conditionalFormatting sqref="AS22">
    <cfRule type="cellIs" dxfId="134" priority="856" stopIfTrue="1" operator="between">
      <formula>"Pass†"</formula>
      <formula>"Pass† AA"</formula>
    </cfRule>
  </conditionalFormatting>
  <conditionalFormatting sqref="AS22">
    <cfRule type="cellIs" dxfId="133" priority="857" stopIfTrue="1" operator="between">
      <formula>"Fail"</formula>
      <formula>"Fail AAA"</formula>
    </cfRule>
  </conditionalFormatting>
  <conditionalFormatting sqref="AS22">
    <cfRule type="cellIs" dxfId="132" priority="858" stopIfTrue="1" operator="between">
      <formula>"Pass"</formula>
      <formula>"Pass AAA"</formula>
    </cfRule>
  </conditionalFormatting>
  <conditionalFormatting sqref="AS28">
    <cfRule type="cellIs" dxfId="131" priority="859" stopIfTrue="1" operator="between">
      <formula>"Pass†"</formula>
      <formula>"Pass† AA"</formula>
    </cfRule>
  </conditionalFormatting>
  <conditionalFormatting sqref="AS28">
    <cfRule type="cellIs" dxfId="130" priority="860" stopIfTrue="1" operator="between">
      <formula>"Fail"</formula>
      <formula>"Fail AAA"</formula>
    </cfRule>
  </conditionalFormatting>
  <conditionalFormatting sqref="AS28">
    <cfRule type="cellIs" dxfId="129" priority="861" stopIfTrue="1" operator="between">
      <formula>"Pass"</formula>
      <formula>"Pass AAA"</formula>
    </cfRule>
  </conditionalFormatting>
  <conditionalFormatting sqref="AS23:AS27">
    <cfRule type="cellIs" dxfId="128" priority="862" stopIfTrue="1" operator="between">
      <formula>"Pass†"</formula>
      <formula>"Pass† AA"</formula>
    </cfRule>
  </conditionalFormatting>
  <conditionalFormatting sqref="AS23:AS27">
    <cfRule type="cellIs" dxfId="127" priority="863" stopIfTrue="1" operator="between">
      <formula>"Fail"</formula>
      <formula>"Fail AAA"</formula>
    </cfRule>
  </conditionalFormatting>
  <conditionalFormatting sqref="AS23:AS27">
    <cfRule type="cellIs" dxfId="126" priority="864" stopIfTrue="1" operator="between">
      <formula>"Pass"</formula>
      <formula>"Pass AAA"</formula>
    </cfRule>
  </conditionalFormatting>
  <conditionalFormatting sqref="AS37">
    <cfRule type="cellIs" dxfId="125" priority="865" stopIfTrue="1" operator="between">
      <formula>"Pass†"</formula>
      <formula>"Pass† AA"</formula>
    </cfRule>
  </conditionalFormatting>
  <conditionalFormatting sqref="AS37">
    <cfRule type="cellIs" dxfId="124" priority="866" stopIfTrue="1" operator="between">
      <formula>"Fail"</formula>
      <formula>"Fail AAA"</formula>
    </cfRule>
  </conditionalFormatting>
  <conditionalFormatting sqref="AS37">
    <cfRule type="cellIs" dxfId="123" priority="867" stopIfTrue="1" operator="between">
      <formula>"Pass"</formula>
      <formula>"Pass AAA"</formula>
    </cfRule>
  </conditionalFormatting>
  <conditionalFormatting sqref="AS30">
    <cfRule type="cellIs" dxfId="122" priority="868" stopIfTrue="1" operator="between">
      <formula>"Pass†"</formula>
      <formula>"Pass† AA"</formula>
    </cfRule>
  </conditionalFormatting>
  <conditionalFormatting sqref="AS30">
    <cfRule type="cellIs" dxfId="121" priority="869" stopIfTrue="1" operator="between">
      <formula>"Fail"</formula>
      <formula>"Fail AAA"</formula>
    </cfRule>
  </conditionalFormatting>
  <conditionalFormatting sqref="AS30">
    <cfRule type="cellIs" dxfId="120" priority="870" stopIfTrue="1" operator="between">
      <formula>"Pass"</formula>
      <formula>"Pass AAA"</formula>
    </cfRule>
  </conditionalFormatting>
  <conditionalFormatting sqref="AS29">
    <cfRule type="cellIs" dxfId="119" priority="871" stopIfTrue="1" operator="between">
      <formula>"Pass†"</formula>
      <formula>"Pass† AA"</formula>
    </cfRule>
  </conditionalFormatting>
  <conditionalFormatting sqref="AS29">
    <cfRule type="cellIs" dxfId="118" priority="872" stopIfTrue="1" operator="between">
      <formula>"Fail"</formula>
      <formula>"Fail AAA"</formula>
    </cfRule>
  </conditionalFormatting>
  <conditionalFormatting sqref="AS29">
    <cfRule type="cellIs" dxfId="117" priority="873" stopIfTrue="1" operator="between">
      <formula>"Pass"</formula>
      <formula>"Pass AAA"</formula>
    </cfRule>
  </conditionalFormatting>
  <conditionalFormatting sqref="AS36">
    <cfRule type="cellIs" dxfId="116" priority="874" stopIfTrue="1" operator="between">
      <formula>"Pass†"</formula>
      <formula>"Pass† AA"</formula>
    </cfRule>
  </conditionalFormatting>
  <conditionalFormatting sqref="AS36">
    <cfRule type="cellIs" dxfId="115" priority="875" stopIfTrue="1" operator="between">
      <formula>"Fail"</formula>
      <formula>"Fail AAA"</formula>
    </cfRule>
  </conditionalFormatting>
  <conditionalFormatting sqref="AS36">
    <cfRule type="cellIs" dxfId="114" priority="876" stopIfTrue="1" operator="between">
      <formula>"Pass"</formula>
      <formula>"Pass AAA"</formula>
    </cfRule>
  </conditionalFormatting>
  <conditionalFormatting sqref="AS32">
    <cfRule type="cellIs" dxfId="113" priority="877" stopIfTrue="1" operator="between">
      <formula>"Pass†"</formula>
      <formula>"Pass† AA"</formula>
    </cfRule>
  </conditionalFormatting>
  <conditionalFormatting sqref="AS32">
    <cfRule type="cellIs" dxfId="112" priority="878" stopIfTrue="1" operator="between">
      <formula>"Fail"</formula>
      <formula>"Fail AAA"</formula>
    </cfRule>
  </conditionalFormatting>
  <conditionalFormatting sqref="AS32">
    <cfRule type="cellIs" dxfId="111" priority="879" stopIfTrue="1" operator="between">
      <formula>"Pass"</formula>
      <formula>"Pass AAA"</formula>
    </cfRule>
  </conditionalFormatting>
  <conditionalFormatting sqref="AS31">
    <cfRule type="cellIs" dxfId="110" priority="880" stopIfTrue="1" operator="between">
      <formula>"Pass†"</formula>
      <formula>"Pass† AA"</formula>
    </cfRule>
  </conditionalFormatting>
  <conditionalFormatting sqref="AS31">
    <cfRule type="cellIs" dxfId="109" priority="881" stopIfTrue="1" operator="between">
      <formula>"Fail"</formula>
      <formula>"Fail AAA"</formula>
    </cfRule>
  </conditionalFormatting>
  <conditionalFormatting sqref="AS31">
    <cfRule type="cellIs" dxfId="108" priority="882" stopIfTrue="1" operator="between">
      <formula>"Pass"</formula>
      <formula>"Pass AAA"</formula>
    </cfRule>
  </conditionalFormatting>
  <conditionalFormatting sqref="AS33:AS35">
    <cfRule type="cellIs" dxfId="107" priority="883" stopIfTrue="1" operator="between">
      <formula>"Pass†"</formula>
      <formula>"Pass† AA"</formula>
    </cfRule>
  </conditionalFormatting>
  <conditionalFormatting sqref="AS33:AS35">
    <cfRule type="cellIs" dxfId="106" priority="884" stopIfTrue="1" operator="between">
      <formula>"Fail"</formula>
      <formula>"Fail AAA"</formula>
    </cfRule>
  </conditionalFormatting>
  <conditionalFormatting sqref="AS33:AS35">
    <cfRule type="cellIs" dxfId="105" priority="885" stopIfTrue="1" operator="between">
      <formula>"Pass"</formula>
      <formula>"Pass AAA"</formula>
    </cfRule>
  </conditionalFormatting>
  <conditionalFormatting sqref="AS44:AS46">
    <cfRule type="cellIs" dxfId="104" priority="886" stopIfTrue="1" operator="between">
      <formula>"Pass†"</formula>
      <formula>"Pass† AA"</formula>
    </cfRule>
  </conditionalFormatting>
  <conditionalFormatting sqref="AS44:AS46">
    <cfRule type="cellIs" dxfId="103" priority="887" stopIfTrue="1" operator="between">
      <formula>"Fail"</formula>
      <formula>"Fail AAA"</formula>
    </cfRule>
  </conditionalFormatting>
  <conditionalFormatting sqref="AS44:AS46">
    <cfRule type="cellIs" dxfId="102" priority="888" stopIfTrue="1" operator="between">
      <formula>"Pass"</formula>
      <formula>"Pass AAA"</formula>
    </cfRule>
  </conditionalFormatting>
  <conditionalFormatting sqref="AS39:AS40">
    <cfRule type="cellIs" dxfId="101" priority="889" stopIfTrue="1" operator="between">
      <formula>"Pass†"</formula>
      <formula>"Pass† AA"</formula>
    </cfRule>
  </conditionalFormatting>
  <conditionalFormatting sqref="AS39:AS40">
    <cfRule type="cellIs" dxfId="100" priority="890" stopIfTrue="1" operator="between">
      <formula>"Fail"</formula>
      <formula>"Fail AAA"</formula>
    </cfRule>
  </conditionalFormatting>
  <conditionalFormatting sqref="AS39:AS40">
    <cfRule type="cellIs" dxfId="99" priority="891" stopIfTrue="1" operator="between">
      <formula>"Pass"</formula>
      <formula>"Pass AAA"</formula>
    </cfRule>
  </conditionalFormatting>
  <conditionalFormatting sqref="AS41:AS43">
    <cfRule type="cellIs" dxfId="98" priority="892" stopIfTrue="1" operator="between">
      <formula>"Pass†"</formula>
      <formula>"Pass† AA"</formula>
    </cfRule>
  </conditionalFormatting>
  <conditionalFormatting sqref="AS41:AS43">
    <cfRule type="cellIs" dxfId="97" priority="893" stopIfTrue="1" operator="between">
      <formula>"Fail"</formula>
      <formula>"Fail AAA"</formula>
    </cfRule>
  </conditionalFormatting>
  <conditionalFormatting sqref="AS41:AS43">
    <cfRule type="cellIs" dxfId="96" priority="894" stopIfTrue="1" operator="between">
      <formula>"Pass"</formula>
      <formula>"Pass AAA"</formula>
    </cfRule>
  </conditionalFormatting>
  <conditionalFormatting sqref="AS38">
    <cfRule type="cellIs" dxfId="95" priority="895" stopIfTrue="1" operator="between">
      <formula>"Pass†"</formula>
      <formula>"Pass† AA"</formula>
    </cfRule>
  </conditionalFormatting>
  <conditionalFormatting sqref="AS38">
    <cfRule type="cellIs" dxfId="94" priority="896" stopIfTrue="1" operator="between">
      <formula>"Fail"</formula>
      <formula>"Fail AAA"</formula>
    </cfRule>
  </conditionalFormatting>
  <conditionalFormatting sqref="AS38">
    <cfRule type="cellIs" dxfId="93" priority="897" stopIfTrue="1" operator="between">
      <formula>"Pass"</formula>
      <formula>"Pass AAA"</formula>
    </cfRule>
  </conditionalFormatting>
  <conditionalFormatting sqref="AS50">
    <cfRule type="cellIs" dxfId="92" priority="898" stopIfTrue="1" operator="between">
      <formula>"Pass†"</formula>
      <formula>"Pass† AA"</formula>
    </cfRule>
  </conditionalFormatting>
  <conditionalFormatting sqref="AS50">
    <cfRule type="cellIs" dxfId="91" priority="899" stopIfTrue="1" operator="between">
      <formula>"Fail"</formula>
      <formula>"Fail AAA"</formula>
    </cfRule>
  </conditionalFormatting>
  <conditionalFormatting sqref="AS50">
    <cfRule type="cellIs" dxfId="90" priority="900" stopIfTrue="1" operator="between">
      <formula>"Pass"</formula>
      <formula>"Pass AAA"</formula>
    </cfRule>
  </conditionalFormatting>
  <conditionalFormatting sqref="AS47">
    <cfRule type="cellIs" dxfId="89" priority="901" stopIfTrue="1" operator="between">
      <formula>"Pass†"</formula>
      <formula>"Pass† AA"</formula>
    </cfRule>
  </conditionalFormatting>
  <conditionalFormatting sqref="AS47">
    <cfRule type="cellIs" dxfId="88" priority="902" stopIfTrue="1" operator="between">
      <formula>"Fail"</formula>
      <formula>"Fail AAA"</formula>
    </cfRule>
  </conditionalFormatting>
  <conditionalFormatting sqref="AS47">
    <cfRule type="cellIs" dxfId="87" priority="903" stopIfTrue="1" operator="between">
      <formula>"Pass"</formula>
      <formula>"Pass AAA"</formula>
    </cfRule>
  </conditionalFormatting>
  <conditionalFormatting sqref="AS49">
    <cfRule type="cellIs" dxfId="86" priority="904" stopIfTrue="1" operator="between">
      <formula>"Pass†"</formula>
      <formula>"Pass† AA"</formula>
    </cfRule>
  </conditionalFormatting>
  <conditionalFormatting sqref="AS49">
    <cfRule type="cellIs" dxfId="85" priority="905" stopIfTrue="1" operator="between">
      <formula>"Fail"</formula>
      <formula>"Fail AAA"</formula>
    </cfRule>
  </conditionalFormatting>
  <conditionalFormatting sqref="AS49">
    <cfRule type="cellIs" dxfId="84" priority="906" stopIfTrue="1" operator="between">
      <formula>"Pass"</formula>
      <formula>"Pass AAA"</formula>
    </cfRule>
  </conditionalFormatting>
  <conditionalFormatting sqref="AS48">
    <cfRule type="cellIs" dxfId="83" priority="907" stopIfTrue="1" operator="between">
      <formula>"Pass†"</formula>
      <formula>"Pass† AA"</formula>
    </cfRule>
  </conditionalFormatting>
  <conditionalFormatting sqref="AS48">
    <cfRule type="cellIs" dxfId="82" priority="908" stopIfTrue="1" operator="between">
      <formula>"Fail"</formula>
      <formula>"Fail AAA"</formula>
    </cfRule>
  </conditionalFormatting>
  <conditionalFormatting sqref="AS48">
    <cfRule type="cellIs" dxfId="81" priority="909" stopIfTrue="1" operator="between">
      <formula>"Pass"</formula>
      <formula>"Pass AAA"</formula>
    </cfRule>
  </conditionalFormatting>
  <conditionalFormatting sqref="AT7:AT10">
    <cfRule type="cellIs" dxfId="80" priority="910" stopIfTrue="1" operator="between">
      <formula>"Pass†"</formula>
      <formula>"Pass† AA"</formula>
    </cfRule>
  </conditionalFormatting>
  <conditionalFormatting sqref="AT7:AT10">
    <cfRule type="cellIs" dxfId="79" priority="911" stopIfTrue="1" operator="between">
      <formula>"Fail"</formula>
      <formula>"Fail AAA"</formula>
    </cfRule>
  </conditionalFormatting>
  <conditionalFormatting sqref="AT7:AT10">
    <cfRule type="cellIs" dxfId="78" priority="912" stopIfTrue="1" operator="between">
      <formula>"Pass"</formula>
      <formula>"Pass AAA"</formula>
    </cfRule>
  </conditionalFormatting>
  <conditionalFormatting sqref="AT11:AT14">
    <cfRule type="cellIs" dxfId="77" priority="913" stopIfTrue="1" operator="between">
      <formula>"Pass†"</formula>
      <formula>"Pass† AA"</formula>
    </cfRule>
  </conditionalFormatting>
  <conditionalFormatting sqref="AT11:AT14">
    <cfRule type="cellIs" dxfId="76" priority="914" stopIfTrue="1" operator="between">
      <formula>"Fail"</formula>
      <formula>"Fail AAA"</formula>
    </cfRule>
  </conditionalFormatting>
  <conditionalFormatting sqref="AT11:AT14">
    <cfRule type="cellIs" dxfId="75" priority="915" stopIfTrue="1" operator="between">
      <formula>"Pass"</formula>
      <formula>"Pass AAA"</formula>
    </cfRule>
  </conditionalFormatting>
  <conditionalFormatting sqref="AT15:AT16">
    <cfRule type="cellIs" dxfId="74" priority="916" stopIfTrue="1" operator="between">
      <formula>"Pass†"</formula>
      <formula>"Pass† AA"</formula>
    </cfRule>
  </conditionalFormatting>
  <conditionalFormatting sqref="AT15:AT16">
    <cfRule type="cellIs" dxfId="73" priority="917" stopIfTrue="1" operator="between">
      <formula>"Fail"</formula>
      <formula>"Fail AAA"</formula>
    </cfRule>
  </conditionalFormatting>
  <conditionalFormatting sqref="AT15:AT16">
    <cfRule type="cellIs" dxfId="72" priority="918" stopIfTrue="1" operator="between">
      <formula>"Pass"</formula>
      <formula>"Pass AAA"</formula>
    </cfRule>
  </conditionalFormatting>
  <conditionalFormatting sqref="AT17">
    <cfRule type="cellIs" dxfId="71" priority="919" stopIfTrue="1" operator="between">
      <formula>"Pass†"</formula>
      <formula>"Pass† AA"</formula>
    </cfRule>
  </conditionalFormatting>
  <conditionalFormatting sqref="AT17">
    <cfRule type="cellIs" dxfId="70" priority="920" stopIfTrue="1" operator="between">
      <formula>"Fail"</formula>
      <formula>"Fail AAA"</formula>
    </cfRule>
  </conditionalFormatting>
  <conditionalFormatting sqref="AT17">
    <cfRule type="cellIs" dxfId="69" priority="921" stopIfTrue="1" operator="between">
      <formula>"Pass"</formula>
      <formula>"Pass AAA"</formula>
    </cfRule>
  </conditionalFormatting>
  <conditionalFormatting sqref="AT18:AT20">
    <cfRule type="cellIs" dxfId="68" priority="922" stopIfTrue="1" operator="between">
      <formula>"Pass†"</formula>
      <formula>"Pass† AA"</formula>
    </cfRule>
  </conditionalFormatting>
  <conditionalFormatting sqref="AT18:AT20">
    <cfRule type="cellIs" dxfId="67" priority="923" stopIfTrue="1" operator="between">
      <formula>"Fail"</formula>
      <formula>"Fail AAA"</formula>
    </cfRule>
  </conditionalFormatting>
  <conditionalFormatting sqref="AT18:AT20">
    <cfRule type="cellIs" dxfId="66" priority="924" stopIfTrue="1" operator="between">
      <formula>"Pass"</formula>
      <formula>"Pass AAA"</formula>
    </cfRule>
  </conditionalFormatting>
  <conditionalFormatting sqref="AT4:AT6">
    <cfRule type="cellIs" dxfId="65" priority="925" stopIfTrue="1" operator="between">
      <formula>"Pass†"</formula>
      <formula>"Pass† AA"</formula>
    </cfRule>
  </conditionalFormatting>
  <conditionalFormatting sqref="AT4:AT6">
    <cfRule type="cellIs" dxfId="64" priority="926" stopIfTrue="1" operator="between">
      <formula>"Fail"</formula>
      <formula>"Fail AAA"</formula>
    </cfRule>
  </conditionalFormatting>
  <conditionalFormatting sqref="AT4:AT6">
    <cfRule type="cellIs" dxfId="63" priority="927" stopIfTrue="1" operator="between">
      <formula>"Pass"</formula>
      <formula>"Pass AAA"</formula>
    </cfRule>
  </conditionalFormatting>
  <conditionalFormatting sqref="AT21">
    <cfRule type="cellIs" dxfId="62" priority="928" stopIfTrue="1" operator="between">
      <formula>"Pass†"</formula>
      <formula>"Pass† AA"</formula>
    </cfRule>
  </conditionalFormatting>
  <conditionalFormatting sqref="AT21">
    <cfRule type="cellIs" dxfId="61" priority="929" stopIfTrue="1" operator="between">
      <formula>"Fail"</formula>
      <formula>"Fail AAA"</formula>
    </cfRule>
  </conditionalFormatting>
  <conditionalFormatting sqref="AT21">
    <cfRule type="cellIs" dxfId="60" priority="930" stopIfTrue="1" operator="between">
      <formula>"Pass"</formula>
      <formula>"Pass AAA"</formula>
    </cfRule>
  </conditionalFormatting>
  <conditionalFormatting sqref="AT22">
    <cfRule type="cellIs" dxfId="59" priority="931" stopIfTrue="1" operator="between">
      <formula>"Pass†"</formula>
      <formula>"Pass† AA"</formula>
    </cfRule>
  </conditionalFormatting>
  <conditionalFormatting sqref="AT22">
    <cfRule type="cellIs" dxfId="58" priority="932" stopIfTrue="1" operator="between">
      <formula>"Fail"</formula>
      <formula>"Fail AAA"</formula>
    </cfRule>
  </conditionalFormatting>
  <conditionalFormatting sqref="AT22">
    <cfRule type="cellIs" dxfId="57" priority="933" stopIfTrue="1" operator="between">
      <formula>"Pass"</formula>
      <formula>"Pass AAA"</formula>
    </cfRule>
  </conditionalFormatting>
  <conditionalFormatting sqref="AT28">
    <cfRule type="cellIs" dxfId="56" priority="934" stopIfTrue="1" operator="between">
      <formula>"Pass†"</formula>
      <formula>"Pass† AA"</formula>
    </cfRule>
  </conditionalFormatting>
  <conditionalFormatting sqref="AT28">
    <cfRule type="cellIs" dxfId="55" priority="935" stopIfTrue="1" operator="between">
      <formula>"Fail"</formula>
      <formula>"Fail AAA"</formula>
    </cfRule>
  </conditionalFormatting>
  <conditionalFormatting sqref="AT28">
    <cfRule type="cellIs" dxfId="54" priority="936" stopIfTrue="1" operator="between">
      <formula>"Pass"</formula>
      <formula>"Pass AAA"</formula>
    </cfRule>
  </conditionalFormatting>
  <conditionalFormatting sqref="AT23:AT27">
    <cfRule type="cellIs" dxfId="53" priority="937" stopIfTrue="1" operator="between">
      <formula>"Pass†"</formula>
      <formula>"Pass† AA"</formula>
    </cfRule>
  </conditionalFormatting>
  <conditionalFormatting sqref="AT23:AT27">
    <cfRule type="cellIs" dxfId="52" priority="938" stopIfTrue="1" operator="between">
      <formula>"Fail"</formula>
      <formula>"Fail AAA"</formula>
    </cfRule>
  </conditionalFormatting>
  <conditionalFormatting sqref="AT23:AT27">
    <cfRule type="cellIs" dxfId="51" priority="939" stopIfTrue="1" operator="between">
      <formula>"Pass"</formula>
      <formula>"Pass AAA"</formula>
    </cfRule>
  </conditionalFormatting>
  <conditionalFormatting sqref="AT30">
    <cfRule type="cellIs" dxfId="50" priority="940" stopIfTrue="1" operator="between">
      <formula>"Pass†"</formula>
      <formula>"Pass† AA"</formula>
    </cfRule>
  </conditionalFormatting>
  <conditionalFormatting sqref="AT30">
    <cfRule type="cellIs" dxfId="49" priority="941" stopIfTrue="1" operator="between">
      <formula>"Fail"</formula>
      <formula>"Fail AAA"</formula>
    </cfRule>
  </conditionalFormatting>
  <conditionalFormatting sqref="AT30">
    <cfRule type="cellIs" dxfId="48" priority="942" stopIfTrue="1" operator="between">
      <formula>"Pass"</formula>
      <formula>"Pass AAA"</formula>
    </cfRule>
  </conditionalFormatting>
  <conditionalFormatting sqref="AT29">
    <cfRule type="cellIs" dxfId="47" priority="943" stopIfTrue="1" operator="between">
      <formula>"Pass†"</formula>
      <formula>"Pass† AA"</formula>
    </cfRule>
  </conditionalFormatting>
  <conditionalFormatting sqref="AT29">
    <cfRule type="cellIs" dxfId="46" priority="944" stopIfTrue="1" operator="between">
      <formula>"Fail"</formula>
      <formula>"Fail AAA"</formula>
    </cfRule>
  </conditionalFormatting>
  <conditionalFormatting sqref="AT29">
    <cfRule type="cellIs" dxfId="45" priority="945" stopIfTrue="1" operator="between">
      <formula>"Pass"</formula>
      <formula>"Pass AAA"</formula>
    </cfRule>
  </conditionalFormatting>
  <conditionalFormatting sqref="AT37">
    <cfRule type="cellIs" dxfId="44" priority="946" stopIfTrue="1" operator="between">
      <formula>"Pass†"</formula>
      <formula>"Pass† AA"</formula>
    </cfRule>
  </conditionalFormatting>
  <conditionalFormatting sqref="AT37">
    <cfRule type="cellIs" dxfId="43" priority="947" stopIfTrue="1" operator="between">
      <formula>"Fail"</formula>
      <formula>"Fail AAA"</formula>
    </cfRule>
  </conditionalFormatting>
  <conditionalFormatting sqref="AT37">
    <cfRule type="cellIs" dxfId="42" priority="948" stopIfTrue="1" operator="between">
      <formula>"Pass"</formula>
      <formula>"Pass AAA"</formula>
    </cfRule>
  </conditionalFormatting>
  <conditionalFormatting sqref="AT36">
    <cfRule type="cellIs" dxfId="41" priority="949" stopIfTrue="1" operator="between">
      <formula>"Pass†"</formula>
      <formula>"Pass† AA"</formula>
    </cfRule>
  </conditionalFormatting>
  <conditionalFormatting sqref="AT36">
    <cfRule type="cellIs" dxfId="40" priority="950" stopIfTrue="1" operator="between">
      <formula>"Fail"</formula>
      <formula>"Fail AAA"</formula>
    </cfRule>
  </conditionalFormatting>
  <conditionalFormatting sqref="AT36">
    <cfRule type="cellIs" dxfId="39" priority="951" stopIfTrue="1" operator="between">
      <formula>"Pass"</formula>
      <formula>"Pass AAA"</formula>
    </cfRule>
  </conditionalFormatting>
  <conditionalFormatting sqref="AT32">
    <cfRule type="cellIs" dxfId="38" priority="952" stopIfTrue="1" operator="between">
      <formula>"Pass†"</formula>
      <formula>"Pass† AA"</formula>
    </cfRule>
  </conditionalFormatting>
  <conditionalFormatting sqref="AT32">
    <cfRule type="cellIs" dxfId="37" priority="953" stopIfTrue="1" operator="between">
      <formula>"Fail"</formula>
      <formula>"Fail AAA"</formula>
    </cfRule>
  </conditionalFormatting>
  <conditionalFormatting sqref="AT32">
    <cfRule type="cellIs" dxfId="36" priority="954" stopIfTrue="1" operator="between">
      <formula>"Pass"</formula>
      <formula>"Pass AAA"</formula>
    </cfRule>
  </conditionalFormatting>
  <conditionalFormatting sqref="AT31">
    <cfRule type="cellIs" dxfId="35" priority="955" stopIfTrue="1" operator="between">
      <formula>"Pass†"</formula>
      <formula>"Pass† AA"</formula>
    </cfRule>
  </conditionalFormatting>
  <conditionalFormatting sqref="AT31">
    <cfRule type="cellIs" dxfId="34" priority="956" stopIfTrue="1" operator="between">
      <formula>"Fail"</formula>
      <formula>"Fail AAA"</formula>
    </cfRule>
  </conditionalFormatting>
  <conditionalFormatting sqref="AT31">
    <cfRule type="cellIs" dxfId="33" priority="957" stopIfTrue="1" operator="between">
      <formula>"Pass"</formula>
      <formula>"Pass AAA"</formula>
    </cfRule>
  </conditionalFormatting>
  <conditionalFormatting sqref="AT33:AT35">
    <cfRule type="cellIs" dxfId="32" priority="958" stopIfTrue="1" operator="between">
      <formula>"Pass†"</formula>
      <formula>"Pass† AA"</formula>
    </cfRule>
  </conditionalFormatting>
  <conditionalFormatting sqref="AT33:AT35">
    <cfRule type="cellIs" dxfId="31" priority="959" stopIfTrue="1" operator="between">
      <formula>"Fail"</formula>
      <formula>"Fail AAA"</formula>
    </cfRule>
  </conditionalFormatting>
  <conditionalFormatting sqref="AT33:AT35">
    <cfRule type="cellIs" dxfId="30" priority="960" stopIfTrue="1" operator="between">
      <formula>"Pass"</formula>
      <formula>"Pass AAA"</formula>
    </cfRule>
  </conditionalFormatting>
  <conditionalFormatting sqref="AT39">
    <cfRule type="cellIs" dxfId="29" priority="961" stopIfTrue="1" operator="between">
      <formula>"Pass†"</formula>
      <formula>"Pass† AA"</formula>
    </cfRule>
  </conditionalFormatting>
  <conditionalFormatting sqref="AT39">
    <cfRule type="cellIs" dxfId="28" priority="962" stopIfTrue="1" operator="between">
      <formula>"Fail"</formula>
      <formula>"Fail AAA"</formula>
    </cfRule>
  </conditionalFormatting>
  <conditionalFormatting sqref="AT39">
    <cfRule type="cellIs" dxfId="27" priority="963" stopIfTrue="1" operator="between">
      <formula>"Pass"</formula>
      <formula>"Pass AAA"</formula>
    </cfRule>
  </conditionalFormatting>
  <conditionalFormatting sqref="AT38">
    <cfRule type="cellIs" dxfId="26" priority="964" stopIfTrue="1" operator="between">
      <formula>"Pass†"</formula>
      <formula>"Pass† AA"</formula>
    </cfRule>
  </conditionalFormatting>
  <conditionalFormatting sqref="AT38">
    <cfRule type="cellIs" dxfId="25" priority="965" stopIfTrue="1" operator="between">
      <formula>"Fail"</formula>
      <formula>"Fail AAA"</formula>
    </cfRule>
  </conditionalFormatting>
  <conditionalFormatting sqref="AT38">
    <cfRule type="cellIs" dxfId="24" priority="966" stopIfTrue="1" operator="between">
      <formula>"Pass"</formula>
      <formula>"Pass AAA"</formula>
    </cfRule>
  </conditionalFormatting>
  <conditionalFormatting sqref="AT51:AT57">
    <cfRule type="cellIs" dxfId="23" priority="967" stopIfTrue="1" operator="between">
      <formula>"Pass†"</formula>
      <formula>"Pass† AA"</formula>
    </cfRule>
  </conditionalFormatting>
  <conditionalFormatting sqref="AT51:AT57">
    <cfRule type="cellIs" dxfId="22" priority="968" stopIfTrue="1" operator="between">
      <formula>"Fail"</formula>
      <formula>"Fail AAA"</formula>
    </cfRule>
  </conditionalFormatting>
  <conditionalFormatting sqref="AT51:AT57">
    <cfRule type="cellIs" dxfId="21" priority="969" stopIfTrue="1" operator="between">
      <formula>"Pass"</formula>
      <formula>"Pass AAA"</formula>
    </cfRule>
  </conditionalFormatting>
  <conditionalFormatting sqref="AT44:AT46">
    <cfRule type="cellIs" dxfId="20" priority="970" stopIfTrue="1" operator="between">
      <formula>"Pass†"</formula>
      <formula>"Pass† AA"</formula>
    </cfRule>
  </conditionalFormatting>
  <conditionalFormatting sqref="AT44:AT46">
    <cfRule type="cellIs" dxfId="19" priority="971" stopIfTrue="1" operator="between">
      <formula>"Fail"</formula>
      <formula>"Fail AAA"</formula>
    </cfRule>
  </conditionalFormatting>
  <conditionalFormatting sqref="AT44:AT46">
    <cfRule type="cellIs" dxfId="18" priority="972" stopIfTrue="1" operator="between">
      <formula>"Pass"</formula>
      <formula>"Pass AAA"</formula>
    </cfRule>
  </conditionalFormatting>
  <conditionalFormatting sqref="AT40">
    <cfRule type="cellIs" dxfId="17" priority="973" stopIfTrue="1" operator="between">
      <formula>"Pass†"</formula>
      <formula>"Pass† AA"</formula>
    </cfRule>
  </conditionalFormatting>
  <conditionalFormatting sqref="AT40">
    <cfRule type="cellIs" dxfId="16" priority="974" stopIfTrue="1" operator="between">
      <formula>"Fail"</formula>
      <formula>"Fail AAA"</formula>
    </cfRule>
  </conditionalFormatting>
  <conditionalFormatting sqref="AT40">
    <cfRule type="cellIs" dxfId="15" priority="975" stopIfTrue="1" operator="between">
      <formula>"Pass"</formula>
      <formula>"Pass AAA"</formula>
    </cfRule>
  </conditionalFormatting>
  <conditionalFormatting sqref="AT41:AT43">
    <cfRule type="cellIs" dxfId="14" priority="976" stopIfTrue="1" operator="between">
      <formula>"Pass†"</formula>
      <formula>"Pass† AA"</formula>
    </cfRule>
  </conditionalFormatting>
  <conditionalFormatting sqref="AT41:AT43">
    <cfRule type="cellIs" dxfId="13" priority="977" stopIfTrue="1" operator="between">
      <formula>"Fail"</formula>
      <formula>"Fail AAA"</formula>
    </cfRule>
  </conditionalFormatting>
  <conditionalFormatting sqref="AT41:AT43">
    <cfRule type="cellIs" dxfId="12" priority="978" stopIfTrue="1" operator="between">
      <formula>"Pass"</formula>
      <formula>"Pass AAA"</formula>
    </cfRule>
  </conditionalFormatting>
  <conditionalFormatting sqref="AT50">
    <cfRule type="cellIs" dxfId="11" priority="979" stopIfTrue="1" operator="between">
      <formula>"Pass†"</formula>
      <formula>"Pass† AA"</formula>
    </cfRule>
  </conditionalFormatting>
  <conditionalFormatting sqref="AT50">
    <cfRule type="cellIs" dxfId="10" priority="980" stopIfTrue="1" operator="between">
      <formula>"Fail"</formula>
      <formula>"Fail AAA"</formula>
    </cfRule>
  </conditionalFormatting>
  <conditionalFormatting sqref="AT50">
    <cfRule type="cellIs" dxfId="9" priority="981" stopIfTrue="1" operator="between">
      <formula>"Pass"</formula>
      <formula>"Pass AAA"</formula>
    </cfRule>
  </conditionalFormatting>
  <conditionalFormatting sqref="AT47">
    <cfRule type="cellIs" dxfId="8" priority="982" stopIfTrue="1" operator="between">
      <formula>"Pass†"</formula>
      <formula>"Pass† AA"</formula>
    </cfRule>
  </conditionalFormatting>
  <conditionalFormatting sqref="AT47">
    <cfRule type="cellIs" dxfId="7" priority="983" stopIfTrue="1" operator="between">
      <formula>"Fail"</formula>
      <formula>"Fail AAA"</formula>
    </cfRule>
  </conditionalFormatting>
  <conditionalFormatting sqref="AT47">
    <cfRule type="cellIs" dxfId="6" priority="984" stopIfTrue="1" operator="between">
      <formula>"Pass"</formula>
      <formula>"Pass AAA"</formula>
    </cfRule>
  </conditionalFormatting>
  <conditionalFormatting sqref="AT49">
    <cfRule type="cellIs" dxfId="5" priority="985" stopIfTrue="1" operator="between">
      <formula>"Pass†"</formula>
      <formula>"Pass† AA"</formula>
    </cfRule>
  </conditionalFormatting>
  <conditionalFormatting sqref="AT49">
    <cfRule type="cellIs" dxfId="4" priority="986" stopIfTrue="1" operator="between">
      <formula>"Fail"</formula>
      <formula>"Fail AAA"</formula>
    </cfRule>
  </conditionalFormatting>
  <conditionalFormatting sqref="AT49">
    <cfRule type="cellIs" dxfId="3" priority="987" stopIfTrue="1" operator="between">
      <formula>"Pass"</formula>
      <formula>"Pass AAA"</formula>
    </cfRule>
  </conditionalFormatting>
  <conditionalFormatting sqref="AT48">
    <cfRule type="cellIs" dxfId="2" priority="988" stopIfTrue="1" operator="between">
      <formula>"Pass†"</formula>
      <formula>"Pass† AA"</formula>
    </cfRule>
  </conditionalFormatting>
  <conditionalFormatting sqref="AT48">
    <cfRule type="cellIs" dxfId="1" priority="989" stopIfTrue="1" operator="between">
      <formula>"Fail"</formula>
      <formula>"Fail AAA"</formula>
    </cfRule>
  </conditionalFormatting>
  <conditionalFormatting sqref="AT48">
    <cfRule type="cellIs" dxfId="0" priority="990" stopIfTrue="1" operator="between">
      <formula>"Pass"</formula>
      <formula>"Pass AAA"</formula>
    </cfRule>
  </conditionalFormatting>
  <dataValidations count="2">
    <dataValidation type="list" allowBlank="1" showErrorMessage="1" sqref="AU4:BW5 AU8:BW8 AU15:BW20 Z84:AX84" xr:uid="{00000000-0002-0000-0400-000000000000}">
      <formula1>"Pass AA,Pass AA†,Fail AA,N/A,Pass AAA,Fail AAA"</formula1>
    </dataValidation>
    <dataValidation type="list" allowBlank="1" showErrorMessage="1" sqref="Z4:AT5 Z6:BW7 Z8:AT8 Z9:BW14 Z15:AT20 Z21:BW83" xr:uid="{00000000-0002-0000-0400-000001000000}">
      <formula1>"Pass AA,Pass† AA,Fail AA,N/A,Pass AAA,Fail AAA"</formula1>
    </dataValidation>
  </dataValidations>
  <pageMargins left="0.75" right="0.75" top="1" bottom="1"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00"/>
  <sheetViews>
    <sheetView workbookViewId="0"/>
  </sheetViews>
  <sheetFormatPr defaultColWidth="14.42578125" defaultRowHeight="15" customHeight="1" x14ac:dyDescent="0.2"/>
  <cols>
    <col min="1" max="1" width="12.5703125" customWidth="1"/>
    <col min="2" max="2" width="30.5703125" customWidth="1"/>
    <col min="3" max="26" width="8.7109375" customWidth="1"/>
  </cols>
  <sheetData>
    <row r="1" spans="1:2" ht="12.75" customHeight="1" x14ac:dyDescent="0.2">
      <c r="A1" s="18" t="s">
        <v>679</v>
      </c>
      <c r="B1" s="18" t="s">
        <v>680</v>
      </c>
    </row>
    <row r="2" spans="1:2" ht="12.75" customHeight="1" x14ac:dyDescent="0.2">
      <c r="A2" s="18" t="s">
        <v>681</v>
      </c>
      <c r="B2" s="18" t="s">
        <v>682</v>
      </c>
    </row>
    <row r="3" spans="1:2" ht="12.75" customHeight="1" x14ac:dyDescent="0.2">
      <c r="A3" s="18" t="s">
        <v>683</v>
      </c>
      <c r="B3" s="18" t="s">
        <v>684</v>
      </c>
    </row>
    <row r="4" spans="1:2" ht="12.75" customHeight="1" x14ac:dyDescent="0.2">
      <c r="A4" s="18" t="s">
        <v>681</v>
      </c>
      <c r="B4" s="18" t="s">
        <v>685</v>
      </c>
    </row>
    <row r="5" spans="1:2" ht="12.75" customHeight="1" x14ac:dyDescent="0.2">
      <c r="A5" s="18">
        <f>IF(A4=A2,4.5,7)</f>
        <v>4.5</v>
      </c>
      <c r="B5" s="18" t="s">
        <v>686</v>
      </c>
    </row>
    <row r="6" spans="1:2" ht="12.75" customHeight="1" x14ac:dyDescent="0.2">
      <c r="A6" s="18">
        <f>IF(A4=A2,3,4.5)</f>
        <v>3</v>
      </c>
      <c r="B6" s="18" t="s">
        <v>687</v>
      </c>
    </row>
    <row r="7" spans="1:2" ht="12.75" customHeight="1" x14ac:dyDescent="0.2"/>
    <row r="8" spans="1:2" ht="12.75" customHeight="1" x14ac:dyDescent="0.2"/>
    <row r="9" spans="1:2" ht="12.75" customHeight="1" x14ac:dyDescent="0.2"/>
    <row r="10" spans="1:2" ht="12.75" customHeight="1" x14ac:dyDescent="0.2"/>
    <row r="11" spans="1:2" ht="12.75" customHeight="1" x14ac:dyDescent="0.2"/>
    <row r="12" spans="1:2" ht="12.75" customHeight="1" x14ac:dyDescent="0.2"/>
    <row r="13" spans="1:2" ht="12.75" customHeight="1" x14ac:dyDescent="0.2"/>
    <row r="14" spans="1:2" ht="12.75" customHeight="1" x14ac:dyDescent="0.2"/>
    <row r="15" spans="1:2" ht="12.75" customHeight="1" x14ac:dyDescent="0.2"/>
    <row r="16" spans="1:2"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00"/>
  <sheetViews>
    <sheetView workbookViewId="0"/>
  </sheetViews>
  <sheetFormatPr defaultColWidth="14.42578125" defaultRowHeight="15" customHeight="1" x14ac:dyDescent="0.2"/>
  <cols>
    <col min="1" max="1" width="47.140625" customWidth="1"/>
    <col min="2" max="4" width="15.85546875" customWidth="1"/>
    <col min="5" max="5" width="14.85546875" customWidth="1"/>
    <col min="6" max="6" width="4.7109375" customWidth="1"/>
    <col min="7" max="7" width="67.85546875" customWidth="1"/>
    <col min="8" max="26" width="8.7109375" customWidth="1"/>
  </cols>
  <sheetData>
    <row r="1" spans="1:7" ht="12.75" customHeight="1" x14ac:dyDescent="0.25">
      <c r="A1" s="117" t="s">
        <v>688</v>
      </c>
      <c r="B1" s="118" t="s">
        <v>689</v>
      </c>
      <c r="C1" s="118" t="s">
        <v>690</v>
      </c>
      <c r="D1" s="118" t="s">
        <v>691</v>
      </c>
      <c r="E1" s="14"/>
      <c r="F1" s="119"/>
      <c r="G1" s="120" t="s">
        <v>692</v>
      </c>
    </row>
    <row r="2" spans="1:7" ht="12.75" customHeight="1" x14ac:dyDescent="0.2">
      <c r="A2" s="117" t="str">
        <f>Statistics!B14</f>
        <v>Header and footer</v>
      </c>
      <c r="B2" s="121" t="str">
        <f>CONCATENATE(Statistics!E14," / 25")</f>
        <v>3 / 25</v>
      </c>
      <c r="C2" s="121" t="str">
        <f>CONCATENATE(Statistics!I14," / 13")</f>
        <v>1 / 13</v>
      </c>
      <c r="D2" s="121" t="str">
        <f>CONCATENATE(Statistics!Q14," / 38")</f>
        <v>4 / 38</v>
      </c>
      <c r="E2" s="122"/>
      <c r="F2" s="119">
        <v>1</v>
      </c>
      <c r="G2" s="50" t="s">
        <v>693</v>
      </c>
    </row>
    <row r="3" spans="1:7" ht="12.75" customHeight="1" x14ac:dyDescent="0.2">
      <c r="A3" s="117" t="str">
        <f>Statistics!B15</f>
        <v>Home page</v>
      </c>
      <c r="B3" s="121" t="str">
        <f>CONCATENATE(Statistics!E15," / 25")</f>
        <v>3 / 25</v>
      </c>
      <c r="C3" s="121" t="str">
        <f>CONCATENATE(Statistics!I15," / 13")</f>
        <v>0 / 13</v>
      </c>
      <c r="D3" s="121" t="str">
        <f>CONCATENATE(Statistics!Q15," / 38")</f>
        <v>3 / 38</v>
      </c>
      <c r="E3" s="122"/>
      <c r="F3" s="119">
        <v>2</v>
      </c>
      <c r="G3" s="50" t="s">
        <v>694</v>
      </c>
    </row>
    <row r="4" spans="1:7" ht="12.75" customHeight="1" x14ac:dyDescent="0.2">
      <c r="A4" s="117" t="str">
        <f>Statistics!B16</f>
        <v>Information for Voters</v>
      </c>
      <c r="B4" s="121" t="str">
        <f>CONCATENATE(Statistics!E16," / 25")</f>
        <v>3 / 25</v>
      </c>
      <c r="C4" s="121" t="str">
        <f>CONCATENATE(Statistics!I16," / 13")</f>
        <v>0 / 13</v>
      </c>
      <c r="D4" s="121" t="str">
        <f>CONCATENATE(Statistics!Q16," / 38")</f>
        <v>3 / 38</v>
      </c>
      <c r="E4" s="122"/>
      <c r="F4" s="119">
        <v>3</v>
      </c>
      <c r="G4" s="50" t="s">
        <v>695</v>
      </c>
    </row>
    <row r="5" spans="1:7" ht="12.75" customHeight="1" x14ac:dyDescent="0.2">
      <c r="A5" s="117" t="str">
        <f>Statistics!B17</f>
        <v>Mayoral candidates</v>
      </c>
      <c r="B5" s="121" t="str">
        <f>CONCATENATE(Statistics!E17," / 25")</f>
        <v>2 / 25</v>
      </c>
      <c r="C5" s="121" t="str">
        <f>CONCATENATE(Statistics!I17," / 13")</f>
        <v>0 / 13</v>
      </c>
      <c r="D5" s="121" t="str">
        <f>CONCATENATE(Statistics!Q17," / 38")</f>
        <v>2 / 38</v>
      </c>
      <c r="E5" s="122"/>
      <c r="F5" s="119">
        <v>4</v>
      </c>
      <c r="G5" s="50" t="s">
        <v>696</v>
      </c>
    </row>
    <row r="6" spans="1:7" ht="12.75" customHeight="1" x14ac:dyDescent="0.2">
      <c r="A6" s="117" t="str">
        <f>Statistics!B18</f>
        <v>Candidate page</v>
      </c>
      <c r="B6" s="121" t="str">
        <f>CONCATENATE(Statistics!E18," / 25")</f>
        <v>2 / 25</v>
      </c>
      <c r="C6" s="121" t="str">
        <f>CONCATENATE(Statistics!I18," / 13")</f>
        <v>1 / 13</v>
      </c>
      <c r="D6" s="121" t="str">
        <f>CONCATENATE(Statistics!Q18," / 38")</f>
        <v>3 / 38</v>
      </c>
      <c r="E6" s="122"/>
      <c r="F6" s="119">
        <v>5</v>
      </c>
      <c r="G6" s="50" t="s">
        <v>697</v>
      </c>
    </row>
    <row r="7" spans="1:7" ht="12.75" customHeight="1" x14ac:dyDescent="0.2">
      <c r="A7" s="117" t="str">
        <f>Statistics!B19</f>
        <v>Content page with table</v>
      </c>
      <c r="B7" s="121" t="str">
        <f>CONCATENATE(Statistics!E19," / 25")</f>
        <v>1 / 25</v>
      </c>
      <c r="C7" s="121" t="str">
        <f>CONCATENATE(Statistics!I19," / 13")</f>
        <v>1 / 13</v>
      </c>
      <c r="D7" s="121" t="str">
        <f>CONCATENATE(Statistics!Q19," / 38")</f>
        <v>2 / 38</v>
      </c>
      <c r="E7" s="122"/>
      <c r="F7" s="119">
        <v>6</v>
      </c>
      <c r="G7" s="50" t="s">
        <v>698</v>
      </c>
    </row>
    <row r="8" spans="1:7" ht="12.75" customHeight="1" x14ac:dyDescent="0.2">
      <c r="A8" s="117" t="str">
        <f>Statistics!B20</f>
        <v>Content page with downloads</v>
      </c>
      <c r="B8" s="121" t="str">
        <f>CONCATENATE(Statistics!E20," / 25")</f>
        <v>2 / 25</v>
      </c>
      <c r="C8" s="121" t="str">
        <f>CONCATENATE(Statistics!I20," / 13")</f>
        <v>2 / 13</v>
      </c>
      <c r="D8" s="121" t="str">
        <f>CONCATENATE(Statistics!Q20," / 38")</f>
        <v>4 / 38</v>
      </c>
      <c r="E8" s="122"/>
      <c r="F8" s="119">
        <v>7</v>
      </c>
      <c r="G8" s="50" t="s">
        <v>699</v>
      </c>
    </row>
    <row r="9" spans="1:7" ht="12.75" customHeight="1" x14ac:dyDescent="0.2">
      <c r="A9" s="117" t="str">
        <f>Statistics!B21</f>
        <v>Content page with videos and accordions</v>
      </c>
      <c r="B9" s="121" t="str">
        <f>CONCATENATE(Statistics!E21," / 25")</f>
        <v>2 / 25</v>
      </c>
      <c r="C9" s="121" t="str">
        <f>CONCATENATE(Statistics!I21," / 13")</f>
        <v>1 / 13</v>
      </c>
      <c r="D9" s="121" t="str">
        <f>CONCATENATE(Statistics!Q21," / 38")</f>
        <v>3 / 38</v>
      </c>
      <c r="E9" s="122"/>
      <c r="F9" s="119">
        <v>8</v>
      </c>
      <c r="G9" s="50" t="s">
        <v>700</v>
      </c>
    </row>
    <row r="10" spans="1:7" ht="12.75" customHeight="1" x14ac:dyDescent="0.2">
      <c r="A10" s="117" t="str">
        <f>Statistics!B22</f>
        <v>News article page</v>
      </c>
      <c r="B10" s="121" t="str">
        <f>CONCATENATE(Statistics!E22," / 25")</f>
        <v>1 / 25</v>
      </c>
      <c r="C10" s="121" t="str">
        <f>CONCATENATE(Statistics!I22," / 13")</f>
        <v>1 / 13</v>
      </c>
      <c r="D10" s="121" t="str">
        <f>CONCATENATE(Statistics!Q22," / 38")</f>
        <v>2 / 38</v>
      </c>
      <c r="E10" s="122"/>
      <c r="F10" s="119">
        <v>9</v>
      </c>
      <c r="G10" s="50" t="s">
        <v>701</v>
      </c>
    </row>
    <row r="11" spans="1:7" ht="12.75" customHeight="1" x14ac:dyDescent="0.2">
      <c r="A11" s="117" t="str">
        <f>Statistics!B23</f>
        <v>Search</v>
      </c>
      <c r="B11" s="121" t="str">
        <f>CONCATENATE(Statistics!E23," / 25")</f>
        <v>2 / 25</v>
      </c>
      <c r="C11" s="121" t="str">
        <f>CONCATENATE(Statistics!I23," / 13")</f>
        <v>0 / 13</v>
      </c>
      <c r="D11" s="121" t="str">
        <f>CONCATENATE(Statistics!Q23," / 38")</f>
        <v>2 / 38</v>
      </c>
      <c r="E11" s="122"/>
      <c r="F11" s="119">
        <v>10</v>
      </c>
      <c r="G11" s="50" t="s">
        <v>702</v>
      </c>
    </row>
    <row r="12" spans="1:7" ht="12.75" customHeight="1" x14ac:dyDescent="0.2">
      <c r="A12" s="117" t="str">
        <f>Statistics!B24</f>
        <v>Polling Station Search</v>
      </c>
      <c r="B12" s="121" t="str">
        <f>CONCATENATE(Statistics!E24," / 25")</f>
        <v>3 / 25</v>
      </c>
      <c r="C12" s="121" t="str">
        <f>CONCATENATE(Statistics!I24," / 13")</f>
        <v>1 / 13</v>
      </c>
      <c r="D12" s="121" t="str">
        <f>CONCATENATE(Statistics!Q24," / 38")</f>
        <v>4 / 38</v>
      </c>
      <c r="E12" s="122"/>
      <c r="F12" s="119">
        <v>11</v>
      </c>
      <c r="G12" s="50" t="s">
        <v>703</v>
      </c>
    </row>
    <row r="13" spans="1:7" ht="12.75" customHeight="1" x14ac:dyDescent="0.2">
      <c r="A13" s="117" t="str">
        <f>Statistics!B25</f>
        <v>Polling Station Search Results (1 match)</v>
      </c>
      <c r="B13" s="121" t="str">
        <f>CONCATENATE(Statistics!E25," / 25")</f>
        <v>1 / 25</v>
      </c>
      <c r="C13" s="121" t="str">
        <f>CONCATENATE(Statistics!I25," / 13")</f>
        <v>2 / 13</v>
      </c>
      <c r="D13" s="121" t="str">
        <f>CONCATENATE(Statistics!Q25," / 38")</f>
        <v>3 / 38</v>
      </c>
      <c r="E13" s="122"/>
      <c r="F13" s="119"/>
      <c r="G13" s="50"/>
    </row>
    <row r="14" spans="1:7" ht="12.75" customHeight="1" x14ac:dyDescent="0.2">
      <c r="A14" s="117" t="str">
        <f>Statistics!B26</f>
        <v>Polling Station Search Results (&gt;1 match)</v>
      </c>
      <c r="B14" s="121" t="str">
        <f>CONCATENATE(Statistics!E26," / 25")</f>
        <v>1 / 25</v>
      </c>
      <c r="C14" s="121" t="str">
        <f>CONCATENATE(Statistics!I26," / 13")</f>
        <v>0 / 13</v>
      </c>
      <c r="D14" s="121" t="str">
        <f>CONCATENATE(Statistics!Q26," / 38")</f>
        <v>1 / 38</v>
      </c>
      <c r="E14" s="122"/>
      <c r="F14" s="119"/>
      <c r="G14" s="123" t="s">
        <v>704</v>
      </c>
    </row>
    <row r="15" spans="1:7" ht="12.75" customHeight="1" x14ac:dyDescent="0.2">
      <c r="A15" s="117" t="str">
        <f>Statistics!B27</f>
        <v>Table of dates</v>
      </c>
      <c r="B15" s="121" t="str">
        <f>CONCATENATE(Statistics!E27," / 25")</f>
        <v>1 / 25</v>
      </c>
      <c r="C15" s="121" t="str">
        <f>CONCATENATE(Statistics!I27," / 13")</f>
        <v>1 / 13</v>
      </c>
      <c r="D15" s="121" t="str">
        <f>CONCATENATE(Statistics!Q27," / 38")</f>
        <v>2 / 38</v>
      </c>
      <c r="E15" s="122"/>
      <c r="F15" s="119"/>
      <c r="G15" s="50"/>
    </row>
    <row r="16" spans="1:7" ht="12.75" customHeight="1" x14ac:dyDescent="0.2">
      <c r="A16" s="117" t="str">
        <f>Statistics!B28</f>
        <v>Twitter feed (appears on homepage)</v>
      </c>
      <c r="B16" s="121" t="str">
        <f>CONCATENATE(Statistics!E28," / 25")</f>
        <v>2 / 25</v>
      </c>
      <c r="C16" s="121" t="str">
        <f>CONCATENATE(Statistics!I28," / 13")</f>
        <v>2 / 13</v>
      </c>
      <c r="D16" s="121" t="str">
        <f>CONCATENATE(Statistics!Q28," / 38")</f>
        <v>4 / 38</v>
      </c>
      <c r="E16" s="122"/>
      <c r="F16" s="119"/>
      <c r="G16" s="50"/>
    </row>
    <row r="17" spans="1:7" ht="12.75" customHeight="1" x14ac:dyDescent="0.2">
      <c r="A17" s="117" t="str">
        <f>Statistics!B29</f>
        <v>Results page</v>
      </c>
      <c r="B17" s="121" t="str">
        <f>CONCATENATE(Statistics!E29," / 25")</f>
        <v>2 / 25</v>
      </c>
      <c r="C17" s="121" t="str">
        <f>CONCATENATE(Statistics!I29," / 13")</f>
        <v>1 / 13</v>
      </c>
      <c r="D17" s="121" t="str">
        <f>CONCATENATE(Statistics!Q29," / 38")</f>
        <v>3 / 38</v>
      </c>
      <c r="E17" s="122"/>
      <c r="F17" s="119"/>
      <c r="G17" s="50"/>
    </row>
    <row r="18" spans="1:7" ht="12.75" customHeight="1" x14ac:dyDescent="0.2">
      <c r="A18" s="117" t="str">
        <f>Statistics!B30</f>
        <v>Webforms</v>
      </c>
      <c r="B18" s="121" t="str">
        <f>CONCATENATE(Statistics!E30," / 25")</f>
        <v>1 / 25</v>
      </c>
      <c r="C18" s="121" t="str">
        <f>CONCATENATE(Statistics!I30," / 13")</f>
        <v>2 / 13</v>
      </c>
      <c r="D18" s="121" t="str">
        <f>CONCATENATE(Statistics!Q30," / 38")</f>
        <v>3 / 38</v>
      </c>
      <c r="E18" s="122"/>
      <c r="F18" s="119"/>
      <c r="G18" s="50"/>
    </row>
    <row r="19" spans="1:7" ht="12.75" customHeight="1" x14ac:dyDescent="0.2">
      <c r="A19" s="117" t="str">
        <f>Statistics!B31</f>
        <v>Timeline</v>
      </c>
      <c r="B19" s="121" t="str">
        <f>CONCATENATE(Statistics!E31," / 25")</f>
        <v>1 / 25</v>
      </c>
      <c r="C19" s="121" t="str">
        <f>CONCATENATE(Statistics!I31," / 13")</f>
        <v>2 / 13</v>
      </c>
      <c r="D19" s="121" t="str">
        <f>CONCATENATE(Statistics!Q31," / 38")</f>
        <v>3 / 38</v>
      </c>
      <c r="E19" s="122"/>
      <c r="F19" s="119"/>
      <c r="G19" s="50"/>
    </row>
    <row r="20" spans="1:7" ht="12.75" customHeight="1" x14ac:dyDescent="0.2">
      <c r="A20" s="117" t="str">
        <f>Statistics!B32</f>
        <v>Londonwide PR</v>
      </c>
      <c r="B20" s="121" t="str">
        <f>CONCATENATE(Statistics!E32," / 25")</f>
        <v>2 / 25</v>
      </c>
      <c r="C20" s="121" t="str">
        <f>CONCATENATE(Statistics!I32," / 13")</f>
        <v>1 / 13</v>
      </c>
      <c r="D20" s="121" t="str">
        <f>CONCATENATE(Statistics!Q32," / 38")</f>
        <v>3 / 38</v>
      </c>
      <c r="E20" s="122"/>
      <c r="F20" s="119"/>
      <c r="G20" s="50"/>
    </row>
    <row r="21" spans="1:7" ht="12.75" customHeight="1" x14ac:dyDescent="0.2">
      <c r="A21" s="117" t="str">
        <f>Statistics!B33</f>
        <v>Mayoral LP PR Test</v>
      </c>
      <c r="B21" s="121" t="str">
        <f>CONCATENATE(Statistics!E33," / 25")</f>
        <v>2 / 25</v>
      </c>
      <c r="C21" s="121" t="str">
        <f>CONCATENATE(Statistics!I33," / 13")</f>
        <v>1 / 13</v>
      </c>
      <c r="D21" s="121" t="str">
        <f>CONCATENATE(Statistics!Q33," / 38")</f>
        <v>3 / 38</v>
      </c>
      <c r="E21" s="122"/>
      <c r="F21" s="119"/>
      <c r="G21" s="50"/>
    </row>
    <row r="22" spans="1:7" ht="12.75" customHeight="1" x14ac:dyDescent="0.2">
      <c r="A22" s="117" t="str">
        <f>Statistics!B34</f>
        <v>Mayoral - Bexley &amp; Bromley PR Test</v>
      </c>
      <c r="B22" s="121" t="str">
        <f>CONCATENATE(Statistics!E34," / 25")</f>
        <v>2 / 25</v>
      </c>
      <c r="C22" s="121" t="str">
        <f>CONCATENATE(Statistics!I34," / 13")</f>
        <v>1 / 13</v>
      </c>
      <c r="D22" s="121" t="str">
        <f>CONCATENATE(Statistics!Q34," / 38")</f>
        <v>3 / 38</v>
      </c>
      <c r="E22" s="122"/>
      <c r="F22" s="119"/>
      <c r="G22" s="50"/>
    </row>
    <row r="23" spans="1:7" ht="12.75" customHeight="1" x14ac:dyDescent="0.2">
      <c r="A23" s="117" t="str">
        <f>Statistics!B35</f>
        <v>Page 22</v>
      </c>
      <c r="B23" s="121" t="str">
        <f>CONCATENATE(Statistics!E35," / 25")</f>
        <v>0 / 25</v>
      </c>
      <c r="C23" s="121" t="str">
        <f>CONCATENATE(Statistics!I35," / 13")</f>
        <v>0 / 13</v>
      </c>
      <c r="D23" s="121" t="str">
        <f>CONCATENATE(Statistics!Q35," / 38")</f>
        <v>0 / 38</v>
      </c>
      <c r="E23" s="122"/>
      <c r="F23" s="119"/>
      <c r="G23" s="50"/>
    </row>
    <row r="24" spans="1:7" ht="12.75" customHeight="1" x14ac:dyDescent="0.2">
      <c r="A24" s="117" t="str">
        <f>Statistics!B36</f>
        <v>Page 23</v>
      </c>
      <c r="B24" s="121" t="str">
        <f>CONCATENATE(Statistics!E36," / 25")</f>
        <v>0 / 25</v>
      </c>
      <c r="C24" s="121" t="str">
        <f>CONCATENATE(Statistics!I36," / 13")</f>
        <v>0 / 13</v>
      </c>
      <c r="D24" s="121" t="str">
        <f>CONCATENATE(Statistics!Q36," / 38")</f>
        <v>0 / 38</v>
      </c>
      <c r="E24" s="122"/>
      <c r="F24" s="119"/>
      <c r="G24" s="50"/>
    </row>
    <row r="25" spans="1:7" ht="12.75" customHeight="1" x14ac:dyDescent="0.2">
      <c r="A25" s="117" t="str">
        <f>Statistics!B37</f>
        <v>Page 24</v>
      </c>
      <c r="B25" s="121" t="str">
        <f>CONCATENATE(Statistics!E37," / 25")</f>
        <v>0 / 25</v>
      </c>
      <c r="C25" s="121" t="str">
        <f>CONCATENATE(Statistics!I37," / 13")</f>
        <v>0 / 13</v>
      </c>
      <c r="D25" s="121" t="str">
        <f>CONCATENATE(Statistics!Q37," / 38")</f>
        <v>0 / 38</v>
      </c>
      <c r="E25" s="122"/>
      <c r="F25" s="119"/>
      <c r="G25" s="50"/>
    </row>
    <row r="26" spans="1:7" ht="12.75" customHeight="1" x14ac:dyDescent="0.2">
      <c r="A26" s="117" t="str">
        <f>Statistics!B38</f>
        <v>Page 25</v>
      </c>
      <c r="B26" s="121" t="str">
        <f>CONCATENATE(Statistics!E38," / 25")</f>
        <v>0 / 25</v>
      </c>
      <c r="C26" s="121" t="str">
        <f>CONCATENATE(Statistics!I38," / 13")</f>
        <v>0 / 13</v>
      </c>
      <c r="D26" s="121" t="str">
        <f>CONCATENATE(Statistics!Q38," / 38")</f>
        <v>0 / 38</v>
      </c>
      <c r="E26" s="122"/>
      <c r="F26" s="119"/>
      <c r="G26" s="50"/>
    </row>
    <row r="27" spans="1:7" ht="12.75" customHeight="1" x14ac:dyDescent="0.2">
      <c r="A27" s="117" t="str">
        <f>Statistics!B39</f>
        <v>Page 26</v>
      </c>
      <c r="B27" s="121" t="str">
        <f>CONCATENATE(Statistics!E39," / 25")</f>
        <v>0 / 25</v>
      </c>
      <c r="C27" s="121" t="str">
        <f>CONCATENATE(Statistics!I39," / 13")</f>
        <v>0 / 13</v>
      </c>
      <c r="D27" s="121" t="str">
        <f>CONCATENATE(Statistics!Q39," / 38")</f>
        <v>0 / 38</v>
      </c>
      <c r="E27" s="122"/>
      <c r="F27" s="119"/>
      <c r="G27" s="50"/>
    </row>
    <row r="28" spans="1:7" ht="12.75" customHeight="1" x14ac:dyDescent="0.2">
      <c r="A28" s="117" t="str">
        <f>Statistics!B40</f>
        <v>Page 27</v>
      </c>
      <c r="B28" s="121" t="str">
        <f>CONCATENATE(Statistics!E40," / 25")</f>
        <v>0 / 25</v>
      </c>
      <c r="C28" s="121" t="str">
        <f>CONCATENATE(Statistics!I40," / 13")</f>
        <v>0 / 13</v>
      </c>
      <c r="D28" s="121" t="str">
        <f>CONCATENATE(Statistics!Q40," / 38")</f>
        <v>0 / 38</v>
      </c>
      <c r="E28" s="122"/>
      <c r="F28" s="119"/>
      <c r="G28" s="50"/>
    </row>
    <row r="29" spans="1:7" ht="12.75" customHeight="1" x14ac:dyDescent="0.2">
      <c r="A29" s="117" t="str">
        <f>Statistics!B41</f>
        <v>Page 28</v>
      </c>
      <c r="B29" s="121" t="str">
        <f>CONCATENATE(Statistics!E41," / 25")</f>
        <v>0 / 25</v>
      </c>
      <c r="C29" s="121" t="str">
        <f>CONCATENATE(Statistics!I41," / 13")</f>
        <v>0 / 13</v>
      </c>
      <c r="D29" s="121" t="str">
        <f>CONCATENATE(Statistics!Q41," / 38")</f>
        <v>0 / 38</v>
      </c>
      <c r="E29" s="122"/>
      <c r="F29" s="119"/>
      <c r="G29" s="50"/>
    </row>
    <row r="30" spans="1:7" ht="12.75" customHeight="1" x14ac:dyDescent="0.2">
      <c r="A30" s="117" t="str">
        <f>Statistics!B42</f>
        <v>Page 29</v>
      </c>
      <c r="B30" s="121" t="str">
        <f>CONCATENATE(Statistics!E42," / 25")</f>
        <v>0 / 25</v>
      </c>
      <c r="C30" s="121" t="str">
        <f>CONCATENATE(Statistics!I42," / 13")</f>
        <v>0 / 13</v>
      </c>
      <c r="D30" s="121" t="str">
        <f>CONCATENATE(Statistics!Q42," / 38")</f>
        <v>0 / 38</v>
      </c>
      <c r="E30" s="122"/>
      <c r="F30" s="119"/>
      <c r="G30" s="50"/>
    </row>
    <row r="31" spans="1:7" ht="12.75" customHeight="1" x14ac:dyDescent="0.2">
      <c r="A31" s="117" t="str">
        <f>Statistics!B43</f>
        <v>Page 30</v>
      </c>
      <c r="B31" s="121" t="str">
        <f>CONCATENATE(Statistics!E43," / 25")</f>
        <v>0 / 25</v>
      </c>
      <c r="C31" s="121" t="str">
        <f>CONCATENATE(Statistics!I43," / 13")</f>
        <v>0 / 13</v>
      </c>
      <c r="D31" s="121" t="str">
        <f>CONCATENATE(Statistics!Q43," / 38")</f>
        <v>0 / 38</v>
      </c>
      <c r="E31" s="122"/>
      <c r="F31" s="119"/>
      <c r="G31" s="50"/>
    </row>
    <row r="32" spans="1:7" ht="12.75" customHeight="1" x14ac:dyDescent="0.2">
      <c r="A32" s="117" t="str">
        <f>Statistics!B44</f>
        <v>Page 31</v>
      </c>
      <c r="B32" s="121" t="str">
        <f>CONCATENATE(Statistics!E44," / 25")</f>
        <v>0 / 25</v>
      </c>
      <c r="C32" s="121" t="str">
        <f>CONCATENATE(Statistics!I44," / 13")</f>
        <v>0 / 13</v>
      </c>
      <c r="D32" s="121" t="str">
        <f>CONCATENATE(Statistics!Q44," / 38")</f>
        <v>0 / 38</v>
      </c>
      <c r="E32" s="122"/>
      <c r="F32" s="119"/>
      <c r="G32" s="50"/>
    </row>
    <row r="33" spans="1:7" ht="12.75" customHeight="1" x14ac:dyDescent="0.2">
      <c r="A33" s="117" t="str">
        <f>Statistics!B45</f>
        <v>Page 32</v>
      </c>
      <c r="B33" s="121" t="str">
        <f>CONCATENATE(Statistics!E45," / 25")</f>
        <v>0 / 25</v>
      </c>
      <c r="C33" s="121" t="str">
        <f>CONCATENATE(Statistics!I45," / 13")</f>
        <v>0 / 13</v>
      </c>
      <c r="D33" s="121" t="str">
        <f>CONCATENATE(Statistics!Q45," / 38")</f>
        <v>0 / 38</v>
      </c>
      <c r="E33" s="122"/>
      <c r="F33" s="119"/>
      <c r="G33" s="50"/>
    </row>
    <row r="34" spans="1:7" ht="12.75" customHeight="1" x14ac:dyDescent="0.2">
      <c r="A34" s="117" t="str">
        <f>Statistics!B46</f>
        <v>Page 33</v>
      </c>
      <c r="B34" s="121" t="str">
        <f>CONCATENATE(Statistics!E46," / 25")</f>
        <v>0 / 25</v>
      </c>
      <c r="C34" s="121" t="str">
        <f>CONCATENATE(Statistics!I46," / 13")</f>
        <v>0 / 13</v>
      </c>
      <c r="D34" s="121" t="str">
        <f>CONCATENATE(Statistics!Q46," / 38")</f>
        <v>0 / 38</v>
      </c>
      <c r="E34" s="122"/>
      <c r="F34" s="119"/>
      <c r="G34" s="50"/>
    </row>
    <row r="35" spans="1:7" ht="12.75" customHeight="1" x14ac:dyDescent="0.2">
      <c r="A35" s="117" t="str">
        <f>Statistics!B47</f>
        <v>Page 34</v>
      </c>
      <c r="B35" s="121" t="str">
        <f>CONCATENATE(Statistics!E47," / 25")</f>
        <v>0 / 25</v>
      </c>
      <c r="C35" s="121" t="str">
        <f>CONCATENATE(Statistics!I47," / 13")</f>
        <v>0 / 13</v>
      </c>
      <c r="D35" s="121" t="str">
        <f>CONCATENATE(Statistics!Q47," / 38")</f>
        <v>0 / 38</v>
      </c>
      <c r="E35" s="122"/>
      <c r="F35" s="119"/>
      <c r="G35" s="50"/>
    </row>
    <row r="36" spans="1:7" ht="12.75" customHeight="1" x14ac:dyDescent="0.2">
      <c r="A36" s="117" t="str">
        <f>Statistics!B48</f>
        <v>Page 35</v>
      </c>
      <c r="B36" s="121" t="str">
        <f>CONCATENATE(Statistics!E48," / 25")</f>
        <v>0 / 25</v>
      </c>
      <c r="C36" s="121" t="str">
        <f>CONCATENATE(Statistics!I48," / 13")</f>
        <v>0 / 13</v>
      </c>
      <c r="D36" s="121" t="str">
        <f>CONCATENATE(Statistics!Q48," / 38")</f>
        <v>0 / 38</v>
      </c>
      <c r="E36" s="122"/>
      <c r="F36" s="119"/>
      <c r="G36" s="50"/>
    </row>
    <row r="37" spans="1:7" ht="12.75" customHeight="1" x14ac:dyDescent="0.2">
      <c r="A37" s="117" t="str">
        <f>Statistics!B49</f>
        <v>Page 36</v>
      </c>
      <c r="B37" s="121" t="str">
        <f>CONCATENATE(Statistics!E49," / 25")</f>
        <v>0 / 25</v>
      </c>
      <c r="C37" s="121" t="str">
        <f>CONCATENATE(Statistics!I49," / 13")</f>
        <v>0 / 13</v>
      </c>
      <c r="D37" s="121" t="str">
        <f>CONCATENATE(Statistics!Q49," / 38")</f>
        <v>0 / 38</v>
      </c>
      <c r="E37" s="122"/>
      <c r="F37" s="119"/>
      <c r="G37" s="50"/>
    </row>
    <row r="38" spans="1:7" ht="12.75" customHeight="1" x14ac:dyDescent="0.2">
      <c r="A38" s="117" t="str">
        <f>Statistics!B50</f>
        <v>Page 37</v>
      </c>
      <c r="B38" s="121" t="str">
        <f>CONCATENATE(Statistics!E50," / 25")</f>
        <v>0 / 25</v>
      </c>
      <c r="C38" s="121" t="str">
        <f>CONCATENATE(Statistics!I50," / 13")</f>
        <v>0 / 13</v>
      </c>
      <c r="D38" s="121" t="str">
        <f>CONCATENATE(Statistics!Q50," / 38")</f>
        <v>0 / 38</v>
      </c>
      <c r="E38" s="122"/>
      <c r="F38" s="119"/>
      <c r="G38" s="50"/>
    </row>
    <row r="39" spans="1:7" ht="12.75" customHeight="1" x14ac:dyDescent="0.2">
      <c r="A39" s="117" t="str">
        <f>Statistics!B51</f>
        <v>Page 38</v>
      </c>
      <c r="B39" s="121" t="str">
        <f>CONCATENATE(Statistics!E51," / 25")</f>
        <v>0 / 25</v>
      </c>
      <c r="C39" s="121" t="str">
        <f>CONCATENATE(Statistics!I51," / 13")</f>
        <v>0 / 13</v>
      </c>
      <c r="D39" s="121" t="str">
        <f>CONCATENATE(Statistics!Q51," / 38")</f>
        <v>0 / 38</v>
      </c>
      <c r="E39" s="122"/>
      <c r="F39" s="119"/>
      <c r="G39" s="50"/>
    </row>
    <row r="40" spans="1:7" ht="12.75" customHeight="1" x14ac:dyDescent="0.2">
      <c r="A40" s="117" t="str">
        <f>Statistics!B52</f>
        <v>Page 39</v>
      </c>
      <c r="B40" s="121" t="str">
        <f>CONCATENATE(Statistics!E52," / 25")</f>
        <v>0 / 25</v>
      </c>
      <c r="C40" s="121" t="str">
        <f>CONCATENATE(Statistics!I52," / 13")</f>
        <v>0 / 13</v>
      </c>
      <c r="D40" s="121" t="str">
        <f>CONCATENATE(Statistics!Q52," / 38")</f>
        <v>0 / 38</v>
      </c>
      <c r="E40" s="122"/>
      <c r="F40" s="119"/>
      <c r="G40" s="50"/>
    </row>
    <row r="41" spans="1:7" ht="12.75" customHeight="1" x14ac:dyDescent="0.2">
      <c r="A41" s="117" t="str">
        <f>Statistics!B53</f>
        <v>Page 40</v>
      </c>
      <c r="B41" s="121" t="str">
        <f>CONCATENATE(Statistics!E53," / 25")</f>
        <v>0 / 25</v>
      </c>
      <c r="C41" s="121" t="str">
        <f>CONCATENATE(Statistics!I53," / 13")</f>
        <v>0 / 13</v>
      </c>
      <c r="D41" s="121" t="str">
        <f>CONCATENATE(Statistics!Q53," / 38")</f>
        <v>0 / 38</v>
      </c>
      <c r="E41" s="122"/>
      <c r="F41" s="119"/>
      <c r="G41" s="50"/>
    </row>
    <row r="42" spans="1:7" ht="12.75" customHeight="1" x14ac:dyDescent="0.2">
      <c r="A42" s="117" t="str">
        <f>Statistics!B54</f>
        <v>Page 41</v>
      </c>
      <c r="B42" s="121" t="str">
        <f>CONCATENATE(Statistics!E54," / 25")</f>
        <v>0 / 25</v>
      </c>
      <c r="C42" s="121" t="str">
        <f>CONCATENATE(Statistics!I54," / 13")</f>
        <v>0 / 13</v>
      </c>
      <c r="D42" s="121" t="str">
        <f>CONCATENATE(Statistics!Q54," / 38")</f>
        <v>0 / 38</v>
      </c>
      <c r="E42" s="122"/>
      <c r="F42" s="119"/>
      <c r="G42" s="50"/>
    </row>
    <row r="43" spans="1:7" ht="12.75" customHeight="1" x14ac:dyDescent="0.2">
      <c r="A43" s="117" t="str">
        <f>Statistics!B55</f>
        <v>Page 42</v>
      </c>
      <c r="B43" s="121" t="str">
        <f>CONCATENATE(Statistics!E55," / 25")</f>
        <v>0 / 25</v>
      </c>
      <c r="C43" s="121" t="str">
        <f>CONCATENATE(Statistics!I55," / 13")</f>
        <v>0 / 13</v>
      </c>
      <c r="D43" s="121" t="str">
        <f>CONCATENATE(Statistics!Q55," / 38")</f>
        <v>0 / 38</v>
      </c>
      <c r="E43" s="122"/>
      <c r="F43" s="119"/>
      <c r="G43" s="50"/>
    </row>
    <row r="44" spans="1:7" ht="12.75" customHeight="1" x14ac:dyDescent="0.2">
      <c r="A44" s="117" t="str">
        <f>Statistics!B56</f>
        <v>Page 43</v>
      </c>
      <c r="B44" s="121" t="str">
        <f>CONCATENATE(Statistics!E56," / 25")</f>
        <v>0 / 25</v>
      </c>
      <c r="C44" s="121" t="str">
        <f>CONCATENATE(Statistics!I56," / 13")</f>
        <v>0 / 13</v>
      </c>
      <c r="D44" s="121" t="str">
        <f>CONCATENATE(Statistics!Q56," / 38")</f>
        <v>0 / 38</v>
      </c>
      <c r="E44" s="122"/>
      <c r="F44" s="119"/>
      <c r="G44" s="50"/>
    </row>
    <row r="45" spans="1:7" ht="12.75" customHeight="1" x14ac:dyDescent="0.2">
      <c r="A45" s="117" t="str">
        <f>Statistics!B57</f>
        <v>Page 44</v>
      </c>
      <c r="B45" s="121" t="str">
        <f>CONCATENATE(Statistics!E57," / 25")</f>
        <v>0 / 25</v>
      </c>
      <c r="C45" s="121" t="str">
        <f>CONCATENATE(Statistics!I57," / 13")</f>
        <v>0 / 13</v>
      </c>
      <c r="D45" s="121" t="str">
        <f>CONCATENATE(Statistics!Q57," / 38")</f>
        <v>0 / 38</v>
      </c>
      <c r="E45" s="122"/>
      <c r="F45" s="119"/>
      <c r="G45" s="50"/>
    </row>
    <row r="46" spans="1:7" ht="12.75" customHeight="1" x14ac:dyDescent="0.2">
      <c r="A46" s="117" t="str">
        <f>Statistics!B58</f>
        <v>Page 45</v>
      </c>
      <c r="B46" s="121" t="str">
        <f>CONCATENATE(Statistics!E58," / 25")</f>
        <v>0 / 25</v>
      </c>
      <c r="C46" s="121" t="str">
        <f>CONCATENATE(Statistics!I58," / 13")</f>
        <v>0 / 13</v>
      </c>
      <c r="D46" s="121" t="str">
        <f>CONCATENATE(Statistics!Q58," / 38")</f>
        <v>0 / 38</v>
      </c>
      <c r="E46" s="122"/>
      <c r="F46" s="119"/>
      <c r="G46" s="50"/>
    </row>
    <row r="47" spans="1:7" ht="12.75" customHeight="1" x14ac:dyDescent="0.2">
      <c r="A47" s="117" t="str">
        <f>Statistics!B59</f>
        <v>Page 46</v>
      </c>
      <c r="B47" s="121" t="str">
        <f>CONCATENATE(Statistics!E59," / 25")</f>
        <v>0 / 25</v>
      </c>
      <c r="C47" s="121" t="str">
        <f>CONCATENATE(Statistics!I59," / 13")</f>
        <v>0 / 13</v>
      </c>
      <c r="D47" s="121" t="str">
        <f>CONCATENATE(Statistics!Q59," / 38")</f>
        <v>0 / 38</v>
      </c>
      <c r="E47" s="122"/>
      <c r="F47" s="119"/>
      <c r="G47" s="50"/>
    </row>
    <row r="48" spans="1:7" ht="12.75" customHeight="1" x14ac:dyDescent="0.2">
      <c r="A48" s="117" t="str">
        <f>Statistics!B60</f>
        <v>Page 47</v>
      </c>
      <c r="B48" s="121" t="str">
        <f>CONCATENATE(Statistics!E60," / 25")</f>
        <v>0 / 25</v>
      </c>
      <c r="C48" s="121" t="str">
        <f>CONCATENATE(Statistics!I60," / 13")</f>
        <v>0 / 13</v>
      </c>
      <c r="D48" s="121" t="str">
        <f>CONCATENATE(Statistics!Q60," / 38")</f>
        <v>0 / 38</v>
      </c>
      <c r="E48" s="122"/>
      <c r="F48" s="119"/>
      <c r="G48" s="50"/>
    </row>
    <row r="49" spans="1:7" ht="12.75" customHeight="1" x14ac:dyDescent="0.2">
      <c r="A49" s="117" t="str">
        <f>Statistics!B61</f>
        <v>Page 48</v>
      </c>
      <c r="B49" s="121" t="str">
        <f>CONCATENATE(Statistics!E61," / 25")</f>
        <v>0 / 25</v>
      </c>
      <c r="C49" s="121" t="str">
        <f>CONCATENATE(Statistics!I61," / 13")</f>
        <v>0 / 13</v>
      </c>
      <c r="D49" s="121" t="str">
        <f>CONCATENATE(Statistics!Q61," / 38")</f>
        <v>0 / 38</v>
      </c>
      <c r="E49" s="122"/>
      <c r="F49" s="119"/>
      <c r="G49" s="50"/>
    </row>
    <row r="50" spans="1:7" ht="12.75" customHeight="1" x14ac:dyDescent="0.2">
      <c r="A50" s="117" t="str">
        <f>Statistics!B62</f>
        <v>Page 49</v>
      </c>
      <c r="B50" s="121" t="str">
        <f>CONCATENATE(Statistics!E62," / 25")</f>
        <v>0 / 25</v>
      </c>
      <c r="C50" s="121" t="str">
        <f>CONCATENATE(Statistics!I62," / 13")</f>
        <v>0 / 13</v>
      </c>
      <c r="D50" s="121" t="str">
        <f>CONCATENATE(Statistics!Q62," / 38")</f>
        <v>0 / 38</v>
      </c>
      <c r="E50" s="122"/>
      <c r="F50" s="119"/>
      <c r="G50" s="50"/>
    </row>
    <row r="51" spans="1:7" ht="12.75" customHeight="1" x14ac:dyDescent="0.2">
      <c r="A51" s="117" t="str">
        <f>Statistics!B63</f>
        <v>Page 50</v>
      </c>
      <c r="B51" s="121" t="str">
        <f>CONCATENATE(Statistics!E63," / 25")</f>
        <v>0 / 25</v>
      </c>
      <c r="C51" s="121" t="str">
        <f>CONCATENATE(Statistics!I63," / 13")</f>
        <v>0 / 13</v>
      </c>
      <c r="D51" s="121" t="str">
        <f>CONCATENATE(Statistics!Q63," / 38")</f>
        <v>0 / 38</v>
      </c>
      <c r="E51" s="122"/>
      <c r="F51" s="119"/>
      <c r="G51" s="50"/>
    </row>
    <row r="52" spans="1:7" ht="12.75" customHeight="1" x14ac:dyDescent="0.2">
      <c r="A52" s="117"/>
      <c r="B52" s="121"/>
      <c r="C52" s="121"/>
      <c r="D52" s="121"/>
      <c r="E52" s="122"/>
      <c r="F52" s="119"/>
      <c r="G52" s="50"/>
    </row>
    <row r="53" spans="1:7" ht="12.75" customHeight="1" x14ac:dyDescent="0.2">
      <c r="B53" s="122"/>
      <c r="C53" s="122"/>
      <c r="D53" s="122"/>
      <c r="E53" s="122"/>
      <c r="F53" s="119"/>
      <c r="G53" s="50"/>
    </row>
    <row r="54" spans="1:7" ht="12.75" customHeight="1" x14ac:dyDescent="0.2">
      <c r="B54" s="122"/>
      <c r="C54" s="122"/>
      <c r="D54" s="122"/>
      <c r="E54" s="122"/>
      <c r="F54" s="119"/>
      <c r="G54" s="50"/>
    </row>
    <row r="55" spans="1:7" ht="12.75" customHeight="1" x14ac:dyDescent="0.2">
      <c r="B55" s="122"/>
      <c r="C55" s="122"/>
      <c r="D55" s="122"/>
      <c r="E55" s="122"/>
      <c r="F55" s="119"/>
      <c r="G55" s="50"/>
    </row>
    <row r="56" spans="1:7" ht="12.75" customHeight="1" x14ac:dyDescent="0.2">
      <c r="B56" s="122"/>
      <c r="C56" s="122"/>
      <c r="D56" s="122"/>
      <c r="E56" s="122"/>
      <c r="F56" s="119"/>
      <c r="G56" s="50"/>
    </row>
    <row r="57" spans="1:7" ht="12.75" customHeight="1" x14ac:dyDescent="0.2">
      <c r="B57" s="122"/>
      <c r="C57" s="122"/>
      <c r="D57" s="122"/>
      <c r="E57" s="122"/>
      <c r="F57" s="119"/>
      <c r="G57" s="50"/>
    </row>
    <row r="58" spans="1:7" ht="12.75" customHeight="1" x14ac:dyDescent="0.2">
      <c r="B58" s="122"/>
      <c r="C58" s="122"/>
      <c r="D58" s="122"/>
      <c r="E58" s="122"/>
      <c r="F58" s="119"/>
      <c r="G58" s="50"/>
    </row>
    <row r="59" spans="1:7" ht="12.75" customHeight="1" x14ac:dyDescent="0.2">
      <c r="B59" s="122"/>
      <c r="C59" s="122"/>
      <c r="D59" s="122"/>
      <c r="E59" s="122"/>
      <c r="F59" s="119"/>
      <c r="G59" s="50"/>
    </row>
    <row r="60" spans="1:7" ht="12.75" customHeight="1" x14ac:dyDescent="0.2">
      <c r="B60" s="122"/>
      <c r="C60" s="122"/>
      <c r="D60" s="122"/>
      <c r="E60" s="122"/>
      <c r="F60" s="119"/>
      <c r="G60" s="50"/>
    </row>
    <row r="61" spans="1:7" ht="12.75" customHeight="1" x14ac:dyDescent="0.2">
      <c r="B61" s="122"/>
      <c r="C61" s="122"/>
      <c r="D61" s="122"/>
      <c r="E61" s="122"/>
      <c r="F61" s="119"/>
      <c r="G61" s="50"/>
    </row>
    <row r="62" spans="1:7" ht="12.75" customHeight="1" x14ac:dyDescent="0.2">
      <c r="B62" s="122"/>
      <c r="C62" s="122"/>
      <c r="D62" s="122"/>
      <c r="E62" s="122"/>
      <c r="F62" s="119"/>
      <c r="G62" s="50"/>
    </row>
    <row r="63" spans="1:7" ht="12.75" customHeight="1" x14ac:dyDescent="0.2">
      <c r="B63" s="122"/>
      <c r="C63" s="122"/>
      <c r="D63" s="122"/>
      <c r="E63" s="122"/>
      <c r="F63" s="119"/>
      <c r="G63" s="50"/>
    </row>
    <row r="64" spans="1:7" ht="12.75" customHeight="1" x14ac:dyDescent="0.2">
      <c r="B64" s="122"/>
      <c r="C64" s="122"/>
      <c r="D64" s="122"/>
      <c r="E64" s="122"/>
      <c r="F64" s="119"/>
      <c r="G64" s="50"/>
    </row>
    <row r="65" spans="2:7" ht="12.75" customHeight="1" x14ac:dyDescent="0.2">
      <c r="B65" s="122"/>
      <c r="C65" s="122"/>
      <c r="D65" s="122"/>
      <c r="E65" s="122"/>
      <c r="F65" s="119"/>
      <c r="G65" s="50"/>
    </row>
    <row r="66" spans="2:7" ht="12.75" customHeight="1" x14ac:dyDescent="0.2">
      <c r="B66" s="122"/>
      <c r="C66" s="122"/>
      <c r="D66" s="122"/>
      <c r="E66" s="122"/>
      <c r="F66" s="119"/>
      <c r="G66" s="50"/>
    </row>
    <row r="67" spans="2:7" ht="12.75" customHeight="1" x14ac:dyDescent="0.2">
      <c r="B67" s="122"/>
      <c r="C67" s="122"/>
      <c r="D67" s="122"/>
      <c r="E67" s="122"/>
      <c r="F67" s="119"/>
      <c r="G67" s="50"/>
    </row>
    <row r="68" spans="2:7" ht="12.75" customHeight="1" x14ac:dyDescent="0.2">
      <c r="B68" s="122"/>
      <c r="C68" s="122"/>
      <c r="D68" s="122"/>
      <c r="E68" s="122"/>
      <c r="F68" s="119"/>
      <c r="G68" s="50"/>
    </row>
    <row r="69" spans="2:7" ht="12.75" customHeight="1" x14ac:dyDescent="0.2">
      <c r="B69" s="122"/>
      <c r="C69" s="122"/>
      <c r="D69" s="122"/>
      <c r="E69" s="122"/>
      <c r="F69" s="119"/>
      <c r="G69" s="50"/>
    </row>
    <row r="70" spans="2:7" ht="12.75" customHeight="1" x14ac:dyDescent="0.2">
      <c r="B70" s="122"/>
      <c r="C70" s="122"/>
      <c r="D70" s="122"/>
      <c r="E70" s="122"/>
      <c r="F70" s="119"/>
      <c r="G70" s="50"/>
    </row>
    <row r="71" spans="2:7" ht="12.75" customHeight="1" x14ac:dyDescent="0.2">
      <c r="B71" s="122"/>
      <c r="C71" s="122"/>
      <c r="D71" s="122"/>
      <c r="E71" s="122"/>
      <c r="F71" s="119"/>
      <c r="G71" s="50"/>
    </row>
    <row r="72" spans="2:7" ht="12.75" customHeight="1" x14ac:dyDescent="0.2">
      <c r="B72" s="122"/>
      <c r="C72" s="122"/>
      <c r="D72" s="122"/>
      <c r="E72" s="122"/>
      <c r="F72" s="119"/>
      <c r="G72" s="50"/>
    </row>
    <row r="73" spans="2:7" ht="12.75" customHeight="1" x14ac:dyDescent="0.2">
      <c r="B73" s="122"/>
      <c r="C73" s="122"/>
      <c r="D73" s="122"/>
      <c r="E73" s="122"/>
      <c r="F73" s="119"/>
      <c r="G73" s="50"/>
    </row>
    <row r="74" spans="2:7" ht="12.75" customHeight="1" x14ac:dyDescent="0.2">
      <c r="B74" s="122"/>
      <c r="C74" s="122"/>
      <c r="D74" s="122"/>
      <c r="E74" s="122"/>
      <c r="F74" s="119"/>
      <c r="G74" s="50"/>
    </row>
    <row r="75" spans="2:7" ht="12.75" customHeight="1" x14ac:dyDescent="0.2">
      <c r="B75" s="122"/>
      <c r="C75" s="122"/>
      <c r="D75" s="122"/>
      <c r="E75" s="122"/>
      <c r="F75" s="119"/>
      <c r="G75" s="50"/>
    </row>
    <row r="76" spans="2:7" ht="12.75" customHeight="1" x14ac:dyDescent="0.2">
      <c r="B76" s="122"/>
      <c r="C76" s="122"/>
      <c r="D76" s="122"/>
      <c r="E76" s="122"/>
      <c r="F76" s="119"/>
      <c r="G76" s="50"/>
    </row>
    <row r="77" spans="2:7" ht="12.75" customHeight="1" x14ac:dyDescent="0.2">
      <c r="B77" s="122"/>
      <c r="C77" s="122"/>
      <c r="D77" s="122"/>
      <c r="E77" s="122"/>
      <c r="F77" s="119"/>
      <c r="G77" s="50"/>
    </row>
    <row r="78" spans="2:7" ht="12.75" customHeight="1" x14ac:dyDescent="0.2">
      <c r="B78" s="122"/>
      <c r="C78" s="122"/>
      <c r="D78" s="122"/>
      <c r="E78" s="122"/>
      <c r="F78" s="119"/>
      <c r="G78" s="50"/>
    </row>
    <row r="79" spans="2:7" ht="12.75" customHeight="1" x14ac:dyDescent="0.2">
      <c r="B79" s="122"/>
      <c r="C79" s="122"/>
      <c r="D79" s="122"/>
      <c r="E79" s="122"/>
      <c r="F79" s="119"/>
      <c r="G79" s="50"/>
    </row>
    <row r="80" spans="2:7" ht="12.75" customHeight="1" x14ac:dyDescent="0.2">
      <c r="B80" s="122"/>
      <c r="C80" s="122"/>
      <c r="D80" s="122"/>
      <c r="E80" s="122"/>
      <c r="F80" s="119"/>
      <c r="G80" s="50"/>
    </row>
    <row r="81" spans="2:7" ht="12.75" customHeight="1" x14ac:dyDescent="0.2">
      <c r="B81" s="122"/>
      <c r="C81" s="122"/>
      <c r="D81" s="122"/>
      <c r="E81" s="122"/>
      <c r="F81" s="119"/>
      <c r="G81" s="50"/>
    </row>
    <row r="82" spans="2:7" ht="12.75" customHeight="1" x14ac:dyDescent="0.2">
      <c r="B82" s="122"/>
      <c r="C82" s="122"/>
      <c r="D82" s="122"/>
      <c r="E82" s="122"/>
      <c r="F82" s="119"/>
      <c r="G82" s="50"/>
    </row>
    <row r="83" spans="2:7" ht="12.75" customHeight="1" x14ac:dyDescent="0.2">
      <c r="B83" s="122"/>
      <c r="C83" s="122"/>
      <c r="D83" s="122"/>
      <c r="E83" s="122"/>
      <c r="F83" s="119"/>
      <c r="G83" s="50"/>
    </row>
    <row r="84" spans="2:7" ht="12.75" customHeight="1" x14ac:dyDescent="0.2">
      <c r="B84" s="122"/>
      <c r="C84" s="122"/>
      <c r="D84" s="122"/>
      <c r="E84" s="122"/>
      <c r="F84" s="119"/>
      <c r="G84" s="50"/>
    </row>
    <row r="85" spans="2:7" ht="12.75" customHeight="1" x14ac:dyDescent="0.2">
      <c r="B85" s="122"/>
      <c r="C85" s="122"/>
      <c r="D85" s="122"/>
      <c r="E85" s="122"/>
      <c r="F85" s="119"/>
      <c r="G85" s="50"/>
    </row>
    <row r="86" spans="2:7" ht="12.75" customHeight="1" x14ac:dyDescent="0.2">
      <c r="B86" s="122"/>
      <c r="C86" s="122"/>
      <c r="D86" s="122"/>
      <c r="E86" s="122"/>
      <c r="F86" s="119"/>
      <c r="G86" s="50"/>
    </row>
    <row r="87" spans="2:7" ht="12.75" customHeight="1" x14ac:dyDescent="0.2">
      <c r="B87" s="122"/>
      <c r="C87" s="122"/>
      <c r="D87" s="122"/>
      <c r="E87" s="122"/>
      <c r="F87" s="119"/>
      <c r="G87" s="50"/>
    </row>
    <row r="88" spans="2:7" ht="12.75" customHeight="1" x14ac:dyDescent="0.2">
      <c r="B88" s="122"/>
      <c r="C88" s="122"/>
      <c r="D88" s="122"/>
      <c r="E88" s="122"/>
      <c r="F88" s="119"/>
      <c r="G88" s="50"/>
    </row>
    <row r="89" spans="2:7" ht="12.75" customHeight="1" x14ac:dyDescent="0.2">
      <c r="B89" s="122"/>
      <c r="C89" s="122"/>
      <c r="D89" s="122"/>
      <c r="E89" s="122"/>
      <c r="F89" s="119"/>
      <c r="G89" s="50"/>
    </row>
    <row r="90" spans="2:7" ht="12.75" customHeight="1" x14ac:dyDescent="0.2">
      <c r="B90" s="122"/>
      <c r="C90" s="122"/>
      <c r="D90" s="122"/>
      <c r="E90" s="122"/>
      <c r="F90" s="119"/>
      <c r="G90" s="50"/>
    </row>
    <row r="91" spans="2:7" ht="12.75" customHeight="1" x14ac:dyDescent="0.2">
      <c r="B91" s="122"/>
      <c r="C91" s="122"/>
      <c r="D91" s="122"/>
      <c r="E91" s="122"/>
      <c r="F91" s="119"/>
      <c r="G91" s="50"/>
    </row>
    <row r="92" spans="2:7" ht="12.75" customHeight="1" x14ac:dyDescent="0.2">
      <c r="B92" s="122"/>
      <c r="C92" s="122"/>
      <c r="D92" s="122"/>
      <c r="E92" s="122"/>
      <c r="F92" s="119"/>
      <c r="G92" s="50"/>
    </row>
    <row r="93" spans="2:7" ht="12.75" customHeight="1" x14ac:dyDescent="0.2">
      <c r="B93" s="122"/>
      <c r="C93" s="122"/>
      <c r="D93" s="122"/>
      <c r="E93" s="122"/>
      <c r="F93" s="119"/>
      <c r="G93" s="50"/>
    </row>
    <row r="94" spans="2:7" ht="12.75" customHeight="1" x14ac:dyDescent="0.2">
      <c r="B94" s="122"/>
      <c r="C94" s="122"/>
      <c r="D94" s="122"/>
      <c r="E94" s="122"/>
      <c r="F94" s="119"/>
      <c r="G94" s="50"/>
    </row>
    <row r="95" spans="2:7" ht="12.75" customHeight="1" x14ac:dyDescent="0.2">
      <c r="B95" s="122"/>
      <c r="C95" s="122"/>
      <c r="D95" s="122"/>
      <c r="E95" s="122"/>
      <c r="F95" s="119"/>
      <c r="G95" s="50"/>
    </row>
    <row r="96" spans="2:7" ht="12.75" customHeight="1" x14ac:dyDescent="0.2">
      <c r="B96" s="122"/>
      <c r="C96" s="122"/>
      <c r="D96" s="122"/>
      <c r="E96" s="122"/>
      <c r="F96" s="119"/>
      <c r="G96" s="50"/>
    </row>
    <row r="97" spans="2:7" ht="12.75" customHeight="1" x14ac:dyDescent="0.2">
      <c r="B97" s="122"/>
      <c r="C97" s="122"/>
      <c r="D97" s="122"/>
      <c r="E97" s="122"/>
      <c r="F97" s="119"/>
      <c r="G97" s="50"/>
    </row>
    <row r="98" spans="2:7" ht="12.75" customHeight="1" x14ac:dyDescent="0.2">
      <c r="B98" s="122"/>
      <c r="C98" s="122"/>
      <c r="D98" s="122"/>
      <c r="E98" s="122"/>
      <c r="F98" s="119"/>
      <c r="G98" s="50"/>
    </row>
    <row r="99" spans="2:7" ht="12.75" customHeight="1" x14ac:dyDescent="0.2">
      <c r="B99" s="122"/>
      <c r="C99" s="122"/>
      <c r="D99" s="122"/>
      <c r="E99" s="122"/>
      <c r="F99" s="119"/>
      <c r="G99" s="50"/>
    </row>
    <row r="100" spans="2:7" ht="12.75" customHeight="1" x14ac:dyDescent="0.2">
      <c r="B100" s="122"/>
      <c r="C100" s="122"/>
      <c r="D100" s="122"/>
      <c r="E100" s="122"/>
      <c r="F100" s="119"/>
      <c r="G100" s="50"/>
    </row>
    <row r="101" spans="2:7" ht="12.75" customHeight="1" x14ac:dyDescent="0.2">
      <c r="B101" s="122"/>
      <c r="C101" s="122"/>
      <c r="D101" s="122"/>
      <c r="E101" s="122"/>
      <c r="F101" s="119"/>
      <c r="G101" s="50"/>
    </row>
    <row r="102" spans="2:7" ht="12.75" customHeight="1" x14ac:dyDescent="0.2">
      <c r="B102" s="122"/>
      <c r="C102" s="122"/>
      <c r="D102" s="122"/>
      <c r="E102" s="122"/>
      <c r="F102" s="119"/>
      <c r="G102" s="50"/>
    </row>
    <row r="103" spans="2:7" ht="12.75" customHeight="1" x14ac:dyDescent="0.2">
      <c r="B103" s="122"/>
      <c r="C103" s="122"/>
      <c r="D103" s="122"/>
      <c r="E103" s="122"/>
      <c r="F103" s="119"/>
      <c r="G103" s="50"/>
    </row>
    <row r="104" spans="2:7" ht="12.75" customHeight="1" x14ac:dyDescent="0.2">
      <c r="B104" s="122"/>
      <c r="C104" s="122"/>
      <c r="D104" s="122"/>
      <c r="E104" s="122"/>
      <c r="F104" s="119"/>
      <c r="G104" s="50"/>
    </row>
    <row r="105" spans="2:7" ht="12.75" customHeight="1" x14ac:dyDescent="0.2">
      <c r="B105" s="122"/>
      <c r="C105" s="122"/>
      <c r="D105" s="122"/>
      <c r="E105" s="122"/>
      <c r="F105" s="119"/>
      <c r="G105" s="50"/>
    </row>
    <row r="106" spans="2:7" ht="12.75" customHeight="1" x14ac:dyDescent="0.2">
      <c r="B106" s="122"/>
      <c r="C106" s="122"/>
      <c r="D106" s="122"/>
      <c r="E106" s="122"/>
      <c r="F106" s="119"/>
      <c r="G106" s="50"/>
    </row>
    <row r="107" spans="2:7" ht="12.75" customHeight="1" x14ac:dyDescent="0.2">
      <c r="B107" s="122"/>
      <c r="C107" s="122"/>
      <c r="D107" s="122"/>
      <c r="E107" s="122"/>
      <c r="F107" s="119"/>
      <c r="G107" s="50"/>
    </row>
    <row r="108" spans="2:7" ht="12.75" customHeight="1" x14ac:dyDescent="0.2">
      <c r="B108" s="122"/>
      <c r="C108" s="122"/>
      <c r="D108" s="122"/>
      <c r="E108" s="122"/>
      <c r="F108" s="119"/>
      <c r="G108" s="50"/>
    </row>
    <row r="109" spans="2:7" ht="12.75" customHeight="1" x14ac:dyDescent="0.2">
      <c r="B109" s="122"/>
      <c r="C109" s="122"/>
      <c r="D109" s="122"/>
      <c r="E109" s="122"/>
      <c r="F109" s="119"/>
      <c r="G109" s="50"/>
    </row>
    <row r="110" spans="2:7" ht="12.75" customHeight="1" x14ac:dyDescent="0.2">
      <c r="B110" s="122"/>
      <c r="C110" s="122"/>
      <c r="D110" s="122"/>
      <c r="E110" s="122"/>
      <c r="F110" s="119"/>
      <c r="G110" s="50"/>
    </row>
    <row r="111" spans="2:7" ht="12.75" customHeight="1" x14ac:dyDescent="0.2">
      <c r="B111" s="122"/>
      <c r="C111" s="122"/>
      <c r="D111" s="122"/>
      <c r="E111" s="122"/>
      <c r="F111" s="119"/>
      <c r="G111" s="50"/>
    </row>
    <row r="112" spans="2:7" ht="12.75" customHeight="1" x14ac:dyDescent="0.2">
      <c r="B112" s="122"/>
      <c r="C112" s="122"/>
      <c r="D112" s="122"/>
      <c r="E112" s="122"/>
      <c r="F112" s="119"/>
      <c r="G112" s="50"/>
    </row>
    <row r="113" spans="2:7" ht="12.75" customHeight="1" x14ac:dyDescent="0.2">
      <c r="B113" s="122"/>
      <c r="C113" s="122"/>
      <c r="D113" s="122"/>
      <c r="E113" s="122"/>
      <c r="F113" s="119"/>
      <c r="G113" s="50"/>
    </row>
    <row r="114" spans="2:7" ht="12.75" customHeight="1" x14ac:dyDescent="0.2">
      <c r="B114" s="122"/>
      <c r="C114" s="122"/>
      <c r="D114" s="122"/>
      <c r="E114" s="122"/>
      <c r="F114" s="119"/>
      <c r="G114" s="50"/>
    </row>
    <row r="115" spans="2:7" ht="12.75" customHeight="1" x14ac:dyDescent="0.2">
      <c r="B115" s="122"/>
      <c r="C115" s="122"/>
      <c r="D115" s="122"/>
      <c r="E115" s="122"/>
      <c r="F115" s="119"/>
      <c r="G115" s="50"/>
    </row>
    <row r="116" spans="2:7" ht="12.75" customHeight="1" x14ac:dyDescent="0.2">
      <c r="B116" s="122"/>
      <c r="C116" s="122"/>
      <c r="D116" s="122"/>
      <c r="E116" s="122"/>
      <c r="F116" s="119"/>
      <c r="G116" s="50"/>
    </row>
    <row r="117" spans="2:7" ht="12.75" customHeight="1" x14ac:dyDescent="0.2">
      <c r="B117" s="122"/>
      <c r="C117" s="122"/>
      <c r="D117" s="122"/>
      <c r="E117" s="122"/>
      <c r="F117" s="119"/>
      <c r="G117" s="50"/>
    </row>
    <row r="118" spans="2:7" ht="12.75" customHeight="1" x14ac:dyDescent="0.2">
      <c r="B118" s="122"/>
      <c r="C118" s="122"/>
      <c r="D118" s="122"/>
      <c r="E118" s="122"/>
      <c r="F118" s="119"/>
      <c r="G118" s="50"/>
    </row>
    <row r="119" spans="2:7" ht="12.75" customHeight="1" x14ac:dyDescent="0.2">
      <c r="B119" s="122"/>
      <c r="C119" s="122"/>
      <c r="D119" s="122"/>
      <c r="E119" s="122"/>
      <c r="F119" s="119"/>
      <c r="G119" s="50"/>
    </row>
    <row r="120" spans="2:7" ht="12.75" customHeight="1" x14ac:dyDescent="0.2">
      <c r="B120" s="122"/>
      <c r="C120" s="122"/>
      <c r="D120" s="122"/>
      <c r="E120" s="122"/>
      <c r="F120" s="119"/>
      <c r="G120" s="50"/>
    </row>
    <row r="121" spans="2:7" ht="12.75" customHeight="1" x14ac:dyDescent="0.2">
      <c r="B121" s="122"/>
      <c r="C121" s="122"/>
      <c r="D121" s="122"/>
      <c r="E121" s="122"/>
      <c r="F121" s="119"/>
      <c r="G121" s="50"/>
    </row>
    <row r="122" spans="2:7" ht="12.75" customHeight="1" x14ac:dyDescent="0.2">
      <c r="B122" s="122"/>
      <c r="C122" s="122"/>
      <c r="D122" s="122"/>
      <c r="E122" s="122"/>
      <c r="F122" s="119"/>
      <c r="G122" s="50"/>
    </row>
    <row r="123" spans="2:7" ht="12.75" customHeight="1" x14ac:dyDescent="0.2">
      <c r="B123" s="122"/>
      <c r="C123" s="122"/>
      <c r="D123" s="122"/>
      <c r="E123" s="122"/>
      <c r="F123" s="119"/>
      <c r="G123" s="50"/>
    </row>
    <row r="124" spans="2:7" ht="12.75" customHeight="1" x14ac:dyDescent="0.2">
      <c r="B124" s="122"/>
      <c r="C124" s="122"/>
      <c r="D124" s="122"/>
      <c r="E124" s="122"/>
      <c r="F124" s="119"/>
      <c r="G124" s="50"/>
    </row>
    <row r="125" spans="2:7" ht="12.75" customHeight="1" x14ac:dyDescent="0.2">
      <c r="B125" s="122"/>
      <c r="C125" s="122"/>
      <c r="D125" s="122"/>
      <c r="E125" s="122"/>
      <c r="F125" s="119"/>
      <c r="G125" s="50"/>
    </row>
    <row r="126" spans="2:7" ht="12.75" customHeight="1" x14ac:dyDescent="0.2">
      <c r="B126" s="122"/>
      <c r="C126" s="122"/>
      <c r="D126" s="122"/>
      <c r="E126" s="122"/>
      <c r="F126" s="119"/>
      <c r="G126" s="50"/>
    </row>
    <row r="127" spans="2:7" ht="12.75" customHeight="1" x14ac:dyDescent="0.2">
      <c r="B127" s="122"/>
      <c r="C127" s="122"/>
      <c r="D127" s="122"/>
      <c r="E127" s="122"/>
      <c r="F127" s="119"/>
      <c r="G127" s="50"/>
    </row>
    <row r="128" spans="2:7" ht="12.75" customHeight="1" x14ac:dyDescent="0.2">
      <c r="B128" s="122"/>
      <c r="C128" s="122"/>
      <c r="D128" s="122"/>
      <c r="E128" s="122"/>
      <c r="F128" s="119"/>
      <c r="G128" s="50"/>
    </row>
    <row r="129" spans="2:7" ht="12.75" customHeight="1" x14ac:dyDescent="0.2">
      <c r="B129" s="122"/>
      <c r="C129" s="122"/>
      <c r="D129" s="122"/>
      <c r="E129" s="122"/>
      <c r="F129" s="119"/>
      <c r="G129" s="50"/>
    </row>
    <row r="130" spans="2:7" ht="12.75" customHeight="1" x14ac:dyDescent="0.2">
      <c r="B130" s="122"/>
      <c r="C130" s="122"/>
      <c r="D130" s="122"/>
      <c r="E130" s="122"/>
      <c r="F130" s="119"/>
      <c r="G130" s="50"/>
    </row>
    <row r="131" spans="2:7" ht="12.75" customHeight="1" x14ac:dyDescent="0.2">
      <c r="B131" s="122"/>
      <c r="C131" s="122"/>
      <c r="D131" s="122"/>
      <c r="E131" s="122"/>
      <c r="F131" s="119"/>
      <c r="G131" s="50"/>
    </row>
    <row r="132" spans="2:7" ht="12.75" customHeight="1" x14ac:dyDescent="0.2">
      <c r="B132" s="122"/>
      <c r="C132" s="122"/>
      <c r="D132" s="122"/>
      <c r="E132" s="122"/>
      <c r="F132" s="119"/>
      <c r="G132" s="50"/>
    </row>
    <row r="133" spans="2:7" ht="12.75" customHeight="1" x14ac:dyDescent="0.2">
      <c r="B133" s="122"/>
      <c r="C133" s="122"/>
      <c r="D133" s="122"/>
      <c r="E133" s="122"/>
      <c r="F133" s="119"/>
      <c r="G133" s="50"/>
    </row>
    <row r="134" spans="2:7" ht="12.75" customHeight="1" x14ac:dyDescent="0.2">
      <c r="B134" s="122"/>
      <c r="C134" s="122"/>
      <c r="D134" s="122"/>
      <c r="E134" s="122"/>
      <c r="F134" s="119"/>
      <c r="G134" s="50"/>
    </row>
    <row r="135" spans="2:7" ht="12.75" customHeight="1" x14ac:dyDescent="0.2">
      <c r="B135" s="122"/>
      <c r="C135" s="122"/>
      <c r="D135" s="122"/>
      <c r="E135" s="122"/>
      <c r="F135" s="119"/>
      <c r="G135" s="50"/>
    </row>
    <row r="136" spans="2:7" ht="12.75" customHeight="1" x14ac:dyDescent="0.2">
      <c r="B136" s="122"/>
      <c r="C136" s="122"/>
      <c r="D136" s="122"/>
      <c r="E136" s="122"/>
      <c r="F136" s="119"/>
      <c r="G136" s="50"/>
    </row>
    <row r="137" spans="2:7" ht="12.75" customHeight="1" x14ac:dyDescent="0.2">
      <c r="B137" s="122"/>
      <c r="C137" s="122"/>
      <c r="D137" s="122"/>
      <c r="E137" s="122"/>
      <c r="F137" s="119"/>
      <c r="G137" s="50"/>
    </row>
    <row r="138" spans="2:7" ht="12.75" customHeight="1" x14ac:dyDescent="0.2">
      <c r="B138" s="122"/>
      <c r="C138" s="122"/>
      <c r="D138" s="122"/>
      <c r="E138" s="122"/>
      <c r="F138" s="119"/>
      <c r="G138" s="50"/>
    </row>
    <row r="139" spans="2:7" ht="12.75" customHeight="1" x14ac:dyDescent="0.2">
      <c r="B139" s="122"/>
      <c r="C139" s="122"/>
      <c r="D139" s="122"/>
      <c r="E139" s="122"/>
      <c r="F139" s="119"/>
      <c r="G139" s="50"/>
    </row>
    <row r="140" spans="2:7" ht="12.75" customHeight="1" x14ac:dyDescent="0.2">
      <c r="B140" s="122"/>
      <c r="C140" s="122"/>
      <c r="D140" s="122"/>
      <c r="E140" s="122"/>
      <c r="F140" s="119"/>
      <c r="G140" s="50"/>
    </row>
    <row r="141" spans="2:7" ht="12.75" customHeight="1" x14ac:dyDescent="0.2">
      <c r="B141" s="122"/>
      <c r="C141" s="122"/>
      <c r="D141" s="122"/>
      <c r="E141" s="122"/>
      <c r="F141" s="119"/>
      <c r="G141" s="50"/>
    </row>
    <row r="142" spans="2:7" ht="12.75" customHeight="1" x14ac:dyDescent="0.2">
      <c r="B142" s="122"/>
      <c r="C142" s="122"/>
      <c r="D142" s="122"/>
      <c r="E142" s="122"/>
      <c r="F142" s="119"/>
      <c r="G142" s="50"/>
    </row>
    <row r="143" spans="2:7" ht="12.75" customHeight="1" x14ac:dyDescent="0.2">
      <c r="B143" s="122"/>
      <c r="C143" s="122"/>
      <c r="D143" s="122"/>
      <c r="E143" s="122"/>
      <c r="F143" s="119"/>
      <c r="G143" s="50"/>
    </row>
    <row r="144" spans="2:7" ht="12.75" customHeight="1" x14ac:dyDescent="0.2">
      <c r="B144" s="122"/>
      <c r="C144" s="122"/>
      <c r="D144" s="122"/>
      <c r="E144" s="122"/>
      <c r="F144" s="119"/>
      <c r="G144" s="50"/>
    </row>
    <row r="145" spans="2:7" ht="12.75" customHeight="1" x14ac:dyDescent="0.2">
      <c r="B145" s="122"/>
      <c r="C145" s="122"/>
      <c r="D145" s="122"/>
      <c r="E145" s="122"/>
      <c r="F145" s="119"/>
      <c r="G145" s="50"/>
    </row>
    <row r="146" spans="2:7" ht="12.75" customHeight="1" x14ac:dyDescent="0.2">
      <c r="B146" s="122"/>
      <c r="C146" s="122"/>
      <c r="D146" s="122"/>
      <c r="E146" s="122"/>
      <c r="F146" s="119"/>
      <c r="G146" s="50"/>
    </row>
    <row r="147" spans="2:7" ht="12.75" customHeight="1" x14ac:dyDescent="0.2">
      <c r="B147" s="122"/>
      <c r="C147" s="122"/>
      <c r="D147" s="122"/>
      <c r="E147" s="122"/>
      <c r="F147" s="119"/>
      <c r="G147" s="50"/>
    </row>
    <row r="148" spans="2:7" ht="12.75" customHeight="1" x14ac:dyDescent="0.2">
      <c r="B148" s="122"/>
      <c r="C148" s="122"/>
      <c r="D148" s="122"/>
      <c r="E148" s="122"/>
      <c r="F148" s="119"/>
      <c r="G148" s="50"/>
    </row>
    <row r="149" spans="2:7" ht="12.75" customHeight="1" x14ac:dyDescent="0.2">
      <c r="B149" s="122"/>
      <c r="C149" s="122"/>
      <c r="D149" s="122"/>
      <c r="E149" s="122"/>
      <c r="F149" s="119"/>
      <c r="G149" s="50"/>
    </row>
    <row r="150" spans="2:7" ht="12.75" customHeight="1" x14ac:dyDescent="0.2">
      <c r="B150" s="122"/>
      <c r="C150" s="122"/>
      <c r="D150" s="122"/>
      <c r="E150" s="122"/>
      <c r="F150" s="119"/>
      <c r="G150" s="50"/>
    </row>
    <row r="151" spans="2:7" ht="12.75" customHeight="1" x14ac:dyDescent="0.2">
      <c r="B151" s="122"/>
      <c r="C151" s="122"/>
      <c r="D151" s="122"/>
      <c r="E151" s="122"/>
      <c r="F151" s="119"/>
      <c r="G151" s="50"/>
    </row>
    <row r="152" spans="2:7" ht="12.75" customHeight="1" x14ac:dyDescent="0.2">
      <c r="B152" s="122"/>
      <c r="C152" s="122"/>
      <c r="D152" s="122"/>
      <c r="E152" s="122"/>
      <c r="F152" s="119"/>
      <c r="G152" s="50"/>
    </row>
    <row r="153" spans="2:7" ht="12.75" customHeight="1" x14ac:dyDescent="0.2">
      <c r="B153" s="122"/>
      <c r="C153" s="122"/>
      <c r="D153" s="122"/>
      <c r="E153" s="122"/>
      <c r="F153" s="119"/>
      <c r="G153" s="50"/>
    </row>
    <row r="154" spans="2:7" ht="12.75" customHeight="1" x14ac:dyDescent="0.2">
      <c r="B154" s="122"/>
      <c r="C154" s="122"/>
      <c r="D154" s="122"/>
      <c r="E154" s="122"/>
      <c r="F154" s="119"/>
      <c r="G154" s="50"/>
    </row>
    <row r="155" spans="2:7" ht="12.75" customHeight="1" x14ac:dyDescent="0.2">
      <c r="B155" s="122"/>
      <c r="C155" s="122"/>
      <c r="D155" s="122"/>
      <c r="E155" s="122"/>
      <c r="F155" s="119"/>
      <c r="G155" s="50"/>
    </row>
    <row r="156" spans="2:7" ht="12.75" customHeight="1" x14ac:dyDescent="0.2">
      <c r="B156" s="122"/>
      <c r="C156" s="122"/>
      <c r="D156" s="122"/>
      <c r="E156" s="122"/>
      <c r="F156" s="119"/>
      <c r="G156" s="50"/>
    </row>
    <row r="157" spans="2:7" ht="12.75" customHeight="1" x14ac:dyDescent="0.2">
      <c r="B157" s="122"/>
      <c r="C157" s="122"/>
      <c r="D157" s="122"/>
      <c r="E157" s="122"/>
      <c r="F157" s="119"/>
      <c r="G157" s="50"/>
    </row>
    <row r="158" spans="2:7" ht="12.75" customHeight="1" x14ac:dyDescent="0.2">
      <c r="B158" s="122"/>
      <c r="C158" s="122"/>
      <c r="D158" s="122"/>
      <c r="E158" s="122"/>
      <c r="F158" s="119"/>
      <c r="G158" s="50"/>
    </row>
    <row r="159" spans="2:7" ht="12.75" customHeight="1" x14ac:dyDescent="0.2">
      <c r="B159" s="122"/>
      <c r="C159" s="122"/>
      <c r="D159" s="122"/>
      <c r="E159" s="122"/>
      <c r="F159" s="119"/>
      <c r="G159" s="50"/>
    </row>
    <row r="160" spans="2:7" ht="12.75" customHeight="1" x14ac:dyDescent="0.2">
      <c r="B160" s="122"/>
      <c r="C160" s="122"/>
      <c r="D160" s="122"/>
      <c r="E160" s="122"/>
      <c r="F160" s="119"/>
      <c r="G160" s="50"/>
    </row>
    <row r="161" spans="2:7" ht="12.75" customHeight="1" x14ac:dyDescent="0.2">
      <c r="B161" s="122"/>
      <c r="C161" s="122"/>
      <c r="D161" s="122"/>
      <c r="E161" s="122"/>
      <c r="F161" s="119"/>
      <c r="G161" s="50"/>
    </row>
    <row r="162" spans="2:7" ht="12.75" customHeight="1" x14ac:dyDescent="0.2">
      <c r="B162" s="122"/>
      <c r="C162" s="122"/>
      <c r="D162" s="122"/>
      <c r="E162" s="122"/>
      <c r="F162" s="119"/>
      <c r="G162" s="50"/>
    </row>
    <row r="163" spans="2:7" ht="12.75" customHeight="1" x14ac:dyDescent="0.2">
      <c r="B163" s="122"/>
      <c r="C163" s="122"/>
      <c r="D163" s="122"/>
      <c r="E163" s="122"/>
      <c r="F163" s="119"/>
      <c r="G163" s="50"/>
    </row>
    <row r="164" spans="2:7" ht="12.75" customHeight="1" x14ac:dyDescent="0.2">
      <c r="B164" s="122"/>
      <c r="C164" s="122"/>
      <c r="D164" s="122"/>
      <c r="E164" s="122"/>
      <c r="F164" s="119"/>
      <c r="G164" s="50"/>
    </row>
    <row r="165" spans="2:7" ht="12.75" customHeight="1" x14ac:dyDescent="0.2">
      <c r="B165" s="122"/>
      <c r="C165" s="122"/>
      <c r="D165" s="122"/>
      <c r="E165" s="122"/>
      <c r="F165" s="119"/>
      <c r="G165" s="50"/>
    </row>
    <row r="166" spans="2:7" ht="12.75" customHeight="1" x14ac:dyDescent="0.2">
      <c r="B166" s="122"/>
      <c r="C166" s="122"/>
      <c r="D166" s="122"/>
      <c r="E166" s="122"/>
      <c r="F166" s="119"/>
      <c r="G166" s="50"/>
    </row>
    <row r="167" spans="2:7" ht="12.75" customHeight="1" x14ac:dyDescent="0.2">
      <c r="B167" s="122"/>
      <c r="C167" s="122"/>
      <c r="D167" s="122"/>
      <c r="E167" s="122"/>
      <c r="F167" s="119"/>
      <c r="G167" s="50"/>
    </row>
    <row r="168" spans="2:7" ht="12.75" customHeight="1" x14ac:dyDescent="0.2">
      <c r="B168" s="122"/>
      <c r="C168" s="122"/>
      <c r="D168" s="122"/>
      <c r="E168" s="122"/>
      <c r="F168" s="119"/>
      <c r="G168" s="50"/>
    </row>
    <row r="169" spans="2:7" ht="12.75" customHeight="1" x14ac:dyDescent="0.2">
      <c r="B169" s="122"/>
      <c r="C169" s="122"/>
      <c r="D169" s="122"/>
      <c r="E169" s="122"/>
      <c r="F169" s="119"/>
      <c r="G169" s="50"/>
    </row>
    <row r="170" spans="2:7" ht="12.75" customHeight="1" x14ac:dyDescent="0.2">
      <c r="B170" s="122"/>
      <c r="C170" s="122"/>
      <c r="D170" s="122"/>
      <c r="E170" s="122"/>
      <c r="F170" s="119"/>
      <c r="G170" s="50"/>
    </row>
    <row r="171" spans="2:7" ht="12.75" customHeight="1" x14ac:dyDescent="0.2">
      <c r="B171" s="122"/>
      <c r="C171" s="122"/>
      <c r="D171" s="122"/>
      <c r="E171" s="122"/>
      <c r="F171" s="119"/>
      <c r="G171" s="50"/>
    </row>
    <row r="172" spans="2:7" ht="12.75" customHeight="1" x14ac:dyDescent="0.2">
      <c r="B172" s="122"/>
      <c r="C172" s="122"/>
      <c r="D172" s="122"/>
      <c r="E172" s="122"/>
      <c r="F172" s="119"/>
      <c r="G172" s="50"/>
    </row>
    <row r="173" spans="2:7" ht="12.75" customHeight="1" x14ac:dyDescent="0.2">
      <c r="B173" s="122"/>
      <c r="C173" s="122"/>
      <c r="D173" s="122"/>
      <c r="E173" s="122"/>
      <c r="F173" s="119"/>
      <c r="G173" s="50"/>
    </row>
    <row r="174" spans="2:7" ht="12.75" customHeight="1" x14ac:dyDescent="0.2">
      <c r="B174" s="122"/>
      <c r="C174" s="122"/>
      <c r="D174" s="122"/>
      <c r="E174" s="122"/>
      <c r="F174" s="119"/>
      <c r="G174" s="50"/>
    </row>
    <row r="175" spans="2:7" ht="12.75" customHeight="1" x14ac:dyDescent="0.2">
      <c r="B175" s="122"/>
      <c r="C175" s="122"/>
      <c r="D175" s="122"/>
      <c r="E175" s="122"/>
      <c r="F175" s="119"/>
      <c r="G175" s="50"/>
    </row>
    <row r="176" spans="2:7" ht="12.75" customHeight="1" x14ac:dyDescent="0.2">
      <c r="B176" s="122"/>
      <c r="C176" s="122"/>
      <c r="D176" s="122"/>
      <c r="E176" s="122"/>
      <c r="F176" s="119"/>
      <c r="G176" s="50"/>
    </row>
    <row r="177" spans="2:7" ht="12.75" customHeight="1" x14ac:dyDescent="0.2">
      <c r="B177" s="122"/>
      <c r="C177" s="122"/>
      <c r="D177" s="122"/>
      <c r="E177" s="122"/>
      <c r="F177" s="119"/>
      <c r="G177" s="50"/>
    </row>
    <row r="178" spans="2:7" ht="12.75" customHeight="1" x14ac:dyDescent="0.2">
      <c r="B178" s="122"/>
      <c r="C178" s="122"/>
      <c r="D178" s="122"/>
      <c r="E178" s="122"/>
      <c r="F178" s="119"/>
      <c r="G178" s="50"/>
    </row>
    <row r="179" spans="2:7" ht="12.75" customHeight="1" x14ac:dyDescent="0.2">
      <c r="B179" s="122"/>
      <c r="C179" s="122"/>
      <c r="D179" s="122"/>
      <c r="E179" s="122"/>
      <c r="F179" s="119"/>
      <c r="G179" s="50"/>
    </row>
    <row r="180" spans="2:7" ht="12.75" customHeight="1" x14ac:dyDescent="0.2">
      <c r="B180" s="122"/>
      <c r="C180" s="122"/>
      <c r="D180" s="122"/>
      <c r="E180" s="122"/>
      <c r="F180" s="119"/>
      <c r="G180" s="50"/>
    </row>
    <row r="181" spans="2:7" ht="12.75" customHeight="1" x14ac:dyDescent="0.2">
      <c r="B181" s="122"/>
      <c r="C181" s="122"/>
      <c r="D181" s="122"/>
      <c r="E181" s="122"/>
      <c r="F181" s="119"/>
      <c r="G181" s="50"/>
    </row>
    <row r="182" spans="2:7" ht="12.75" customHeight="1" x14ac:dyDescent="0.2">
      <c r="B182" s="122"/>
      <c r="C182" s="122"/>
      <c r="D182" s="122"/>
      <c r="E182" s="122"/>
      <c r="F182" s="119"/>
      <c r="G182" s="50"/>
    </row>
    <row r="183" spans="2:7" ht="12.75" customHeight="1" x14ac:dyDescent="0.2">
      <c r="B183" s="122"/>
      <c r="C183" s="122"/>
      <c r="D183" s="122"/>
      <c r="E183" s="122"/>
      <c r="F183" s="119"/>
      <c r="G183" s="50"/>
    </row>
    <row r="184" spans="2:7" ht="12.75" customHeight="1" x14ac:dyDescent="0.2">
      <c r="B184" s="122"/>
      <c r="C184" s="122"/>
      <c r="D184" s="122"/>
      <c r="E184" s="122"/>
      <c r="F184" s="119"/>
      <c r="G184" s="50"/>
    </row>
    <row r="185" spans="2:7" ht="12.75" customHeight="1" x14ac:dyDescent="0.2">
      <c r="B185" s="122"/>
      <c r="C185" s="122"/>
      <c r="D185" s="122"/>
      <c r="E185" s="122"/>
      <c r="F185" s="119"/>
      <c r="G185" s="50"/>
    </row>
    <row r="186" spans="2:7" ht="12.75" customHeight="1" x14ac:dyDescent="0.2">
      <c r="B186" s="122"/>
      <c r="C186" s="122"/>
      <c r="D186" s="122"/>
      <c r="E186" s="122"/>
      <c r="F186" s="119"/>
      <c r="G186" s="50"/>
    </row>
    <row r="187" spans="2:7" ht="12.75" customHeight="1" x14ac:dyDescent="0.2">
      <c r="B187" s="122"/>
      <c r="C187" s="122"/>
      <c r="D187" s="122"/>
      <c r="E187" s="122"/>
      <c r="F187" s="119"/>
      <c r="G187" s="50"/>
    </row>
    <row r="188" spans="2:7" ht="12.75" customHeight="1" x14ac:dyDescent="0.2">
      <c r="B188" s="122"/>
      <c r="C188" s="122"/>
      <c r="D188" s="122"/>
      <c r="E188" s="122"/>
      <c r="F188" s="119"/>
      <c r="G188" s="50"/>
    </row>
    <row r="189" spans="2:7" ht="12.75" customHeight="1" x14ac:dyDescent="0.2">
      <c r="B189" s="122"/>
      <c r="C189" s="122"/>
      <c r="D189" s="122"/>
      <c r="E189" s="122"/>
      <c r="F189" s="119"/>
      <c r="G189" s="50"/>
    </row>
    <row r="190" spans="2:7" ht="12.75" customHeight="1" x14ac:dyDescent="0.2">
      <c r="B190" s="122"/>
      <c r="C190" s="122"/>
      <c r="D190" s="122"/>
      <c r="E190" s="122"/>
      <c r="F190" s="119"/>
      <c r="G190" s="50"/>
    </row>
    <row r="191" spans="2:7" ht="12.75" customHeight="1" x14ac:dyDescent="0.2">
      <c r="B191" s="122"/>
      <c r="C191" s="122"/>
      <c r="D191" s="122"/>
      <c r="E191" s="122"/>
      <c r="F191" s="119"/>
      <c r="G191" s="50"/>
    </row>
    <row r="192" spans="2:7" ht="12.75" customHeight="1" x14ac:dyDescent="0.2">
      <c r="B192" s="122"/>
      <c r="C192" s="122"/>
      <c r="D192" s="122"/>
      <c r="E192" s="122"/>
      <c r="F192" s="119"/>
      <c r="G192" s="50"/>
    </row>
    <row r="193" spans="2:7" ht="12.75" customHeight="1" x14ac:dyDescent="0.2">
      <c r="B193" s="122"/>
      <c r="C193" s="122"/>
      <c r="D193" s="122"/>
      <c r="E193" s="122"/>
      <c r="F193" s="119"/>
      <c r="G193" s="50"/>
    </row>
    <row r="194" spans="2:7" ht="12.75" customHeight="1" x14ac:dyDescent="0.2">
      <c r="B194" s="122"/>
      <c r="C194" s="122"/>
      <c r="D194" s="122"/>
      <c r="E194" s="122"/>
      <c r="F194" s="119"/>
      <c r="G194" s="50"/>
    </row>
    <row r="195" spans="2:7" ht="12.75" customHeight="1" x14ac:dyDescent="0.2">
      <c r="B195" s="122"/>
      <c r="C195" s="122"/>
      <c r="D195" s="122"/>
      <c r="E195" s="122"/>
      <c r="F195" s="119"/>
      <c r="G195" s="50"/>
    </row>
    <row r="196" spans="2:7" ht="12.75" customHeight="1" x14ac:dyDescent="0.2">
      <c r="B196" s="122"/>
      <c r="C196" s="122"/>
      <c r="D196" s="122"/>
      <c r="E196" s="122"/>
      <c r="F196" s="119"/>
      <c r="G196" s="50"/>
    </row>
    <row r="197" spans="2:7" ht="12.75" customHeight="1" x14ac:dyDescent="0.2">
      <c r="B197" s="122"/>
      <c r="C197" s="122"/>
      <c r="D197" s="122"/>
      <c r="E197" s="122"/>
      <c r="F197" s="119"/>
      <c r="G197" s="50"/>
    </row>
    <row r="198" spans="2:7" ht="12.75" customHeight="1" x14ac:dyDescent="0.2">
      <c r="B198" s="122"/>
      <c r="C198" s="122"/>
      <c r="D198" s="122"/>
      <c r="E198" s="122"/>
      <c r="F198" s="119"/>
      <c r="G198" s="50"/>
    </row>
    <row r="199" spans="2:7" ht="12.75" customHeight="1" x14ac:dyDescent="0.2">
      <c r="B199" s="122"/>
      <c r="C199" s="122"/>
      <c r="D199" s="122"/>
      <c r="E199" s="122"/>
      <c r="F199" s="119"/>
      <c r="G199" s="50"/>
    </row>
    <row r="200" spans="2:7" ht="12.75" customHeight="1" x14ac:dyDescent="0.2">
      <c r="B200" s="122"/>
      <c r="C200" s="122"/>
      <c r="D200" s="122"/>
      <c r="E200" s="122"/>
      <c r="F200" s="119"/>
      <c r="G200" s="50"/>
    </row>
    <row r="201" spans="2:7" ht="12.75" customHeight="1" x14ac:dyDescent="0.2">
      <c r="B201" s="122"/>
      <c r="C201" s="122"/>
      <c r="D201" s="122"/>
      <c r="E201" s="122"/>
      <c r="F201" s="119"/>
      <c r="G201" s="50"/>
    </row>
    <row r="202" spans="2:7" ht="12.75" customHeight="1" x14ac:dyDescent="0.2">
      <c r="B202" s="122"/>
      <c r="C202" s="122"/>
      <c r="D202" s="122"/>
      <c r="E202" s="122"/>
      <c r="F202" s="119"/>
      <c r="G202" s="50"/>
    </row>
    <row r="203" spans="2:7" ht="12.75" customHeight="1" x14ac:dyDescent="0.2">
      <c r="B203" s="122"/>
      <c r="C203" s="122"/>
      <c r="D203" s="122"/>
      <c r="E203" s="122"/>
      <c r="F203" s="119"/>
      <c r="G203" s="50"/>
    </row>
    <row r="204" spans="2:7" ht="12.75" customHeight="1" x14ac:dyDescent="0.2">
      <c r="B204" s="122"/>
      <c r="C204" s="122"/>
      <c r="D204" s="122"/>
      <c r="E204" s="122"/>
      <c r="F204" s="119"/>
      <c r="G204" s="50"/>
    </row>
    <row r="205" spans="2:7" ht="12.75" customHeight="1" x14ac:dyDescent="0.2">
      <c r="B205" s="122"/>
      <c r="C205" s="122"/>
      <c r="D205" s="122"/>
      <c r="E205" s="122"/>
      <c r="F205" s="119"/>
      <c r="G205" s="50"/>
    </row>
    <row r="206" spans="2:7" ht="12.75" customHeight="1" x14ac:dyDescent="0.2">
      <c r="B206" s="122"/>
      <c r="C206" s="122"/>
      <c r="D206" s="122"/>
      <c r="E206" s="122"/>
      <c r="F206" s="119"/>
      <c r="G206" s="50"/>
    </row>
    <row r="207" spans="2:7" ht="12.75" customHeight="1" x14ac:dyDescent="0.2">
      <c r="B207" s="122"/>
      <c r="C207" s="122"/>
      <c r="D207" s="122"/>
      <c r="E207" s="122"/>
      <c r="F207" s="119"/>
      <c r="G207" s="50"/>
    </row>
    <row r="208" spans="2:7" ht="12.75" customHeight="1" x14ac:dyDescent="0.2">
      <c r="B208" s="122"/>
      <c r="C208" s="122"/>
      <c r="D208" s="122"/>
      <c r="E208" s="122"/>
      <c r="F208" s="119"/>
      <c r="G208" s="50"/>
    </row>
    <row r="209" spans="2:7" ht="12.75" customHeight="1" x14ac:dyDescent="0.2">
      <c r="B209" s="122"/>
      <c r="C209" s="122"/>
      <c r="D209" s="122"/>
      <c r="E209" s="122"/>
      <c r="F209" s="119"/>
      <c r="G209" s="50"/>
    </row>
    <row r="210" spans="2:7" ht="12.75" customHeight="1" x14ac:dyDescent="0.2">
      <c r="B210" s="122"/>
      <c r="C210" s="122"/>
      <c r="D210" s="122"/>
      <c r="E210" s="122"/>
      <c r="F210" s="119"/>
      <c r="G210" s="50"/>
    </row>
    <row r="211" spans="2:7" ht="12.75" customHeight="1" x14ac:dyDescent="0.2">
      <c r="B211" s="122"/>
      <c r="C211" s="122"/>
      <c r="D211" s="122"/>
      <c r="E211" s="122"/>
      <c r="F211" s="119"/>
      <c r="G211" s="50"/>
    </row>
    <row r="212" spans="2:7" ht="12.75" customHeight="1" x14ac:dyDescent="0.2">
      <c r="B212" s="122"/>
      <c r="C212" s="122"/>
      <c r="D212" s="122"/>
      <c r="E212" s="122"/>
      <c r="F212" s="119"/>
      <c r="G212" s="50"/>
    </row>
    <row r="213" spans="2:7" ht="12.75" customHeight="1" x14ac:dyDescent="0.2">
      <c r="B213" s="122"/>
      <c r="C213" s="122"/>
      <c r="D213" s="122"/>
      <c r="E213" s="122"/>
      <c r="F213" s="119"/>
      <c r="G213" s="50"/>
    </row>
    <row r="214" spans="2:7" ht="12.75" customHeight="1" x14ac:dyDescent="0.2">
      <c r="B214" s="122"/>
      <c r="C214" s="122"/>
      <c r="D214" s="122"/>
      <c r="E214" s="122"/>
      <c r="F214" s="119"/>
      <c r="G214" s="50"/>
    </row>
    <row r="215" spans="2:7" ht="12.75" customHeight="1" x14ac:dyDescent="0.2">
      <c r="B215" s="122"/>
      <c r="C215" s="122"/>
      <c r="D215" s="122"/>
      <c r="E215" s="122"/>
      <c r="F215" s="119"/>
      <c r="G215" s="50"/>
    </row>
    <row r="216" spans="2:7" ht="12.75" customHeight="1" x14ac:dyDescent="0.2">
      <c r="B216" s="122"/>
      <c r="C216" s="122"/>
      <c r="D216" s="122"/>
      <c r="E216" s="122"/>
      <c r="F216" s="119"/>
      <c r="G216" s="50"/>
    </row>
    <row r="217" spans="2:7" ht="12.75" customHeight="1" x14ac:dyDescent="0.2">
      <c r="B217" s="122"/>
      <c r="C217" s="122"/>
      <c r="D217" s="122"/>
      <c r="E217" s="122"/>
      <c r="F217" s="119"/>
      <c r="G217" s="50"/>
    </row>
    <row r="218" spans="2:7" ht="12.75" customHeight="1" x14ac:dyDescent="0.2">
      <c r="B218" s="122"/>
      <c r="C218" s="122"/>
      <c r="D218" s="122"/>
      <c r="E218" s="122"/>
      <c r="F218" s="119"/>
      <c r="G218" s="50"/>
    </row>
    <row r="219" spans="2:7" ht="12.75" customHeight="1" x14ac:dyDescent="0.2">
      <c r="B219" s="122"/>
      <c r="C219" s="122"/>
      <c r="D219" s="122"/>
      <c r="E219" s="122"/>
      <c r="F219" s="119"/>
      <c r="G219" s="50"/>
    </row>
    <row r="220" spans="2:7" ht="12.75" customHeight="1" x14ac:dyDescent="0.2">
      <c r="B220" s="122"/>
      <c r="C220" s="122"/>
      <c r="D220" s="122"/>
      <c r="E220" s="122"/>
      <c r="F220" s="119"/>
      <c r="G220" s="50"/>
    </row>
    <row r="221" spans="2:7" ht="12.75" customHeight="1" x14ac:dyDescent="0.2">
      <c r="B221" s="122"/>
      <c r="C221" s="122"/>
      <c r="D221" s="122"/>
      <c r="E221" s="122"/>
      <c r="F221" s="119"/>
      <c r="G221" s="50"/>
    </row>
    <row r="222" spans="2:7" ht="12.75" customHeight="1" x14ac:dyDescent="0.2">
      <c r="B222" s="122"/>
      <c r="C222" s="122"/>
      <c r="D222" s="122"/>
      <c r="E222" s="122"/>
      <c r="F222" s="119"/>
      <c r="G222" s="50"/>
    </row>
    <row r="223" spans="2:7" ht="12.75" customHeight="1" x14ac:dyDescent="0.2">
      <c r="B223" s="122"/>
      <c r="C223" s="122"/>
      <c r="D223" s="122"/>
      <c r="E223" s="122"/>
      <c r="F223" s="119"/>
      <c r="G223" s="50"/>
    </row>
    <row r="224" spans="2:7" ht="12.75" customHeight="1" x14ac:dyDescent="0.2">
      <c r="B224" s="122"/>
      <c r="C224" s="122"/>
      <c r="D224" s="122"/>
      <c r="E224" s="122"/>
      <c r="F224" s="119"/>
      <c r="G224" s="50"/>
    </row>
    <row r="225" spans="2:7" ht="12.75" customHeight="1" x14ac:dyDescent="0.2">
      <c r="B225" s="122"/>
      <c r="C225" s="122"/>
      <c r="D225" s="122"/>
      <c r="E225" s="122"/>
      <c r="F225" s="119"/>
      <c r="G225" s="50"/>
    </row>
    <row r="226" spans="2:7" ht="12.75" customHeight="1" x14ac:dyDescent="0.2">
      <c r="B226" s="122"/>
      <c r="C226" s="122"/>
      <c r="D226" s="122"/>
      <c r="E226" s="122"/>
      <c r="F226" s="119"/>
      <c r="G226" s="50"/>
    </row>
    <row r="227" spans="2:7" ht="12.75" customHeight="1" x14ac:dyDescent="0.2">
      <c r="B227" s="122"/>
      <c r="C227" s="122"/>
      <c r="D227" s="122"/>
      <c r="E227" s="122"/>
      <c r="F227" s="119"/>
      <c r="G227" s="50"/>
    </row>
    <row r="228" spans="2:7" ht="12.75" customHeight="1" x14ac:dyDescent="0.2">
      <c r="B228" s="122"/>
      <c r="C228" s="122"/>
      <c r="D228" s="122"/>
      <c r="E228" s="122"/>
      <c r="F228" s="119"/>
      <c r="G228" s="50"/>
    </row>
    <row r="229" spans="2:7" ht="12.75" customHeight="1" x14ac:dyDescent="0.2">
      <c r="B229" s="122"/>
      <c r="C229" s="122"/>
      <c r="D229" s="122"/>
      <c r="E229" s="122"/>
      <c r="F229" s="119"/>
      <c r="G229" s="50"/>
    </row>
    <row r="230" spans="2:7" ht="12.75" customHeight="1" x14ac:dyDescent="0.2">
      <c r="B230" s="122"/>
      <c r="C230" s="122"/>
      <c r="D230" s="122"/>
      <c r="E230" s="122"/>
      <c r="F230" s="119"/>
      <c r="G230" s="50"/>
    </row>
    <row r="231" spans="2:7" ht="12.75" customHeight="1" x14ac:dyDescent="0.2">
      <c r="B231" s="122"/>
      <c r="C231" s="122"/>
      <c r="D231" s="122"/>
      <c r="E231" s="122"/>
      <c r="F231" s="119"/>
      <c r="G231" s="50"/>
    </row>
    <row r="232" spans="2:7" ht="12.75" customHeight="1" x14ac:dyDescent="0.2">
      <c r="B232" s="122"/>
      <c r="C232" s="122"/>
      <c r="D232" s="122"/>
      <c r="E232" s="122"/>
      <c r="F232" s="119"/>
      <c r="G232" s="50"/>
    </row>
    <row r="233" spans="2:7" ht="12.75" customHeight="1" x14ac:dyDescent="0.2">
      <c r="B233" s="122"/>
      <c r="C233" s="122"/>
      <c r="D233" s="122"/>
      <c r="E233" s="122"/>
      <c r="F233" s="119"/>
      <c r="G233" s="50"/>
    </row>
    <row r="234" spans="2:7" ht="12.75" customHeight="1" x14ac:dyDescent="0.2">
      <c r="B234" s="122"/>
      <c r="C234" s="122"/>
      <c r="D234" s="122"/>
      <c r="E234" s="122"/>
      <c r="F234" s="119"/>
      <c r="G234" s="50"/>
    </row>
    <row r="235" spans="2:7" ht="12.75" customHeight="1" x14ac:dyDescent="0.2">
      <c r="B235" s="122"/>
      <c r="C235" s="122"/>
      <c r="D235" s="122"/>
      <c r="E235" s="122"/>
      <c r="F235" s="119"/>
      <c r="G235" s="50"/>
    </row>
    <row r="236" spans="2:7" ht="12.75" customHeight="1" x14ac:dyDescent="0.2">
      <c r="B236" s="122"/>
      <c r="C236" s="122"/>
      <c r="D236" s="122"/>
      <c r="E236" s="122"/>
      <c r="F236" s="119"/>
      <c r="G236" s="50"/>
    </row>
    <row r="237" spans="2:7" ht="12.75" customHeight="1" x14ac:dyDescent="0.2">
      <c r="B237" s="122"/>
      <c r="C237" s="122"/>
      <c r="D237" s="122"/>
      <c r="E237" s="122"/>
      <c r="F237" s="119"/>
      <c r="G237" s="50"/>
    </row>
    <row r="238" spans="2:7" ht="12.75" customHeight="1" x14ac:dyDescent="0.2">
      <c r="B238" s="122"/>
      <c r="C238" s="122"/>
      <c r="D238" s="122"/>
      <c r="E238" s="122"/>
      <c r="F238" s="119"/>
      <c r="G238" s="50"/>
    </row>
    <row r="239" spans="2:7" ht="12.75" customHeight="1" x14ac:dyDescent="0.2">
      <c r="B239" s="122"/>
      <c r="C239" s="122"/>
      <c r="D239" s="122"/>
      <c r="E239" s="122"/>
      <c r="F239" s="119"/>
      <c r="G239" s="50"/>
    </row>
    <row r="240" spans="2:7" ht="12.75" customHeight="1" x14ac:dyDescent="0.2">
      <c r="B240" s="122"/>
      <c r="C240" s="122"/>
      <c r="D240" s="122"/>
      <c r="E240" s="122"/>
      <c r="F240" s="119"/>
      <c r="G240" s="50"/>
    </row>
    <row r="241" spans="2:7" ht="12.75" customHeight="1" x14ac:dyDescent="0.2">
      <c r="B241" s="122"/>
      <c r="C241" s="122"/>
      <c r="D241" s="122"/>
      <c r="E241" s="122"/>
      <c r="F241" s="119"/>
      <c r="G241" s="50"/>
    </row>
    <row r="242" spans="2:7" ht="12.75" customHeight="1" x14ac:dyDescent="0.2">
      <c r="B242" s="122"/>
      <c r="C242" s="122"/>
      <c r="D242" s="122"/>
      <c r="E242" s="122"/>
      <c r="F242" s="119"/>
      <c r="G242" s="50"/>
    </row>
    <row r="243" spans="2:7" ht="12.75" customHeight="1" x14ac:dyDescent="0.2">
      <c r="B243" s="122"/>
      <c r="C243" s="122"/>
      <c r="D243" s="122"/>
      <c r="E243" s="122"/>
      <c r="F243" s="119"/>
      <c r="G243" s="50"/>
    </row>
    <row r="244" spans="2:7" ht="12.75" customHeight="1" x14ac:dyDescent="0.2">
      <c r="B244" s="122"/>
      <c r="C244" s="122"/>
      <c r="D244" s="122"/>
      <c r="E244" s="122"/>
      <c r="F244" s="119"/>
      <c r="G244" s="50"/>
    </row>
    <row r="245" spans="2:7" ht="12.75" customHeight="1" x14ac:dyDescent="0.2">
      <c r="B245" s="122"/>
      <c r="C245" s="122"/>
      <c r="D245" s="122"/>
      <c r="E245" s="122"/>
      <c r="F245" s="119"/>
      <c r="G245" s="50"/>
    </row>
    <row r="246" spans="2:7" ht="12.75" customHeight="1" x14ac:dyDescent="0.2">
      <c r="B246" s="122"/>
      <c r="C246" s="122"/>
      <c r="D246" s="122"/>
      <c r="E246" s="122"/>
      <c r="F246" s="119"/>
      <c r="G246" s="50"/>
    </row>
    <row r="247" spans="2:7" ht="12.75" customHeight="1" x14ac:dyDescent="0.2">
      <c r="B247" s="122"/>
      <c r="C247" s="122"/>
      <c r="D247" s="122"/>
      <c r="E247" s="122"/>
      <c r="F247" s="119"/>
      <c r="G247" s="50"/>
    </row>
    <row r="248" spans="2:7" ht="12.75" customHeight="1" x14ac:dyDescent="0.2">
      <c r="B248" s="122"/>
      <c r="C248" s="122"/>
      <c r="D248" s="122"/>
      <c r="E248" s="122"/>
      <c r="F248" s="119"/>
      <c r="G248" s="50"/>
    </row>
    <row r="249" spans="2:7" ht="12.75" customHeight="1" x14ac:dyDescent="0.2">
      <c r="B249" s="122"/>
      <c r="C249" s="122"/>
      <c r="D249" s="122"/>
      <c r="E249" s="122"/>
      <c r="F249" s="119"/>
      <c r="G249" s="50"/>
    </row>
    <row r="250" spans="2:7" ht="12.75" customHeight="1" x14ac:dyDescent="0.2">
      <c r="B250" s="122"/>
      <c r="C250" s="122"/>
      <c r="D250" s="122"/>
      <c r="E250" s="122"/>
      <c r="F250" s="119"/>
      <c r="G250" s="50"/>
    </row>
    <row r="251" spans="2:7" ht="12.75" customHeight="1" x14ac:dyDescent="0.2">
      <c r="B251" s="122"/>
      <c r="C251" s="122"/>
      <c r="D251" s="122"/>
      <c r="E251" s="122"/>
      <c r="F251" s="119"/>
      <c r="G251" s="50"/>
    </row>
    <row r="252" spans="2:7" ht="12.75" customHeight="1" x14ac:dyDescent="0.2">
      <c r="B252" s="122"/>
      <c r="C252" s="122"/>
      <c r="D252" s="122"/>
      <c r="E252" s="122"/>
      <c r="F252" s="119"/>
      <c r="G252" s="50"/>
    </row>
    <row r="253" spans="2:7" ht="12.75" customHeight="1" x14ac:dyDescent="0.2">
      <c r="B253" s="122"/>
      <c r="C253" s="122"/>
      <c r="D253" s="122"/>
      <c r="E253" s="122"/>
      <c r="F253" s="119"/>
      <c r="G253" s="50"/>
    </row>
    <row r="254" spans="2:7" ht="12.75" customHeight="1" x14ac:dyDescent="0.2">
      <c r="B254" s="122"/>
      <c r="C254" s="122"/>
      <c r="D254" s="122"/>
      <c r="E254" s="122"/>
      <c r="F254" s="119"/>
      <c r="G254" s="50"/>
    </row>
    <row r="255" spans="2:7" ht="12.75" customHeight="1" x14ac:dyDescent="0.2">
      <c r="B255" s="122"/>
      <c r="C255" s="122"/>
      <c r="D255" s="122"/>
      <c r="E255" s="122"/>
      <c r="F255" s="119"/>
      <c r="G255" s="50"/>
    </row>
    <row r="256" spans="2:7" ht="12.75" customHeight="1" x14ac:dyDescent="0.2">
      <c r="B256" s="122"/>
      <c r="C256" s="122"/>
      <c r="D256" s="122"/>
      <c r="E256" s="122"/>
      <c r="F256" s="119"/>
      <c r="G256" s="50"/>
    </row>
    <row r="257" spans="2:7" ht="12.75" customHeight="1" x14ac:dyDescent="0.2">
      <c r="B257" s="122"/>
      <c r="C257" s="122"/>
      <c r="D257" s="122"/>
      <c r="E257" s="122"/>
      <c r="F257" s="119"/>
      <c r="G257" s="50"/>
    </row>
    <row r="258" spans="2:7" ht="12.75" customHeight="1" x14ac:dyDescent="0.2">
      <c r="B258" s="122"/>
      <c r="C258" s="122"/>
      <c r="D258" s="122"/>
      <c r="E258" s="122"/>
      <c r="F258" s="119"/>
      <c r="G258" s="50"/>
    </row>
    <row r="259" spans="2:7" ht="12.75" customHeight="1" x14ac:dyDescent="0.2">
      <c r="B259" s="122"/>
      <c r="C259" s="122"/>
      <c r="D259" s="122"/>
      <c r="E259" s="122"/>
      <c r="F259" s="119"/>
      <c r="G259" s="50"/>
    </row>
    <row r="260" spans="2:7" ht="12.75" customHeight="1" x14ac:dyDescent="0.2">
      <c r="B260" s="122"/>
      <c r="C260" s="122"/>
      <c r="D260" s="122"/>
      <c r="E260" s="122"/>
      <c r="F260" s="119"/>
      <c r="G260" s="50"/>
    </row>
    <row r="261" spans="2:7" ht="12.75" customHeight="1" x14ac:dyDescent="0.2">
      <c r="B261" s="122"/>
      <c r="C261" s="122"/>
      <c r="D261" s="122"/>
      <c r="E261" s="122"/>
      <c r="F261" s="119"/>
      <c r="G261" s="50"/>
    </row>
    <row r="262" spans="2:7" ht="12.75" customHeight="1" x14ac:dyDescent="0.2">
      <c r="B262" s="122"/>
      <c r="C262" s="122"/>
      <c r="D262" s="122"/>
      <c r="E262" s="122"/>
      <c r="F262" s="119"/>
      <c r="G262" s="50"/>
    </row>
    <row r="263" spans="2:7" ht="12.75" customHeight="1" x14ac:dyDescent="0.2">
      <c r="B263" s="122"/>
      <c r="C263" s="122"/>
      <c r="D263" s="122"/>
      <c r="E263" s="122"/>
      <c r="F263" s="119"/>
      <c r="G263" s="50"/>
    </row>
    <row r="264" spans="2:7" ht="12.75" customHeight="1" x14ac:dyDescent="0.2">
      <c r="B264" s="122"/>
      <c r="C264" s="122"/>
      <c r="D264" s="122"/>
      <c r="E264" s="122"/>
      <c r="F264" s="119"/>
      <c r="G264" s="50"/>
    </row>
    <row r="265" spans="2:7" ht="12.75" customHeight="1" x14ac:dyDescent="0.2">
      <c r="B265" s="122"/>
      <c r="C265" s="122"/>
      <c r="D265" s="122"/>
      <c r="E265" s="122"/>
      <c r="F265" s="119"/>
      <c r="G265" s="50"/>
    </row>
    <row r="266" spans="2:7" ht="12.75" customHeight="1" x14ac:dyDescent="0.2">
      <c r="B266" s="122"/>
      <c r="C266" s="122"/>
      <c r="D266" s="122"/>
      <c r="E266" s="122"/>
      <c r="F266" s="119"/>
      <c r="G266" s="50"/>
    </row>
    <row r="267" spans="2:7" ht="12.75" customHeight="1" x14ac:dyDescent="0.2">
      <c r="B267" s="122"/>
      <c r="C267" s="122"/>
      <c r="D267" s="122"/>
      <c r="E267" s="122"/>
      <c r="F267" s="119"/>
      <c r="G267" s="50"/>
    </row>
    <row r="268" spans="2:7" ht="12.75" customHeight="1" x14ac:dyDescent="0.2">
      <c r="B268" s="122"/>
      <c r="C268" s="122"/>
      <c r="D268" s="122"/>
      <c r="E268" s="122"/>
      <c r="F268" s="119"/>
      <c r="G268" s="50"/>
    </row>
    <row r="269" spans="2:7" ht="12.75" customHeight="1" x14ac:dyDescent="0.2">
      <c r="B269" s="122"/>
      <c r="C269" s="122"/>
      <c r="D269" s="122"/>
      <c r="E269" s="122"/>
      <c r="F269" s="119"/>
      <c r="G269" s="50"/>
    </row>
    <row r="270" spans="2:7" ht="12.75" customHeight="1" x14ac:dyDescent="0.2">
      <c r="B270" s="122"/>
      <c r="C270" s="122"/>
      <c r="D270" s="122"/>
      <c r="E270" s="122"/>
      <c r="F270" s="119"/>
      <c r="G270" s="50"/>
    </row>
    <row r="271" spans="2:7" ht="12.75" customHeight="1" x14ac:dyDescent="0.2">
      <c r="B271" s="122"/>
      <c r="C271" s="122"/>
      <c r="D271" s="122"/>
      <c r="E271" s="122"/>
      <c r="F271" s="119"/>
      <c r="G271" s="50"/>
    </row>
    <row r="272" spans="2:7" ht="12.75" customHeight="1" x14ac:dyDescent="0.2">
      <c r="B272" s="122"/>
      <c r="C272" s="122"/>
      <c r="D272" s="122"/>
      <c r="E272" s="122"/>
      <c r="F272" s="119"/>
      <c r="G272" s="50"/>
    </row>
    <row r="273" spans="2:7" ht="12.75" customHeight="1" x14ac:dyDescent="0.2">
      <c r="B273" s="122"/>
      <c r="C273" s="122"/>
      <c r="D273" s="122"/>
      <c r="E273" s="122"/>
      <c r="F273" s="119"/>
      <c r="G273" s="50"/>
    </row>
    <row r="274" spans="2:7" ht="12.75" customHeight="1" x14ac:dyDescent="0.2">
      <c r="B274" s="122"/>
      <c r="C274" s="122"/>
      <c r="D274" s="122"/>
      <c r="E274" s="122"/>
      <c r="F274" s="119"/>
      <c r="G274" s="50"/>
    </row>
    <row r="275" spans="2:7" ht="12.75" customHeight="1" x14ac:dyDescent="0.2">
      <c r="B275" s="122"/>
      <c r="C275" s="122"/>
      <c r="D275" s="122"/>
      <c r="E275" s="122"/>
      <c r="F275" s="119"/>
      <c r="G275" s="50"/>
    </row>
    <row r="276" spans="2:7" ht="12.75" customHeight="1" x14ac:dyDescent="0.2">
      <c r="B276" s="122"/>
      <c r="C276" s="122"/>
      <c r="D276" s="122"/>
      <c r="E276" s="122"/>
      <c r="F276" s="119"/>
      <c r="G276" s="50"/>
    </row>
    <row r="277" spans="2:7" ht="12.75" customHeight="1" x14ac:dyDescent="0.2">
      <c r="B277" s="122"/>
      <c r="C277" s="122"/>
      <c r="D277" s="122"/>
      <c r="E277" s="122"/>
      <c r="F277" s="119"/>
      <c r="G277" s="50"/>
    </row>
    <row r="278" spans="2:7" ht="12.75" customHeight="1" x14ac:dyDescent="0.2">
      <c r="B278" s="122"/>
      <c r="C278" s="122"/>
      <c r="D278" s="122"/>
      <c r="E278" s="122"/>
      <c r="F278" s="119"/>
      <c r="G278" s="50"/>
    </row>
    <row r="279" spans="2:7" ht="12.75" customHeight="1" x14ac:dyDescent="0.2">
      <c r="B279" s="122"/>
      <c r="C279" s="122"/>
      <c r="D279" s="122"/>
      <c r="E279" s="122"/>
      <c r="F279" s="119"/>
      <c r="G279" s="50"/>
    </row>
    <row r="280" spans="2:7" ht="12.75" customHeight="1" x14ac:dyDescent="0.2">
      <c r="B280" s="122"/>
      <c r="C280" s="122"/>
      <c r="D280" s="122"/>
      <c r="E280" s="122"/>
      <c r="F280" s="119"/>
      <c r="G280" s="50"/>
    </row>
    <row r="281" spans="2:7" ht="12.75" customHeight="1" x14ac:dyDescent="0.2">
      <c r="B281" s="122"/>
      <c r="C281" s="122"/>
      <c r="D281" s="122"/>
      <c r="E281" s="122"/>
      <c r="F281" s="119"/>
      <c r="G281" s="50"/>
    </row>
    <row r="282" spans="2:7" ht="12.75" customHeight="1" x14ac:dyDescent="0.2">
      <c r="B282" s="122"/>
      <c r="C282" s="122"/>
      <c r="D282" s="122"/>
      <c r="E282" s="122"/>
      <c r="F282" s="119"/>
      <c r="G282" s="50"/>
    </row>
    <row r="283" spans="2:7" ht="12.75" customHeight="1" x14ac:dyDescent="0.2">
      <c r="B283" s="122"/>
      <c r="C283" s="122"/>
      <c r="D283" s="122"/>
      <c r="E283" s="122"/>
      <c r="F283" s="119"/>
      <c r="G283" s="50"/>
    </row>
    <row r="284" spans="2:7" ht="12.75" customHeight="1" x14ac:dyDescent="0.2">
      <c r="B284" s="122"/>
      <c r="C284" s="122"/>
      <c r="D284" s="122"/>
      <c r="E284" s="122"/>
      <c r="F284" s="119"/>
      <c r="G284" s="50"/>
    </row>
    <row r="285" spans="2:7" ht="12.75" customHeight="1" x14ac:dyDescent="0.2">
      <c r="B285" s="122"/>
      <c r="C285" s="122"/>
      <c r="D285" s="122"/>
      <c r="E285" s="122"/>
      <c r="F285" s="119"/>
      <c r="G285" s="50"/>
    </row>
    <row r="286" spans="2:7" ht="12.75" customHeight="1" x14ac:dyDescent="0.2">
      <c r="B286" s="122"/>
      <c r="C286" s="122"/>
      <c r="D286" s="122"/>
      <c r="E286" s="122"/>
      <c r="F286" s="119"/>
      <c r="G286" s="50"/>
    </row>
    <row r="287" spans="2:7" ht="12.75" customHeight="1" x14ac:dyDescent="0.2">
      <c r="B287" s="122"/>
      <c r="C287" s="122"/>
      <c r="D287" s="122"/>
      <c r="E287" s="122"/>
      <c r="F287" s="119"/>
      <c r="G287" s="50"/>
    </row>
    <row r="288" spans="2:7" ht="12.75" customHeight="1" x14ac:dyDescent="0.2">
      <c r="B288" s="122"/>
      <c r="C288" s="122"/>
      <c r="D288" s="122"/>
      <c r="E288" s="122"/>
      <c r="F288" s="119"/>
      <c r="G288" s="50"/>
    </row>
    <row r="289" spans="2:7" ht="12.75" customHeight="1" x14ac:dyDescent="0.2">
      <c r="B289" s="122"/>
      <c r="C289" s="122"/>
      <c r="D289" s="122"/>
      <c r="E289" s="122"/>
      <c r="F289" s="119"/>
      <c r="G289" s="50"/>
    </row>
    <row r="290" spans="2:7" ht="12.75" customHeight="1" x14ac:dyDescent="0.2">
      <c r="B290" s="122"/>
      <c r="C290" s="122"/>
      <c r="D290" s="122"/>
      <c r="E290" s="122"/>
      <c r="F290" s="119"/>
      <c r="G290" s="50"/>
    </row>
    <row r="291" spans="2:7" ht="12.75" customHeight="1" x14ac:dyDescent="0.2">
      <c r="B291" s="122"/>
      <c r="C291" s="122"/>
      <c r="D291" s="122"/>
      <c r="E291" s="122"/>
      <c r="F291" s="119"/>
      <c r="G291" s="50"/>
    </row>
    <row r="292" spans="2:7" ht="12.75" customHeight="1" x14ac:dyDescent="0.2">
      <c r="B292" s="122"/>
      <c r="C292" s="122"/>
      <c r="D292" s="122"/>
      <c r="E292" s="122"/>
      <c r="F292" s="119"/>
      <c r="G292" s="50"/>
    </row>
    <row r="293" spans="2:7" ht="12.75" customHeight="1" x14ac:dyDescent="0.2">
      <c r="B293" s="122"/>
      <c r="C293" s="122"/>
      <c r="D293" s="122"/>
      <c r="E293" s="122"/>
      <c r="F293" s="119"/>
      <c r="G293" s="50"/>
    </row>
    <row r="294" spans="2:7" ht="12.75" customHeight="1" x14ac:dyDescent="0.2">
      <c r="B294" s="122"/>
      <c r="C294" s="122"/>
      <c r="D294" s="122"/>
      <c r="E294" s="122"/>
      <c r="F294" s="119"/>
      <c r="G294" s="50"/>
    </row>
    <row r="295" spans="2:7" ht="12.75" customHeight="1" x14ac:dyDescent="0.2">
      <c r="B295" s="122"/>
      <c r="C295" s="122"/>
      <c r="D295" s="122"/>
      <c r="E295" s="122"/>
      <c r="F295" s="119"/>
      <c r="G295" s="50"/>
    </row>
    <row r="296" spans="2:7" ht="12.75" customHeight="1" x14ac:dyDescent="0.2">
      <c r="B296" s="122"/>
      <c r="C296" s="122"/>
      <c r="D296" s="122"/>
      <c r="E296" s="122"/>
      <c r="F296" s="119"/>
      <c r="G296" s="50"/>
    </row>
    <row r="297" spans="2:7" ht="12.75" customHeight="1" x14ac:dyDescent="0.2">
      <c r="B297" s="122"/>
      <c r="C297" s="122"/>
      <c r="D297" s="122"/>
      <c r="E297" s="122"/>
      <c r="F297" s="119"/>
      <c r="G297" s="50"/>
    </row>
    <row r="298" spans="2:7" ht="12.75" customHeight="1" x14ac:dyDescent="0.2">
      <c r="B298" s="122"/>
      <c r="C298" s="122"/>
      <c r="D298" s="122"/>
      <c r="E298" s="122"/>
      <c r="F298" s="119"/>
      <c r="G298" s="50"/>
    </row>
    <row r="299" spans="2:7" ht="12.75" customHeight="1" x14ac:dyDescent="0.2">
      <c r="B299" s="122"/>
      <c r="C299" s="122"/>
      <c r="D299" s="122"/>
      <c r="E299" s="122"/>
      <c r="F299" s="119"/>
      <c r="G299" s="50"/>
    </row>
    <row r="300" spans="2:7" ht="12.75" customHeight="1" x14ac:dyDescent="0.2">
      <c r="B300" s="122"/>
      <c r="C300" s="122"/>
      <c r="D300" s="122"/>
      <c r="E300" s="122"/>
      <c r="F300" s="119"/>
      <c r="G300" s="50"/>
    </row>
    <row r="301" spans="2:7" ht="12.75" customHeight="1" x14ac:dyDescent="0.2">
      <c r="B301" s="122"/>
      <c r="C301" s="122"/>
      <c r="D301" s="122"/>
      <c r="E301" s="122"/>
      <c r="F301" s="119"/>
      <c r="G301" s="50"/>
    </row>
    <row r="302" spans="2:7" ht="12.75" customHeight="1" x14ac:dyDescent="0.2">
      <c r="B302" s="122"/>
      <c r="C302" s="122"/>
      <c r="D302" s="122"/>
      <c r="E302" s="122"/>
      <c r="F302" s="119"/>
      <c r="G302" s="50"/>
    </row>
    <row r="303" spans="2:7" ht="12.75" customHeight="1" x14ac:dyDescent="0.2">
      <c r="B303" s="122"/>
      <c r="C303" s="122"/>
      <c r="D303" s="122"/>
      <c r="E303" s="122"/>
      <c r="F303" s="119"/>
      <c r="G303" s="50"/>
    </row>
    <row r="304" spans="2:7" ht="12.75" customHeight="1" x14ac:dyDescent="0.2">
      <c r="B304" s="122"/>
      <c r="C304" s="122"/>
      <c r="D304" s="122"/>
      <c r="E304" s="122"/>
      <c r="F304" s="119"/>
      <c r="G304" s="50"/>
    </row>
    <row r="305" spans="2:7" ht="12.75" customHeight="1" x14ac:dyDescent="0.2">
      <c r="B305" s="122"/>
      <c r="C305" s="122"/>
      <c r="D305" s="122"/>
      <c r="E305" s="122"/>
      <c r="F305" s="119"/>
      <c r="G305" s="50"/>
    </row>
    <row r="306" spans="2:7" ht="12.75" customHeight="1" x14ac:dyDescent="0.2">
      <c r="B306" s="122"/>
      <c r="C306" s="122"/>
      <c r="D306" s="122"/>
      <c r="E306" s="122"/>
      <c r="F306" s="119"/>
      <c r="G306" s="50"/>
    </row>
    <row r="307" spans="2:7" ht="12.75" customHeight="1" x14ac:dyDescent="0.2">
      <c r="B307" s="122"/>
      <c r="C307" s="122"/>
      <c r="D307" s="122"/>
      <c r="E307" s="122"/>
      <c r="F307" s="119"/>
      <c r="G307" s="50"/>
    </row>
    <row r="308" spans="2:7" ht="12.75" customHeight="1" x14ac:dyDescent="0.2">
      <c r="B308" s="122"/>
      <c r="C308" s="122"/>
      <c r="D308" s="122"/>
      <c r="E308" s="122"/>
      <c r="F308" s="119"/>
      <c r="G308" s="50"/>
    </row>
    <row r="309" spans="2:7" ht="12.75" customHeight="1" x14ac:dyDescent="0.2">
      <c r="B309" s="122"/>
      <c r="C309" s="122"/>
      <c r="D309" s="122"/>
      <c r="E309" s="122"/>
      <c r="F309" s="119"/>
      <c r="G309" s="50"/>
    </row>
    <row r="310" spans="2:7" ht="12.75" customHeight="1" x14ac:dyDescent="0.2">
      <c r="B310" s="122"/>
      <c r="C310" s="122"/>
      <c r="D310" s="122"/>
      <c r="E310" s="122"/>
      <c r="F310" s="119"/>
      <c r="G310" s="50"/>
    </row>
    <row r="311" spans="2:7" ht="12.75" customHeight="1" x14ac:dyDescent="0.2">
      <c r="B311" s="122"/>
      <c r="C311" s="122"/>
      <c r="D311" s="122"/>
      <c r="E311" s="122"/>
      <c r="F311" s="119"/>
      <c r="G311" s="50"/>
    </row>
    <row r="312" spans="2:7" ht="12.75" customHeight="1" x14ac:dyDescent="0.2">
      <c r="B312" s="122"/>
      <c r="C312" s="122"/>
      <c r="D312" s="122"/>
      <c r="E312" s="122"/>
      <c r="F312" s="119"/>
      <c r="G312" s="50"/>
    </row>
    <row r="313" spans="2:7" ht="12.75" customHeight="1" x14ac:dyDescent="0.2">
      <c r="B313" s="122"/>
      <c r="C313" s="122"/>
      <c r="D313" s="122"/>
      <c r="E313" s="122"/>
      <c r="F313" s="119"/>
      <c r="G313" s="50"/>
    </row>
    <row r="314" spans="2:7" ht="12.75" customHeight="1" x14ac:dyDescent="0.2">
      <c r="B314" s="122"/>
      <c r="C314" s="122"/>
      <c r="D314" s="122"/>
      <c r="E314" s="122"/>
      <c r="F314" s="119"/>
      <c r="G314" s="50"/>
    </row>
    <row r="315" spans="2:7" ht="12.75" customHeight="1" x14ac:dyDescent="0.2">
      <c r="B315" s="122"/>
      <c r="C315" s="122"/>
      <c r="D315" s="122"/>
      <c r="E315" s="122"/>
      <c r="F315" s="119"/>
      <c r="G315" s="50"/>
    </row>
    <row r="316" spans="2:7" ht="12.75" customHeight="1" x14ac:dyDescent="0.2">
      <c r="B316" s="122"/>
      <c r="C316" s="122"/>
      <c r="D316" s="122"/>
      <c r="E316" s="122"/>
      <c r="F316" s="119"/>
      <c r="G316" s="50"/>
    </row>
    <row r="317" spans="2:7" ht="12.75" customHeight="1" x14ac:dyDescent="0.2">
      <c r="B317" s="122"/>
      <c r="C317" s="122"/>
      <c r="D317" s="122"/>
      <c r="E317" s="122"/>
      <c r="F317" s="119"/>
      <c r="G317" s="50"/>
    </row>
    <row r="318" spans="2:7" ht="12.75" customHeight="1" x14ac:dyDescent="0.2">
      <c r="B318" s="122"/>
      <c r="C318" s="122"/>
      <c r="D318" s="122"/>
      <c r="E318" s="122"/>
      <c r="F318" s="119"/>
      <c r="G318" s="50"/>
    </row>
    <row r="319" spans="2:7" ht="12.75" customHeight="1" x14ac:dyDescent="0.2">
      <c r="B319" s="122"/>
      <c r="C319" s="122"/>
      <c r="D319" s="122"/>
      <c r="E319" s="122"/>
      <c r="F319" s="119"/>
      <c r="G319" s="50"/>
    </row>
    <row r="320" spans="2:7" ht="12.75" customHeight="1" x14ac:dyDescent="0.2">
      <c r="B320" s="122"/>
      <c r="C320" s="122"/>
      <c r="D320" s="122"/>
      <c r="E320" s="122"/>
      <c r="F320" s="119"/>
      <c r="G320" s="50"/>
    </row>
    <row r="321" spans="2:7" ht="12.75" customHeight="1" x14ac:dyDescent="0.2">
      <c r="B321" s="122"/>
      <c r="C321" s="122"/>
      <c r="D321" s="122"/>
      <c r="E321" s="122"/>
      <c r="F321" s="119"/>
      <c r="G321" s="50"/>
    </row>
    <row r="322" spans="2:7" ht="12.75" customHeight="1" x14ac:dyDescent="0.2">
      <c r="B322" s="122"/>
      <c r="C322" s="122"/>
      <c r="D322" s="122"/>
      <c r="E322" s="122"/>
      <c r="F322" s="119"/>
      <c r="G322" s="50"/>
    </row>
    <row r="323" spans="2:7" ht="12.75" customHeight="1" x14ac:dyDescent="0.2">
      <c r="B323" s="122"/>
      <c r="C323" s="122"/>
      <c r="D323" s="122"/>
      <c r="E323" s="122"/>
      <c r="F323" s="119"/>
      <c r="G323" s="50"/>
    </row>
    <row r="324" spans="2:7" ht="12.75" customHeight="1" x14ac:dyDescent="0.2">
      <c r="B324" s="122"/>
      <c r="C324" s="122"/>
      <c r="D324" s="122"/>
      <c r="E324" s="122"/>
      <c r="F324" s="119"/>
      <c r="G324" s="50"/>
    </row>
    <row r="325" spans="2:7" ht="12.75" customHeight="1" x14ac:dyDescent="0.2">
      <c r="B325" s="122"/>
      <c r="C325" s="122"/>
      <c r="D325" s="122"/>
      <c r="E325" s="122"/>
      <c r="F325" s="119"/>
      <c r="G325" s="50"/>
    </row>
    <row r="326" spans="2:7" ht="12.75" customHeight="1" x14ac:dyDescent="0.2">
      <c r="B326" s="122"/>
      <c r="C326" s="122"/>
      <c r="D326" s="122"/>
      <c r="E326" s="122"/>
      <c r="F326" s="119"/>
      <c r="G326" s="50"/>
    </row>
    <row r="327" spans="2:7" ht="12.75" customHeight="1" x14ac:dyDescent="0.2">
      <c r="B327" s="122"/>
      <c r="C327" s="122"/>
      <c r="D327" s="122"/>
      <c r="E327" s="122"/>
      <c r="F327" s="119"/>
      <c r="G327" s="50"/>
    </row>
    <row r="328" spans="2:7" ht="12.75" customHeight="1" x14ac:dyDescent="0.2">
      <c r="B328" s="122"/>
      <c r="C328" s="122"/>
      <c r="D328" s="122"/>
      <c r="E328" s="122"/>
      <c r="F328" s="119"/>
      <c r="G328" s="50"/>
    </row>
    <row r="329" spans="2:7" ht="12.75" customHeight="1" x14ac:dyDescent="0.2">
      <c r="B329" s="122"/>
      <c r="C329" s="122"/>
      <c r="D329" s="122"/>
      <c r="E329" s="122"/>
      <c r="F329" s="119"/>
      <c r="G329" s="50"/>
    </row>
    <row r="330" spans="2:7" ht="12.75" customHeight="1" x14ac:dyDescent="0.2">
      <c r="B330" s="122"/>
      <c r="C330" s="122"/>
      <c r="D330" s="122"/>
      <c r="E330" s="122"/>
      <c r="F330" s="119"/>
      <c r="G330" s="50"/>
    </row>
    <row r="331" spans="2:7" ht="12.75" customHeight="1" x14ac:dyDescent="0.2">
      <c r="B331" s="122"/>
      <c r="C331" s="122"/>
      <c r="D331" s="122"/>
      <c r="E331" s="122"/>
      <c r="F331" s="119"/>
      <c r="G331" s="50"/>
    </row>
    <row r="332" spans="2:7" ht="12.75" customHeight="1" x14ac:dyDescent="0.2">
      <c r="B332" s="122"/>
      <c r="C332" s="122"/>
      <c r="D332" s="122"/>
      <c r="E332" s="122"/>
      <c r="F332" s="119"/>
      <c r="G332" s="50"/>
    </row>
    <row r="333" spans="2:7" ht="12.75" customHeight="1" x14ac:dyDescent="0.2">
      <c r="B333" s="122"/>
      <c r="C333" s="122"/>
      <c r="D333" s="122"/>
      <c r="E333" s="122"/>
      <c r="F333" s="119"/>
      <c r="G333" s="50"/>
    </row>
    <row r="334" spans="2:7" ht="12.75" customHeight="1" x14ac:dyDescent="0.2">
      <c r="B334" s="122"/>
      <c r="C334" s="122"/>
      <c r="D334" s="122"/>
      <c r="E334" s="122"/>
      <c r="F334" s="119"/>
      <c r="G334" s="50"/>
    </row>
    <row r="335" spans="2:7" ht="12.75" customHeight="1" x14ac:dyDescent="0.2">
      <c r="B335" s="122"/>
      <c r="C335" s="122"/>
      <c r="D335" s="122"/>
      <c r="E335" s="122"/>
      <c r="F335" s="119"/>
      <c r="G335" s="50"/>
    </row>
    <row r="336" spans="2:7" ht="12.75" customHeight="1" x14ac:dyDescent="0.2">
      <c r="B336" s="122"/>
      <c r="C336" s="122"/>
      <c r="D336" s="122"/>
      <c r="E336" s="122"/>
      <c r="F336" s="119"/>
      <c r="G336" s="50"/>
    </row>
    <row r="337" spans="2:7" ht="12.75" customHeight="1" x14ac:dyDescent="0.2">
      <c r="B337" s="122"/>
      <c r="C337" s="122"/>
      <c r="D337" s="122"/>
      <c r="E337" s="122"/>
      <c r="F337" s="119"/>
      <c r="G337" s="50"/>
    </row>
    <row r="338" spans="2:7" ht="12.75" customHeight="1" x14ac:dyDescent="0.2">
      <c r="B338" s="122"/>
      <c r="C338" s="122"/>
      <c r="D338" s="122"/>
      <c r="E338" s="122"/>
      <c r="F338" s="119"/>
      <c r="G338" s="50"/>
    </row>
    <row r="339" spans="2:7" ht="12.75" customHeight="1" x14ac:dyDescent="0.2">
      <c r="B339" s="122"/>
      <c r="C339" s="122"/>
      <c r="D339" s="122"/>
      <c r="E339" s="122"/>
      <c r="F339" s="119"/>
      <c r="G339" s="50"/>
    </row>
    <row r="340" spans="2:7" ht="12.75" customHeight="1" x14ac:dyDescent="0.2">
      <c r="B340" s="122"/>
      <c r="C340" s="122"/>
      <c r="D340" s="122"/>
      <c r="E340" s="122"/>
      <c r="F340" s="119"/>
      <c r="G340" s="50"/>
    </row>
    <row r="341" spans="2:7" ht="12.75" customHeight="1" x14ac:dyDescent="0.2">
      <c r="B341" s="122"/>
      <c r="C341" s="122"/>
      <c r="D341" s="122"/>
      <c r="E341" s="122"/>
      <c r="F341" s="119"/>
      <c r="G341" s="50"/>
    </row>
    <row r="342" spans="2:7" ht="12.75" customHeight="1" x14ac:dyDescent="0.2">
      <c r="B342" s="122"/>
      <c r="C342" s="122"/>
      <c r="D342" s="122"/>
      <c r="E342" s="122"/>
      <c r="F342" s="119"/>
      <c r="G342" s="50"/>
    </row>
    <row r="343" spans="2:7" ht="12.75" customHeight="1" x14ac:dyDescent="0.2">
      <c r="B343" s="122"/>
      <c r="C343" s="122"/>
      <c r="D343" s="122"/>
      <c r="E343" s="122"/>
      <c r="F343" s="119"/>
      <c r="G343" s="50"/>
    </row>
    <row r="344" spans="2:7" ht="12.75" customHeight="1" x14ac:dyDescent="0.2">
      <c r="B344" s="122"/>
      <c r="C344" s="122"/>
      <c r="D344" s="122"/>
      <c r="E344" s="122"/>
      <c r="F344" s="119"/>
      <c r="G344" s="50"/>
    </row>
    <row r="345" spans="2:7" ht="12.75" customHeight="1" x14ac:dyDescent="0.2">
      <c r="B345" s="122"/>
      <c r="C345" s="122"/>
      <c r="D345" s="122"/>
      <c r="E345" s="122"/>
      <c r="F345" s="119"/>
      <c r="G345" s="50"/>
    </row>
    <row r="346" spans="2:7" ht="12.75" customHeight="1" x14ac:dyDescent="0.2">
      <c r="B346" s="122"/>
      <c r="C346" s="122"/>
      <c r="D346" s="122"/>
      <c r="E346" s="122"/>
      <c r="F346" s="119"/>
      <c r="G346" s="50"/>
    </row>
    <row r="347" spans="2:7" ht="12.75" customHeight="1" x14ac:dyDescent="0.2">
      <c r="B347" s="122"/>
      <c r="C347" s="122"/>
      <c r="D347" s="122"/>
      <c r="E347" s="122"/>
      <c r="F347" s="119"/>
      <c r="G347" s="50"/>
    </row>
    <row r="348" spans="2:7" ht="12.75" customHeight="1" x14ac:dyDescent="0.2">
      <c r="B348" s="122"/>
      <c r="C348" s="122"/>
      <c r="D348" s="122"/>
      <c r="E348" s="122"/>
      <c r="F348" s="119"/>
      <c r="G348" s="50"/>
    </row>
    <row r="349" spans="2:7" ht="12.75" customHeight="1" x14ac:dyDescent="0.2">
      <c r="B349" s="122"/>
      <c r="C349" s="122"/>
      <c r="D349" s="122"/>
      <c r="E349" s="122"/>
      <c r="F349" s="119"/>
      <c r="G349" s="50"/>
    </row>
    <row r="350" spans="2:7" ht="12.75" customHeight="1" x14ac:dyDescent="0.2">
      <c r="B350" s="122"/>
      <c r="C350" s="122"/>
      <c r="D350" s="122"/>
      <c r="E350" s="122"/>
      <c r="F350" s="119"/>
      <c r="G350" s="50"/>
    </row>
    <row r="351" spans="2:7" ht="12.75" customHeight="1" x14ac:dyDescent="0.2">
      <c r="B351" s="122"/>
      <c r="C351" s="122"/>
      <c r="D351" s="122"/>
      <c r="E351" s="122"/>
      <c r="F351" s="119"/>
      <c r="G351" s="50"/>
    </row>
    <row r="352" spans="2:7" ht="12.75" customHeight="1" x14ac:dyDescent="0.2">
      <c r="B352" s="122"/>
      <c r="C352" s="122"/>
      <c r="D352" s="122"/>
      <c r="E352" s="122"/>
      <c r="F352" s="119"/>
      <c r="G352" s="50"/>
    </row>
    <row r="353" spans="2:7" ht="12.75" customHeight="1" x14ac:dyDescent="0.2">
      <c r="B353" s="122"/>
      <c r="C353" s="122"/>
      <c r="D353" s="122"/>
      <c r="E353" s="122"/>
      <c r="F353" s="119"/>
      <c r="G353" s="50"/>
    </row>
    <row r="354" spans="2:7" ht="12.75" customHeight="1" x14ac:dyDescent="0.2">
      <c r="B354" s="122"/>
      <c r="C354" s="122"/>
      <c r="D354" s="122"/>
      <c r="E354" s="122"/>
      <c r="F354" s="119"/>
      <c r="G354" s="50"/>
    </row>
    <row r="355" spans="2:7" ht="12.75" customHeight="1" x14ac:dyDescent="0.2">
      <c r="B355" s="122"/>
      <c r="C355" s="122"/>
      <c r="D355" s="122"/>
      <c r="E355" s="122"/>
      <c r="F355" s="119"/>
      <c r="G355" s="50"/>
    </row>
    <row r="356" spans="2:7" ht="12.75" customHeight="1" x14ac:dyDescent="0.2">
      <c r="B356" s="122"/>
      <c r="C356" s="122"/>
      <c r="D356" s="122"/>
      <c r="E356" s="122"/>
      <c r="F356" s="119"/>
      <c r="G356" s="50"/>
    </row>
    <row r="357" spans="2:7" ht="12.75" customHeight="1" x14ac:dyDescent="0.2">
      <c r="B357" s="122"/>
      <c r="C357" s="122"/>
      <c r="D357" s="122"/>
      <c r="E357" s="122"/>
      <c r="F357" s="119"/>
      <c r="G357" s="50"/>
    </row>
    <row r="358" spans="2:7" ht="12.75" customHeight="1" x14ac:dyDescent="0.2">
      <c r="B358" s="122"/>
      <c r="C358" s="122"/>
      <c r="D358" s="122"/>
      <c r="E358" s="122"/>
      <c r="F358" s="119"/>
      <c r="G358" s="50"/>
    </row>
    <row r="359" spans="2:7" ht="12.75" customHeight="1" x14ac:dyDescent="0.2">
      <c r="B359" s="122"/>
      <c r="C359" s="122"/>
      <c r="D359" s="122"/>
      <c r="E359" s="122"/>
      <c r="F359" s="119"/>
      <c r="G359" s="50"/>
    </row>
    <row r="360" spans="2:7" ht="12.75" customHeight="1" x14ac:dyDescent="0.2">
      <c r="B360" s="122"/>
      <c r="C360" s="122"/>
      <c r="D360" s="122"/>
      <c r="E360" s="122"/>
      <c r="F360" s="119"/>
      <c r="G360" s="50"/>
    </row>
    <row r="361" spans="2:7" ht="12.75" customHeight="1" x14ac:dyDescent="0.2">
      <c r="B361" s="122"/>
      <c r="C361" s="122"/>
      <c r="D361" s="122"/>
      <c r="E361" s="122"/>
      <c r="F361" s="119"/>
      <c r="G361" s="50"/>
    </row>
    <row r="362" spans="2:7" ht="12.75" customHeight="1" x14ac:dyDescent="0.2">
      <c r="B362" s="122"/>
      <c r="C362" s="122"/>
      <c r="D362" s="122"/>
      <c r="E362" s="122"/>
      <c r="F362" s="119"/>
      <c r="G362" s="50"/>
    </row>
    <row r="363" spans="2:7" ht="12.75" customHeight="1" x14ac:dyDescent="0.2">
      <c r="B363" s="122"/>
      <c r="C363" s="122"/>
      <c r="D363" s="122"/>
      <c r="E363" s="122"/>
      <c r="F363" s="119"/>
      <c r="G363" s="50"/>
    </row>
    <row r="364" spans="2:7" ht="12.75" customHeight="1" x14ac:dyDescent="0.2">
      <c r="B364" s="122"/>
      <c r="C364" s="122"/>
      <c r="D364" s="122"/>
      <c r="E364" s="122"/>
      <c r="F364" s="119"/>
      <c r="G364" s="50"/>
    </row>
    <row r="365" spans="2:7" ht="12.75" customHeight="1" x14ac:dyDescent="0.2">
      <c r="B365" s="122"/>
      <c r="C365" s="122"/>
      <c r="D365" s="122"/>
      <c r="E365" s="122"/>
      <c r="F365" s="119"/>
      <c r="G365" s="50"/>
    </row>
    <row r="366" spans="2:7" ht="12.75" customHeight="1" x14ac:dyDescent="0.2">
      <c r="B366" s="122"/>
      <c r="C366" s="122"/>
      <c r="D366" s="122"/>
      <c r="E366" s="122"/>
      <c r="F366" s="119"/>
      <c r="G366" s="50"/>
    </row>
    <row r="367" spans="2:7" ht="12.75" customHeight="1" x14ac:dyDescent="0.2">
      <c r="B367" s="122"/>
      <c r="C367" s="122"/>
      <c r="D367" s="122"/>
      <c r="E367" s="122"/>
      <c r="F367" s="119"/>
      <c r="G367" s="50"/>
    </row>
    <row r="368" spans="2:7" ht="12.75" customHeight="1" x14ac:dyDescent="0.2">
      <c r="B368" s="122"/>
      <c r="C368" s="122"/>
      <c r="D368" s="122"/>
      <c r="E368" s="122"/>
      <c r="F368" s="119"/>
      <c r="G368" s="50"/>
    </row>
    <row r="369" spans="2:7" ht="12.75" customHeight="1" x14ac:dyDescent="0.2">
      <c r="B369" s="122"/>
      <c r="C369" s="122"/>
      <c r="D369" s="122"/>
      <c r="E369" s="122"/>
      <c r="F369" s="119"/>
      <c r="G369" s="50"/>
    </row>
    <row r="370" spans="2:7" ht="12.75" customHeight="1" x14ac:dyDescent="0.2">
      <c r="B370" s="122"/>
      <c r="C370" s="122"/>
      <c r="D370" s="122"/>
      <c r="E370" s="122"/>
      <c r="F370" s="119"/>
      <c r="G370" s="50"/>
    </row>
    <row r="371" spans="2:7" ht="12.75" customHeight="1" x14ac:dyDescent="0.2">
      <c r="B371" s="122"/>
      <c r="C371" s="122"/>
      <c r="D371" s="122"/>
      <c r="E371" s="122"/>
      <c r="F371" s="119"/>
      <c r="G371" s="50"/>
    </row>
    <row r="372" spans="2:7" ht="12.75" customHeight="1" x14ac:dyDescent="0.2">
      <c r="B372" s="122"/>
      <c r="C372" s="122"/>
      <c r="D372" s="122"/>
      <c r="E372" s="122"/>
      <c r="F372" s="119"/>
      <c r="G372" s="50"/>
    </row>
    <row r="373" spans="2:7" ht="12.75" customHeight="1" x14ac:dyDescent="0.2">
      <c r="B373" s="122"/>
      <c r="C373" s="122"/>
      <c r="D373" s="122"/>
      <c r="E373" s="122"/>
      <c r="F373" s="119"/>
      <c r="G373" s="50"/>
    </row>
    <row r="374" spans="2:7" ht="12.75" customHeight="1" x14ac:dyDescent="0.2">
      <c r="B374" s="122"/>
      <c r="C374" s="122"/>
      <c r="D374" s="122"/>
      <c r="E374" s="122"/>
      <c r="F374" s="119"/>
      <c r="G374" s="50"/>
    </row>
    <row r="375" spans="2:7" ht="12.75" customHeight="1" x14ac:dyDescent="0.2">
      <c r="B375" s="122"/>
      <c r="C375" s="122"/>
      <c r="D375" s="122"/>
      <c r="E375" s="122"/>
      <c r="F375" s="119"/>
      <c r="G375" s="50"/>
    </row>
    <row r="376" spans="2:7" ht="12.75" customHeight="1" x14ac:dyDescent="0.2">
      <c r="B376" s="122"/>
      <c r="C376" s="122"/>
      <c r="D376" s="122"/>
      <c r="E376" s="122"/>
      <c r="F376" s="119"/>
      <c r="G376" s="50"/>
    </row>
    <row r="377" spans="2:7" ht="12.75" customHeight="1" x14ac:dyDescent="0.2">
      <c r="B377" s="122"/>
      <c r="C377" s="122"/>
      <c r="D377" s="122"/>
      <c r="E377" s="122"/>
      <c r="F377" s="119"/>
      <c r="G377" s="50"/>
    </row>
    <row r="378" spans="2:7" ht="12.75" customHeight="1" x14ac:dyDescent="0.2">
      <c r="B378" s="122"/>
      <c r="C378" s="122"/>
      <c r="D378" s="122"/>
      <c r="E378" s="122"/>
      <c r="F378" s="119"/>
      <c r="G378" s="50"/>
    </row>
    <row r="379" spans="2:7" ht="12.75" customHeight="1" x14ac:dyDescent="0.2">
      <c r="B379" s="122"/>
      <c r="C379" s="122"/>
      <c r="D379" s="122"/>
      <c r="E379" s="122"/>
      <c r="F379" s="119"/>
      <c r="G379" s="50"/>
    </row>
    <row r="380" spans="2:7" ht="12.75" customHeight="1" x14ac:dyDescent="0.2">
      <c r="B380" s="122"/>
      <c r="C380" s="122"/>
      <c r="D380" s="122"/>
      <c r="E380" s="122"/>
      <c r="F380" s="119"/>
      <c r="G380" s="50"/>
    </row>
    <row r="381" spans="2:7" ht="12.75" customHeight="1" x14ac:dyDescent="0.2">
      <c r="B381" s="122"/>
      <c r="C381" s="122"/>
      <c r="D381" s="122"/>
      <c r="E381" s="122"/>
      <c r="F381" s="119"/>
      <c r="G381" s="50"/>
    </row>
    <row r="382" spans="2:7" ht="12.75" customHeight="1" x14ac:dyDescent="0.2">
      <c r="B382" s="122"/>
      <c r="C382" s="122"/>
      <c r="D382" s="122"/>
      <c r="E382" s="122"/>
      <c r="F382" s="119"/>
      <c r="G382" s="50"/>
    </row>
    <row r="383" spans="2:7" ht="12.75" customHeight="1" x14ac:dyDescent="0.2">
      <c r="B383" s="122"/>
      <c r="C383" s="122"/>
      <c r="D383" s="122"/>
      <c r="E383" s="122"/>
      <c r="F383" s="119"/>
      <c r="G383" s="50"/>
    </row>
    <row r="384" spans="2:7" ht="12.75" customHeight="1" x14ac:dyDescent="0.2">
      <c r="B384" s="122"/>
      <c r="C384" s="122"/>
      <c r="D384" s="122"/>
      <c r="E384" s="122"/>
      <c r="F384" s="119"/>
      <c r="G384" s="50"/>
    </row>
    <row r="385" spans="2:7" ht="12.75" customHeight="1" x14ac:dyDescent="0.2">
      <c r="B385" s="122"/>
      <c r="C385" s="122"/>
      <c r="D385" s="122"/>
      <c r="E385" s="122"/>
      <c r="F385" s="119"/>
      <c r="G385" s="50"/>
    </row>
    <row r="386" spans="2:7" ht="12.75" customHeight="1" x14ac:dyDescent="0.2">
      <c r="B386" s="122"/>
      <c r="C386" s="122"/>
      <c r="D386" s="122"/>
      <c r="E386" s="122"/>
      <c r="F386" s="119"/>
      <c r="G386" s="50"/>
    </row>
    <row r="387" spans="2:7" ht="12.75" customHeight="1" x14ac:dyDescent="0.2">
      <c r="B387" s="122"/>
      <c r="C387" s="122"/>
      <c r="D387" s="122"/>
      <c r="E387" s="122"/>
      <c r="F387" s="119"/>
      <c r="G387" s="50"/>
    </row>
    <row r="388" spans="2:7" ht="12.75" customHeight="1" x14ac:dyDescent="0.2">
      <c r="B388" s="122"/>
      <c r="C388" s="122"/>
      <c r="D388" s="122"/>
      <c r="E388" s="122"/>
      <c r="F388" s="119"/>
      <c r="G388" s="50"/>
    </row>
    <row r="389" spans="2:7" ht="12.75" customHeight="1" x14ac:dyDescent="0.2">
      <c r="B389" s="122"/>
      <c r="C389" s="122"/>
      <c r="D389" s="122"/>
      <c r="E389" s="122"/>
      <c r="F389" s="119"/>
      <c r="G389" s="50"/>
    </row>
    <row r="390" spans="2:7" ht="12.75" customHeight="1" x14ac:dyDescent="0.2">
      <c r="B390" s="122"/>
      <c r="C390" s="122"/>
      <c r="D390" s="122"/>
      <c r="E390" s="122"/>
      <c r="F390" s="119"/>
      <c r="G390" s="50"/>
    </row>
    <row r="391" spans="2:7" ht="12.75" customHeight="1" x14ac:dyDescent="0.2">
      <c r="B391" s="122"/>
      <c r="C391" s="122"/>
      <c r="D391" s="122"/>
      <c r="E391" s="122"/>
      <c r="F391" s="119"/>
      <c r="G391" s="50"/>
    </row>
    <row r="392" spans="2:7" ht="12.75" customHeight="1" x14ac:dyDescent="0.2">
      <c r="B392" s="122"/>
      <c r="C392" s="122"/>
      <c r="D392" s="122"/>
      <c r="E392" s="122"/>
      <c r="F392" s="119"/>
      <c r="G392" s="50"/>
    </row>
    <row r="393" spans="2:7" ht="12.75" customHeight="1" x14ac:dyDescent="0.2">
      <c r="B393" s="122"/>
      <c r="C393" s="122"/>
      <c r="D393" s="122"/>
      <c r="E393" s="122"/>
      <c r="F393" s="119"/>
      <c r="G393" s="50"/>
    </row>
    <row r="394" spans="2:7" ht="12.75" customHeight="1" x14ac:dyDescent="0.2">
      <c r="B394" s="122"/>
      <c r="C394" s="122"/>
      <c r="D394" s="122"/>
      <c r="E394" s="122"/>
      <c r="F394" s="119"/>
      <c r="G394" s="50"/>
    </row>
    <row r="395" spans="2:7" ht="12.75" customHeight="1" x14ac:dyDescent="0.2">
      <c r="B395" s="122"/>
      <c r="C395" s="122"/>
      <c r="D395" s="122"/>
      <c r="E395" s="122"/>
      <c r="F395" s="119"/>
      <c r="G395" s="50"/>
    </row>
    <row r="396" spans="2:7" ht="12.75" customHeight="1" x14ac:dyDescent="0.2">
      <c r="B396" s="122"/>
      <c r="C396" s="122"/>
      <c r="D396" s="122"/>
      <c r="E396" s="122"/>
      <c r="F396" s="119"/>
      <c r="G396" s="50"/>
    </row>
    <row r="397" spans="2:7" ht="12.75" customHeight="1" x14ac:dyDescent="0.2">
      <c r="B397" s="122"/>
      <c r="C397" s="122"/>
      <c r="D397" s="122"/>
      <c r="E397" s="122"/>
      <c r="F397" s="119"/>
      <c r="G397" s="50"/>
    </row>
    <row r="398" spans="2:7" ht="12.75" customHeight="1" x14ac:dyDescent="0.2">
      <c r="B398" s="122"/>
      <c r="C398" s="122"/>
      <c r="D398" s="122"/>
      <c r="E398" s="122"/>
      <c r="F398" s="119"/>
      <c r="G398" s="50"/>
    </row>
    <row r="399" spans="2:7" ht="12.75" customHeight="1" x14ac:dyDescent="0.2">
      <c r="B399" s="122"/>
      <c r="C399" s="122"/>
      <c r="D399" s="122"/>
      <c r="E399" s="122"/>
      <c r="F399" s="119"/>
      <c r="G399" s="50"/>
    </row>
    <row r="400" spans="2:7" ht="12.75" customHeight="1" x14ac:dyDescent="0.2">
      <c r="B400" s="122"/>
      <c r="C400" s="122"/>
      <c r="D400" s="122"/>
      <c r="E400" s="122"/>
      <c r="F400" s="119"/>
      <c r="G400" s="50"/>
    </row>
    <row r="401" spans="2:7" ht="12.75" customHeight="1" x14ac:dyDescent="0.2">
      <c r="B401" s="122"/>
      <c r="C401" s="122"/>
      <c r="D401" s="122"/>
      <c r="E401" s="122"/>
      <c r="F401" s="119"/>
      <c r="G401" s="50"/>
    </row>
    <row r="402" spans="2:7" ht="12.75" customHeight="1" x14ac:dyDescent="0.2">
      <c r="B402" s="122"/>
      <c r="C402" s="122"/>
      <c r="D402" s="122"/>
      <c r="E402" s="122"/>
      <c r="F402" s="119"/>
      <c r="G402" s="50"/>
    </row>
    <row r="403" spans="2:7" ht="12.75" customHeight="1" x14ac:dyDescent="0.2">
      <c r="B403" s="122"/>
      <c r="C403" s="122"/>
      <c r="D403" s="122"/>
      <c r="E403" s="122"/>
      <c r="F403" s="119"/>
      <c r="G403" s="50"/>
    </row>
    <row r="404" spans="2:7" ht="12.75" customHeight="1" x14ac:dyDescent="0.2">
      <c r="B404" s="122"/>
      <c r="C404" s="122"/>
      <c r="D404" s="122"/>
      <c r="E404" s="122"/>
      <c r="F404" s="119"/>
      <c r="G404" s="50"/>
    </row>
    <row r="405" spans="2:7" ht="12.75" customHeight="1" x14ac:dyDescent="0.2">
      <c r="B405" s="122"/>
      <c r="C405" s="122"/>
      <c r="D405" s="122"/>
      <c r="E405" s="122"/>
      <c r="F405" s="119"/>
      <c r="G405" s="50"/>
    </row>
    <row r="406" spans="2:7" ht="12.75" customHeight="1" x14ac:dyDescent="0.2">
      <c r="B406" s="122"/>
      <c r="C406" s="122"/>
      <c r="D406" s="122"/>
      <c r="E406" s="122"/>
      <c r="F406" s="119"/>
      <c r="G406" s="50"/>
    </row>
    <row r="407" spans="2:7" ht="12.75" customHeight="1" x14ac:dyDescent="0.2">
      <c r="B407" s="122"/>
      <c r="C407" s="122"/>
      <c r="D407" s="122"/>
      <c r="E407" s="122"/>
      <c r="F407" s="119"/>
      <c r="G407" s="50"/>
    </row>
    <row r="408" spans="2:7" ht="12.75" customHeight="1" x14ac:dyDescent="0.2">
      <c r="B408" s="122"/>
      <c r="C408" s="122"/>
      <c r="D408" s="122"/>
      <c r="E408" s="122"/>
      <c r="F408" s="119"/>
      <c r="G408" s="50"/>
    </row>
    <row r="409" spans="2:7" ht="12.75" customHeight="1" x14ac:dyDescent="0.2">
      <c r="B409" s="122"/>
      <c r="C409" s="122"/>
      <c r="D409" s="122"/>
      <c r="E409" s="122"/>
      <c r="F409" s="119"/>
      <c r="G409" s="50"/>
    </row>
    <row r="410" spans="2:7" ht="12.75" customHeight="1" x14ac:dyDescent="0.2">
      <c r="B410" s="122"/>
      <c r="C410" s="122"/>
      <c r="D410" s="122"/>
      <c r="E410" s="122"/>
      <c r="F410" s="119"/>
      <c r="G410" s="50"/>
    </row>
    <row r="411" spans="2:7" ht="12.75" customHeight="1" x14ac:dyDescent="0.2">
      <c r="B411" s="122"/>
      <c r="C411" s="122"/>
      <c r="D411" s="122"/>
      <c r="E411" s="122"/>
      <c r="F411" s="119"/>
      <c r="G411" s="50"/>
    </row>
    <row r="412" spans="2:7" ht="12.75" customHeight="1" x14ac:dyDescent="0.2">
      <c r="B412" s="122"/>
      <c r="C412" s="122"/>
      <c r="D412" s="122"/>
      <c r="E412" s="122"/>
      <c r="F412" s="119"/>
      <c r="G412" s="50"/>
    </row>
    <row r="413" spans="2:7" ht="12.75" customHeight="1" x14ac:dyDescent="0.2">
      <c r="B413" s="122"/>
      <c r="C413" s="122"/>
      <c r="D413" s="122"/>
      <c r="E413" s="122"/>
      <c r="F413" s="119"/>
      <c r="G413" s="50"/>
    </row>
    <row r="414" spans="2:7" ht="12.75" customHeight="1" x14ac:dyDescent="0.2">
      <c r="B414" s="122"/>
      <c r="C414" s="122"/>
      <c r="D414" s="122"/>
      <c r="E414" s="122"/>
      <c r="F414" s="119"/>
      <c r="G414" s="50"/>
    </row>
    <row r="415" spans="2:7" ht="12.75" customHeight="1" x14ac:dyDescent="0.2">
      <c r="B415" s="122"/>
      <c r="C415" s="122"/>
      <c r="D415" s="122"/>
      <c r="E415" s="122"/>
      <c r="F415" s="119"/>
      <c r="G415" s="50"/>
    </row>
    <row r="416" spans="2:7" ht="12.75" customHeight="1" x14ac:dyDescent="0.2">
      <c r="B416" s="122"/>
      <c r="C416" s="122"/>
      <c r="D416" s="122"/>
      <c r="E416" s="122"/>
      <c r="F416" s="119"/>
      <c r="G416" s="50"/>
    </row>
    <row r="417" spans="2:7" ht="12.75" customHeight="1" x14ac:dyDescent="0.2">
      <c r="B417" s="122"/>
      <c r="C417" s="122"/>
      <c r="D417" s="122"/>
      <c r="E417" s="122"/>
      <c r="F417" s="119"/>
      <c r="G417" s="50"/>
    </row>
    <row r="418" spans="2:7" ht="12.75" customHeight="1" x14ac:dyDescent="0.2">
      <c r="B418" s="122"/>
      <c r="C418" s="122"/>
      <c r="D418" s="122"/>
      <c r="E418" s="122"/>
      <c r="F418" s="119"/>
      <c r="G418" s="50"/>
    </row>
    <row r="419" spans="2:7" ht="12.75" customHeight="1" x14ac:dyDescent="0.2">
      <c r="B419" s="122"/>
      <c r="C419" s="122"/>
      <c r="D419" s="122"/>
      <c r="E419" s="122"/>
      <c r="F419" s="119"/>
      <c r="G419" s="50"/>
    </row>
    <row r="420" spans="2:7" ht="12.75" customHeight="1" x14ac:dyDescent="0.2">
      <c r="B420" s="122"/>
      <c r="C420" s="122"/>
      <c r="D420" s="122"/>
      <c r="E420" s="122"/>
      <c r="F420" s="119"/>
      <c r="G420" s="50"/>
    </row>
    <row r="421" spans="2:7" ht="12.75" customHeight="1" x14ac:dyDescent="0.2">
      <c r="B421" s="122"/>
      <c r="C421" s="122"/>
      <c r="D421" s="122"/>
      <c r="E421" s="122"/>
      <c r="F421" s="119"/>
      <c r="G421" s="50"/>
    </row>
    <row r="422" spans="2:7" ht="12.75" customHeight="1" x14ac:dyDescent="0.2">
      <c r="B422" s="122"/>
      <c r="C422" s="122"/>
      <c r="D422" s="122"/>
      <c r="E422" s="122"/>
      <c r="F422" s="119"/>
      <c r="G422" s="50"/>
    </row>
    <row r="423" spans="2:7" ht="12.75" customHeight="1" x14ac:dyDescent="0.2">
      <c r="B423" s="122"/>
      <c r="C423" s="122"/>
      <c r="D423" s="122"/>
      <c r="E423" s="122"/>
      <c r="F423" s="119"/>
      <c r="G423" s="50"/>
    </row>
    <row r="424" spans="2:7" ht="12.75" customHeight="1" x14ac:dyDescent="0.2">
      <c r="B424" s="122"/>
      <c r="C424" s="122"/>
      <c r="D424" s="122"/>
      <c r="E424" s="122"/>
      <c r="F424" s="119"/>
      <c r="G424" s="50"/>
    </row>
    <row r="425" spans="2:7" ht="12.75" customHeight="1" x14ac:dyDescent="0.2">
      <c r="B425" s="122"/>
      <c r="C425" s="122"/>
      <c r="D425" s="122"/>
      <c r="E425" s="122"/>
      <c r="F425" s="119"/>
      <c r="G425" s="50"/>
    </row>
    <row r="426" spans="2:7" ht="12.75" customHeight="1" x14ac:dyDescent="0.2">
      <c r="B426" s="122"/>
      <c r="C426" s="122"/>
      <c r="D426" s="122"/>
      <c r="E426" s="122"/>
      <c r="F426" s="119"/>
      <c r="G426" s="50"/>
    </row>
    <row r="427" spans="2:7" ht="12.75" customHeight="1" x14ac:dyDescent="0.2">
      <c r="B427" s="122"/>
      <c r="C427" s="122"/>
      <c r="D427" s="122"/>
      <c r="E427" s="122"/>
      <c r="F427" s="119"/>
      <c r="G427" s="50"/>
    </row>
    <row r="428" spans="2:7" ht="12.75" customHeight="1" x14ac:dyDescent="0.2">
      <c r="B428" s="122"/>
      <c r="C428" s="122"/>
      <c r="D428" s="122"/>
      <c r="E428" s="122"/>
      <c r="F428" s="119"/>
      <c r="G428" s="50"/>
    </row>
    <row r="429" spans="2:7" ht="12.75" customHeight="1" x14ac:dyDescent="0.2">
      <c r="B429" s="122"/>
      <c r="C429" s="122"/>
      <c r="D429" s="122"/>
      <c r="E429" s="122"/>
      <c r="F429" s="119"/>
      <c r="G429" s="50"/>
    </row>
    <row r="430" spans="2:7" ht="12.75" customHeight="1" x14ac:dyDescent="0.2">
      <c r="B430" s="122"/>
      <c r="C430" s="122"/>
      <c r="D430" s="122"/>
      <c r="E430" s="122"/>
      <c r="F430" s="119"/>
      <c r="G430" s="50"/>
    </row>
    <row r="431" spans="2:7" ht="12.75" customHeight="1" x14ac:dyDescent="0.2">
      <c r="B431" s="122"/>
      <c r="C431" s="122"/>
      <c r="D431" s="122"/>
      <c r="E431" s="122"/>
      <c r="F431" s="119"/>
      <c r="G431" s="50"/>
    </row>
    <row r="432" spans="2:7" ht="12.75" customHeight="1" x14ac:dyDescent="0.2">
      <c r="B432" s="122"/>
      <c r="C432" s="122"/>
      <c r="D432" s="122"/>
      <c r="E432" s="122"/>
      <c r="F432" s="119"/>
      <c r="G432" s="50"/>
    </row>
    <row r="433" spans="2:7" ht="12.75" customHeight="1" x14ac:dyDescent="0.2">
      <c r="B433" s="122"/>
      <c r="C433" s="122"/>
      <c r="D433" s="122"/>
      <c r="E433" s="122"/>
      <c r="F433" s="119"/>
      <c r="G433" s="50"/>
    </row>
    <row r="434" spans="2:7" ht="12.75" customHeight="1" x14ac:dyDescent="0.2">
      <c r="B434" s="122"/>
      <c r="C434" s="122"/>
      <c r="D434" s="122"/>
      <c r="E434" s="122"/>
      <c r="F434" s="119"/>
      <c r="G434" s="50"/>
    </row>
    <row r="435" spans="2:7" ht="12.75" customHeight="1" x14ac:dyDescent="0.2">
      <c r="B435" s="122"/>
      <c r="C435" s="122"/>
      <c r="D435" s="122"/>
      <c r="E435" s="122"/>
      <c r="F435" s="119"/>
      <c r="G435" s="50"/>
    </row>
    <row r="436" spans="2:7" ht="12.75" customHeight="1" x14ac:dyDescent="0.2">
      <c r="B436" s="122"/>
      <c r="C436" s="122"/>
      <c r="D436" s="122"/>
      <c r="E436" s="122"/>
      <c r="F436" s="119"/>
      <c r="G436" s="50"/>
    </row>
    <row r="437" spans="2:7" ht="12.75" customHeight="1" x14ac:dyDescent="0.2">
      <c r="B437" s="122"/>
      <c r="C437" s="122"/>
      <c r="D437" s="122"/>
      <c r="E437" s="122"/>
      <c r="F437" s="119"/>
      <c r="G437" s="50"/>
    </row>
    <row r="438" spans="2:7" ht="12.75" customHeight="1" x14ac:dyDescent="0.2">
      <c r="B438" s="122"/>
      <c r="C438" s="122"/>
      <c r="D438" s="122"/>
      <c r="E438" s="122"/>
      <c r="F438" s="119"/>
      <c r="G438" s="50"/>
    </row>
    <row r="439" spans="2:7" ht="12.75" customHeight="1" x14ac:dyDescent="0.2">
      <c r="B439" s="122"/>
      <c r="C439" s="122"/>
      <c r="D439" s="122"/>
      <c r="E439" s="122"/>
      <c r="F439" s="119"/>
      <c r="G439" s="50"/>
    </row>
    <row r="440" spans="2:7" ht="12.75" customHeight="1" x14ac:dyDescent="0.2">
      <c r="B440" s="122"/>
      <c r="C440" s="122"/>
      <c r="D440" s="122"/>
      <c r="E440" s="122"/>
      <c r="F440" s="119"/>
      <c r="G440" s="50"/>
    </row>
    <row r="441" spans="2:7" ht="12.75" customHeight="1" x14ac:dyDescent="0.2">
      <c r="B441" s="122"/>
      <c r="C441" s="122"/>
      <c r="D441" s="122"/>
      <c r="E441" s="122"/>
      <c r="F441" s="119"/>
      <c r="G441" s="50"/>
    </row>
    <row r="442" spans="2:7" ht="12.75" customHeight="1" x14ac:dyDescent="0.2">
      <c r="B442" s="122"/>
      <c r="C442" s="122"/>
      <c r="D442" s="122"/>
      <c r="E442" s="122"/>
      <c r="F442" s="119"/>
      <c r="G442" s="50"/>
    </row>
    <row r="443" spans="2:7" ht="12.75" customHeight="1" x14ac:dyDescent="0.2">
      <c r="B443" s="122"/>
      <c r="C443" s="122"/>
      <c r="D443" s="122"/>
      <c r="E443" s="122"/>
      <c r="F443" s="119"/>
      <c r="G443" s="50"/>
    </row>
    <row r="444" spans="2:7" ht="12.75" customHeight="1" x14ac:dyDescent="0.2">
      <c r="B444" s="122"/>
      <c r="C444" s="122"/>
      <c r="D444" s="122"/>
      <c r="E444" s="122"/>
      <c r="F444" s="119"/>
      <c r="G444" s="50"/>
    </row>
    <row r="445" spans="2:7" ht="12.75" customHeight="1" x14ac:dyDescent="0.2">
      <c r="B445" s="122"/>
      <c r="C445" s="122"/>
      <c r="D445" s="122"/>
      <c r="E445" s="122"/>
      <c r="F445" s="119"/>
      <c r="G445" s="50"/>
    </row>
    <row r="446" spans="2:7" ht="12.75" customHeight="1" x14ac:dyDescent="0.2">
      <c r="B446" s="122"/>
      <c r="C446" s="122"/>
      <c r="D446" s="122"/>
      <c r="E446" s="122"/>
      <c r="F446" s="119"/>
      <c r="G446" s="50"/>
    </row>
    <row r="447" spans="2:7" ht="12.75" customHeight="1" x14ac:dyDescent="0.2">
      <c r="B447" s="122"/>
      <c r="C447" s="122"/>
      <c r="D447" s="122"/>
      <c r="E447" s="122"/>
      <c r="F447" s="119"/>
      <c r="G447" s="50"/>
    </row>
    <row r="448" spans="2:7" ht="12.75" customHeight="1" x14ac:dyDescent="0.2">
      <c r="B448" s="122"/>
      <c r="C448" s="122"/>
      <c r="D448" s="122"/>
      <c r="E448" s="122"/>
      <c r="F448" s="119"/>
      <c r="G448" s="50"/>
    </row>
    <row r="449" spans="2:7" ht="12.75" customHeight="1" x14ac:dyDescent="0.2">
      <c r="B449" s="122"/>
      <c r="C449" s="122"/>
      <c r="D449" s="122"/>
      <c r="E449" s="122"/>
      <c r="F449" s="119"/>
      <c r="G449" s="50"/>
    </row>
    <row r="450" spans="2:7" ht="12.75" customHeight="1" x14ac:dyDescent="0.2">
      <c r="B450" s="122"/>
      <c r="C450" s="122"/>
      <c r="D450" s="122"/>
      <c r="E450" s="122"/>
      <c r="F450" s="119"/>
      <c r="G450" s="50"/>
    </row>
    <row r="451" spans="2:7" ht="12.75" customHeight="1" x14ac:dyDescent="0.2">
      <c r="B451" s="122"/>
      <c r="C451" s="122"/>
      <c r="D451" s="122"/>
      <c r="E451" s="122"/>
      <c r="F451" s="119"/>
      <c r="G451" s="50"/>
    </row>
    <row r="452" spans="2:7" ht="12.75" customHeight="1" x14ac:dyDescent="0.2">
      <c r="B452" s="122"/>
      <c r="C452" s="122"/>
      <c r="D452" s="122"/>
      <c r="E452" s="122"/>
      <c r="F452" s="119"/>
      <c r="G452" s="50"/>
    </row>
    <row r="453" spans="2:7" ht="12.75" customHeight="1" x14ac:dyDescent="0.2">
      <c r="B453" s="122"/>
      <c r="C453" s="122"/>
      <c r="D453" s="122"/>
      <c r="E453" s="122"/>
      <c r="F453" s="119"/>
      <c r="G453" s="50"/>
    </row>
    <row r="454" spans="2:7" ht="12.75" customHeight="1" x14ac:dyDescent="0.2">
      <c r="B454" s="122"/>
      <c r="C454" s="122"/>
      <c r="D454" s="122"/>
      <c r="E454" s="122"/>
      <c r="F454" s="119"/>
      <c r="G454" s="50"/>
    </row>
    <row r="455" spans="2:7" ht="12.75" customHeight="1" x14ac:dyDescent="0.2">
      <c r="B455" s="122"/>
      <c r="C455" s="122"/>
      <c r="D455" s="122"/>
      <c r="E455" s="122"/>
      <c r="F455" s="119"/>
      <c r="G455" s="50"/>
    </row>
    <row r="456" spans="2:7" ht="12.75" customHeight="1" x14ac:dyDescent="0.2">
      <c r="B456" s="122"/>
      <c r="C456" s="122"/>
      <c r="D456" s="122"/>
      <c r="E456" s="122"/>
      <c r="F456" s="119"/>
      <c r="G456" s="50"/>
    </row>
    <row r="457" spans="2:7" ht="12.75" customHeight="1" x14ac:dyDescent="0.2">
      <c r="B457" s="122"/>
      <c r="C457" s="122"/>
      <c r="D457" s="122"/>
      <c r="E457" s="122"/>
      <c r="F457" s="119"/>
      <c r="G457" s="50"/>
    </row>
    <row r="458" spans="2:7" ht="12.75" customHeight="1" x14ac:dyDescent="0.2">
      <c r="B458" s="122"/>
      <c r="C458" s="122"/>
      <c r="D458" s="122"/>
      <c r="E458" s="122"/>
      <c r="F458" s="119"/>
      <c r="G458" s="50"/>
    </row>
    <row r="459" spans="2:7" ht="12.75" customHeight="1" x14ac:dyDescent="0.2">
      <c r="B459" s="122"/>
      <c r="C459" s="122"/>
      <c r="D459" s="122"/>
      <c r="E459" s="122"/>
      <c r="F459" s="119"/>
      <c r="G459" s="50"/>
    </row>
    <row r="460" spans="2:7" ht="12.75" customHeight="1" x14ac:dyDescent="0.2">
      <c r="B460" s="122"/>
      <c r="C460" s="122"/>
      <c r="D460" s="122"/>
      <c r="E460" s="122"/>
      <c r="F460" s="119"/>
      <c r="G460" s="50"/>
    </row>
    <row r="461" spans="2:7" ht="12.75" customHeight="1" x14ac:dyDescent="0.2">
      <c r="B461" s="122"/>
      <c r="C461" s="122"/>
      <c r="D461" s="122"/>
      <c r="E461" s="122"/>
      <c r="F461" s="119"/>
      <c r="G461" s="50"/>
    </row>
    <row r="462" spans="2:7" ht="12.75" customHeight="1" x14ac:dyDescent="0.2">
      <c r="B462" s="122"/>
      <c r="C462" s="122"/>
      <c r="D462" s="122"/>
      <c r="E462" s="122"/>
      <c r="F462" s="119"/>
      <c r="G462" s="50"/>
    </row>
    <row r="463" spans="2:7" ht="12.75" customHeight="1" x14ac:dyDescent="0.2">
      <c r="B463" s="122"/>
      <c r="C463" s="122"/>
      <c r="D463" s="122"/>
      <c r="E463" s="122"/>
      <c r="F463" s="119"/>
      <c r="G463" s="50"/>
    </row>
    <row r="464" spans="2:7" ht="12.75" customHeight="1" x14ac:dyDescent="0.2">
      <c r="B464" s="122"/>
      <c r="C464" s="122"/>
      <c r="D464" s="122"/>
      <c r="E464" s="122"/>
      <c r="F464" s="119"/>
      <c r="G464" s="50"/>
    </row>
    <row r="465" spans="2:7" ht="12.75" customHeight="1" x14ac:dyDescent="0.2">
      <c r="B465" s="122"/>
      <c r="C465" s="122"/>
      <c r="D465" s="122"/>
      <c r="E465" s="122"/>
      <c r="F465" s="119"/>
      <c r="G465" s="50"/>
    </row>
    <row r="466" spans="2:7" ht="12.75" customHeight="1" x14ac:dyDescent="0.2">
      <c r="B466" s="122"/>
      <c r="C466" s="122"/>
      <c r="D466" s="122"/>
      <c r="E466" s="122"/>
      <c r="F466" s="119"/>
      <c r="G466" s="50"/>
    </row>
    <row r="467" spans="2:7" ht="12.75" customHeight="1" x14ac:dyDescent="0.2">
      <c r="B467" s="122"/>
      <c r="C467" s="122"/>
      <c r="D467" s="122"/>
      <c r="E467" s="122"/>
      <c r="F467" s="119"/>
      <c r="G467" s="50"/>
    </row>
    <row r="468" spans="2:7" ht="12.75" customHeight="1" x14ac:dyDescent="0.2">
      <c r="B468" s="122"/>
      <c r="C468" s="122"/>
      <c r="D468" s="122"/>
      <c r="E468" s="122"/>
      <c r="F468" s="119"/>
      <c r="G468" s="50"/>
    </row>
    <row r="469" spans="2:7" ht="12.75" customHeight="1" x14ac:dyDescent="0.2">
      <c r="B469" s="122"/>
      <c r="C469" s="122"/>
      <c r="D469" s="122"/>
      <c r="E469" s="122"/>
      <c r="F469" s="119"/>
      <c r="G469" s="50"/>
    </row>
    <row r="470" spans="2:7" ht="12.75" customHeight="1" x14ac:dyDescent="0.2">
      <c r="B470" s="122"/>
      <c r="C470" s="122"/>
      <c r="D470" s="122"/>
      <c r="E470" s="122"/>
      <c r="F470" s="119"/>
      <c r="G470" s="50"/>
    </row>
    <row r="471" spans="2:7" ht="12.75" customHeight="1" x14ac:dyDescent="0.2">
      <c r="B471" s="122"/>
      <c r="C471" s="122"/>
      <c r="D471" s="122"/>
      <c r="E471" s="122"/>
      <c r="F471" s="119"/>
      <c r="G471" s="50"/>
    </row>
    <row r="472" spans="2:7" ht="12.75" customHeight="1" x14ac:dyDescent="0.2">
      <c r="B472" s="122"/>
      <c r="C472" s="122"/>
      <c r="D472" s="122"/>
      <c r="E472" s="122"/>
      <c r="F472" s="119"/>
      <c r="G472" s="50"/>
    </row>
    <row r="473" spans="2:7" ht="12.75" customHeight="1" x14ac:dyDescent="0.2">
      <c r="B473" s="122"/>
      <c r="C473" s="122"/>
      <c r="D473" s="122"/>
      <c r="E473" s="122"/>
      <c r="F473" s="119"/>
      <c r="G473" s="50"/>
    </row>
    <row r="474" spans="2:7" ht="12.75" customHeight="1" x14ac:dyDescent="0.2">
      <c r="B474" s="122"/>
      <c r="C474" s="122"/>
      <c r="D474" s="122"/>
      <c r="E474" s="122"/>
      <c r="F474" s="119"/>
      <c r="G474" s="50"/>
    </row>
    <row r="475" spans="2:7" ht="12.75" customHeight="1" x14ac:dyDescent="0.2">
      <c r="B475" s="122"/>
      <c r="C475" s="122"/>
      <c r="D475" s="122"/>
      <c r="E475" s="122"/>
      <c r="F475" s="119"/>
      <c r="G475" s="50"/>
    </row>
    <row r="476" spans="2:7" ht="12.75" customHeight="1" x14ac:dyDescent="0.2">
      <c r="B476" s="122"/>
      <c r="C476" s="122"/>
      <c r="D476" s="122"/>
      <c r="E476" s="122"/>
      <c r="F476" s="119"/>
      <c r="G476" s="50"/>
    </row>
    <row r="477" spans="2:7" ht="12.75" customHeight="1" x14ac:dyDescent="0.2">
      <c r="B477" s="122"/>
      <c r="C477" s="122"/>
      <c r="D477" s="122"/>
      <c r="E477" s="122"/>
      <c r="F477" s="119"/>
      <c r="G477" s="50"/>
    </row>
    <row r="478" spans="2:7" ht="12.75" customHeight="1" x14ac:dyDescent="0.2">
      <c r="B478" s="122"/>
      <c r="C478" s="122"/>
      <c r="D478" s="122"/>
      <c r="E478" s="122"/>
      <c r="F478" s="119"/>
      <c r="G478" s="50"/>
    </row>
    <row r="479" spans="2:7" ht="12.75" customHeight="1" x14ac:dyDescent="0.2">
      <c r="B479" s="122"/>
      <c r="C479" s="122"/>
      <c r="D479" s="122"/>
      <c r="E479" s="122"/>
      <c r="F479" s="119"/>
      <c r="G479" s="50"/>
    </row>
    <row r="480" spans="2:7" ht="12.75" customHeight="1" x14ac:dyDescent="0.2">
      <c r="B480" s="122"/>
      <c r="C480" s="122"/>
      <c r="D480" s="122"/>
      <c r="E480" s="122"/>
      <c r="F480" s="119"/>
      <c r="G480" s="50"/>
    </row>
    <row r="481" spans="2:7" ht="12.75" customHeight="1" x14ac:dyDescent="0.2">
      <c r="B481" s="122"/>
      <c r="C481" s="122"/>
      <c r="D481" s="122"/>
      <c r="E481" s="122"/>
      <c r="F481" s="119"/>
      <c r="G481" s="50"/>
    </row>
    <row r="482" spans="2:7" ht="12.75" customHeight="1" x14ac:dyDescent="0.2">
      <c r="B482" s="122"/>
      <c r="C482" s="122"/>
      <c r="D482" s="122"/>
      <c r="E482" s="122"/>
      <c r="F482" s="119"/>
      <c r="G482" s="50"/>
    </row>
    <row r="483" spans="2:7" ht="12.75" customHeight="1" x14ac:dyDescent="0.2">
      <c r="B483" s="122"/>
      <c r="C483" s="122"/>
      <c r="D483" s="122"/>
      <c r="E483" s="122"/>
      <c r="F483" s="119"/>
      <c r="G483" s="50"/>
    </row>
    <row r="484" spans="2:7" ht="12.75" customHeight="1" x14ac:dyDescent="0.2">
      <c r="B484" s="122"/>
      <c r="C484" s="122"/>
      <c r="D484" s="122"/>
      <c r="E484" s="122"/>
      <c r="F484" s="119"/>
      <c r="G484" s="50"/>
    </row>
    <row r="485" spans="2:7" ht="12.75" customHeight="1" x14ac:dyDescent="0.2">
      <c r="B485" s="122"/>
      <c r="C485" s="122"/>
      <c r="D485" s="122"/>
      <c r="E485" s="122"/>
      <c r="F485" s="119"/>
      <c r="G485" s="50"/>
    </row>
    <row r="486" spans="2:7" ht="12.75" customHeight="1" x14ac:dyDescent="0.2">
      <c r="B486" s="122"/>
      <c r="C486" s="122"/>
      <c r="D486" s="122"/>
      <c r="E486" s="122"/>
      <c r="F486" s="119"/>
      <c r="G486" s="50"/>
    </row>
    <row r="487" spans="2:7" ht="12.75" customHeight="1" x14ac:dyDescent="0.2">
      <c r="B487" s="122"/>
      <c r="C487" s="122"/>
      <c r="D487" s="122"/>
      <c r="E487" s="122"/>
      <c r="F487" s="119"/>
      <c r="G487" s="50"/>
    </row>
    <row r="488" spans="2:7" ht="12.75" customHeight="1" x14ac:dyDescent="0.2">
      <c r="B488" s="122"/>
      <c r="C488" s="122"/>
      <c r="D488" s="122"/>
      <c r="E488" s="122"/>
      <c r="F488" s="119"/>
      <c r="G488" s="50"/>
    </row>
    <row r="489" spans="2:7" ht="12.75" customHeight="1" x14ac:dyDescent="0.2">
      <c r="B489" s="122"/>
      <c r="C489" s="122"/>
      <c r="D489" s="122"/>
      <c r="E489" s="122"/>
      <c r="F489" s="119"/>
      <c r="G489" s="50"/>
    </row>
    <row r="490" spans="2:7" ht="12.75" customHeight="1" x14ac:dyDescent="0.2">
      <c r="B490" s="122"/>
      <c r="C490" s="122"/>
      <c r="D490" s="122"/>
      <c r="E490" s="122"/>
      <c r="F490" s="119"/>
      <c r="G490" s="50"/>
    </row>
    <row r="491" spans="2:7" ht="12.75" customHeight="1" x14ac:dyDescent="0.2">
      <c r="B491" s="122"/>
      <c r="C491" s="122"/>
      <c r="D491" s="122"/>
      <c r="E491" s="122"/>
      <c r="F491" s="119"/>
      <c r="G491" s="50"/>
    </row>
    <row r="492" spans="2:7" ht="12.75" customHeight="1" x14ac:dyDescent="0.2">
      <c r="B492" s="122"/>
      <c r="C492" s="122"/>
      <c r="D492" s="122"/>
      <c r="E492" s="122"/>
      <c r="F492" s="119"/>
      <c r="G492" s="50"/>
    </row>
    <row r="493" spans="2:7" ht="12.75" customHeight="1" x14ac:dyDescent="0.2">
      <c r="B493" s="122"/>
      <c r="C493" s="122"/>
      <c r="D493" s="122"/>
      <c r="E493" s="122"/>
      <c r="F493" s="119"/>
      <c r="G493" s="50"/>
    </row>
    <row r="494" spans="2:7" ht="12.75" customHeight="1" x14ac:dyDescent="0.2">
      <c r="B494" s="122"/>
      <c r="C494" s="122"/>
      <c r="D494" s="122"/>
      <c r="E494" s="122"/>
      <c r="F494" s="119"/>
      <c r="G494" s="50"/>
    </row>
    <row r="495" spans="2:7" ht="12.75" customHeight="1" x14ac:dyDescent="0.2">
      <c r="B495" s="122"/>
      <c r="C495" s="122"/>
      <c r="D495" s="122"/>
      <c r="E495" s="122"/>
      <c r="F495" s="119"/>
      <c r="G495" s="50"/>
    </row>
    <row r="496" spans="2:7" ht="12.75" customHeight="1" x14ac:dyDescent="0.2">
      <c r="B496" s="122"/>
      <c r="C496" s="122"/>
      <c r="D496" s="122"/>
      <c r="E496" s="122"/>
      <c r="F496" s="119"/>
      <c r="G496" s="50"/>
    </row>
    <row r="497" spans="2:7" ht="12.75" customHeight="1" x14ac:dyDescent="0.2">
      <c r="B497" s="122"/>
      <c r="C497" s="122"/>
      <c r="D497" s="122"/>
      <c r="E497" s="122"/>
      <c r="F497" s="119"/>
      <c r="G497" s="50"/>
    </row>
    <row r="498" spans="2:7" ht="12.75" customHeight="1" x14ac:dyDescent="0.2">
      <c r="B498" s="122"/>
      <c r="C498" s="122"/>
      <c r="D498" s="122"/>
      <c r="E498" s="122"/>
      <c r="F498" s="119"/>
      <c r="G498" s="50"/>
    </row>
    <row r="499" spans="2:7" ht="12.75" customHeight="1" x14ac:dyDescent="0.2">
      <c r="B499" s="122"/>
      <c r="C499" s="122"/>
      <c r="D499" s="122"/>
      <c r="E499" s="122"/>
      <c r="F499" s="119"/>
      <c r="G499" s="50"/>
    </row>
    <row r="500" spans="2:7" ht="12.75" customHeight="1" x14ac:dyDescent="0.2">
      <c r="B500" s="122"/>
      <c r="C500" s="122"/>
      <c r="D500" s="122"/>
      <c r="E500" s="122"/>
      <c r="F500" s="119"/>
      <c r="G500" s="50"/>
    </row>
    <row r="501" spans="2:7" ht="12.75" customHeight="1" x14ac:dyDescent="0.2">
      <c r="B501" s="122"/>
      <c r="C501" s="122"/>
      <c r="D501" s="122"/>
      <c r="E501" s="122"/>
      <c r="F501" s="119"/>
      <c r="G501" s="50"/>
    </row>
    <row r="502" spans="2:7" ht="12.75" customHeight="1" x14ac:dyDescent="0.2">
      <c r="B502" s="122"/>
      <c r="C502" s="122"/>
      <c r="D502" s="122"/>
      <c r="E502" s="122"/>
      <c r="F502" s="119"/>
      <c r="G502" s="50"/>
    </row>
    <row r="503" spans="2:7" ht="12.75" customHeight="1" x14ac:dyDescent="0.2">
      <c r="B503" s="122"/>
      <c r="C503" s="122"/>
      <c r="D503" s="122"/>
      <c r="E503" s="122"/>
      <c r="F503" s="119"/>
      <c r="G503" s="50"/>
    </row>
    <row r="504" spans="2:7" ht="12.75" customHeight="1" x14ac:dyDescent="0.2">
      <c r="B504" s="122"/>
      <c r="C504" s="122"/>
      <c r="D504" s="122"/>
      <c r="E504" s="122"/>
      <c r="F504" s="119"/>
      <c r="G504" s="50"/>
    </row>
    <row r="505" spans="2:7" ht="12.75" customHeight="1" x14ac:dyDescent="0.2">
      <c r="B505" s="122"/>
      <c r="C505" s="122"/>
      <c r="D505" s="122"/>
      <c r="E505" s="122"/>
      <c r="F505" s="119"/>
      <c r="G505" s="50"/>
    </row>
    <row r="506" spans="2:7" ht="12.75" customHeight="1" x14ac:dyDescent="0.2">
      <c r="B506" s="122"/>
      <c r="C506" s="122"/>
      <c r="D506" s="122"/>
      <c r="E506" s="122"/>
      <c r="F506" s="119"/>
      <c r="G506" s="50"/>
    </row>
    <row r="507" spans="2:7" ht="12.75" customHeight="1" x14ac:dyDescent="0.2">
      <c r="B507" s="122"/>
      <c r="C507" s="122"/>
      <c r="D507" s="122"/>
      <c r="E507" s="122"/>
      <c r="F507" s="119"/>
      <c r="G507" s="50"/>
    </row>
    <row r="508" spans="2:7" ht="12.75" customHeight="1" x14ac:dyDescent="0.2">
      <c r="B508" s="122"/>
      <c r="C508" s="122"/>
      <c r="D508" s="122"/>
      <c r="E508" s="122"/>
      <c r="F508" s="119"/>
      <c r="G508" s="50"/>
    </row>
    <row r="509" spans="2:7" ht="12.75" customHeight="1" x14ac:dyDescent="0.2">
      <c r="B509" s="122"/>
      <c r="C509" s="122"/>
      <c r="D509" s="122"/>
      <c r="E509" s="122"/>
      <c r="F509" s="119"/>
      <c r="G509" s="50"/>
    </row>
    <row r="510" spans="2:7" ht="12.75" customHeight="1" x14ac:dyDescent="0.2">
      <c r="B510" s="122"/>
      <c r="C510" s="122"/>
      <c r="D510" s="122"/>
      <c r="E510" s="122"/>
      <c r="F510" s="119"/>
      <c r="G510" s="50"/>
    </row>
    <row r="511" spans="2:7" ht="12.75" customHeight="1" x14ac:dyDescent="0.2">
      <c r="B511" s="122"/>
      <c r="C511" s="122"/>
      <c r="D511" s="122"/>
      <c r="E511" s="122"/>
      <c r="F511" s="119"/>
      <c r="G511" s="50"/>
    </row>
    <row r="512" spans="2:7" ht="12.75" customHeight="1" x14ac:dyDescent="0.2">
      <c r="B512" s="122"/>
      <c r="C512" s="122"/>
      <c r="D512" s="122"/>
      <c r="E512" s="122"/>
      <c r="F512" s="119"/>
      <c r="G512" s="50"/>
    </row>
    <row r="513" spans="2:7" ht="12.75" customHeight="1" x14ac:dyDescent="0.2">
      <c r="B513" s="122"/>
      <c r="C513" s="122"/>
      <c r="D513" s="122"/>
      <c r="E513" s="122"/>
      <c r="F513" s="119"/>
      <c r="G513" s="50"/>
    </row>
    <row r="514" spans="2:7" ht="12.75" customHeight="1" x14ac:dyDescent="0.2">
      <c r="B514" s="122"/>
      <c r="C514" s="122"/>
      <c r="D514" s="122"/>
      <c r="E514" s="122"/>
      <c r="F514" s="119"/>
      <c r="G514" s="50"/>
    </row>
    <row r="515" spans="2:7" ht="12.75" customHeight="1" x14ac:dyDescent="0.2">
      <c r="B515" s="122"/>
      <c r="C515" s="122"/>
      <c r="D515" s="122"/>
      <c r="E515" s="122"/>
      <c r="F515" s="119"/>
      <c r="G515" s="50"/>
    </row>
    <row r="516" spans="2:7" ht="12.75" customHeight="1" x14ac:dyDescent="0.2">
      <c r="B516" s="122"/>
      <c r="C516" s="122"/>
      <c r="D516" s="122"/>
      <c r="E516" s="122"/>
      <c r="F516" s="119"/>
      <c r="G516" s="50"/>
    </row>
    <row r="517" spans="2:7" ht="12.75" customHeight="1" x14ac:dyDescent="0.2">
      <c r="B517" s="122"/>
      <c r="C517" s="122"/>
      <c r="D517" s="122"/>
      <c r="E517" s="122"/>
      <c r="F517" s="119"/>
      <c r="G517" s="50"/>
    </row>
    <row r="518" spans="2:7" ht="12.75" customHeight="1" x14ac:dyDescent="0.2">
      <c r="B518" s="122"/>
      <c r="C518" s="122"/>
      <c r="D518" s="122"/>
      <c r="E518" s="122"/>
      <c r="F518" s="119"/>
      <c r="G518" s="50"/>
    </row>
    <row r="519" spans="2:7" ht="12.75" customHeight="1" x14ac:dyDescent="0.2">
      <c r="B519" s="122"/>
      <c r="C519" s="122"/>
      <c r="D519" s="122"/>
      <c r="E519" s="122"/>
      <c r="F519" s="119"/>
      <c r="G519" s="50"/>
    </row>
    <row r="520" spans="2:7" ht="12.75" customHeight="1" x14ac:dyDescent="0.2">
      <c r="B520" s="122"/>
      <c r="C520" s="122"/>
      <c r="D520" s="122"/>
      <c r="E520" s="122"/>
      <c r="F520" s="119"/>
      <c r="G520" s="50"/>
    </row>
    <row r="521" spans="2:7" ht="12.75" customHeight="1" x14ac:dyDescent="0.2">
      <c r="B521" s="122"/>
      <c r="C521" s="122"/>
      <c r="D521" s="122"/>
      <c r="E521" s="122"/>
      <c r="F521" s="119"/>
      <c r="G521" s="50"/>
    </row>
    <row r="522" spans="2:7" ht="12.75" customHeight="1" x14ac:dyDescent="0.2">
      <c r="B522" s="122"/>
      <c r="C522" s="122"/>
      <c r="D522" s="122"/>
      <c r="E522" s="122"/>
      <c r="F522" s="119"/>
      <c r="G522" s="50"/>
    </row>
    <row r="523" spans="2:7" ht="12.75" customHeight="1" x14ac:dyDescent="0.2">
      <c r="B523" s="122"/>
      <c r="C523" s="122"/>
      <c r="D523" s="122"/>
      <c r="E523" s="122"/>
      <c r="F523" s="119"/>
      <c r="G523" s="50"/>
    </row>
    <row r="524" spans="2:7" ht="12.75" customHeight="1" x14ac:dyDescent="0.2">
      <c r="B524" s="122"/>
      <c r="C524" s="122"/>
      <c r="D524" s="122"/>
      <c r="E524" s="122"/>
      <c r="F524" s="119"/>
      <c r="G524" s="50"/>
    </row>
    <row r="525" spans="2:7" ht="12.75" customHeight="1" x14ac:dyDescent="0.2">
      <c r="B525" s="122"/>
      <c r="C525" s="122"/>
      <c r="D525" s="122"/>
      <c r="E525" s="122"/>
      <c r="F525" s="119"/>
      <c r="G525" s="50"/>
    </row>
    <row r="526" spans="2:7" ht="12.75" customHeight="1" x14ac:dyDescent="0.2">
      <c r="B526" s="122"/>
      <c r="C526" s="122"/>
      <c r="D526" s="122"/>
      <c r="E526" s="122"/>
      <c r="F526" s="119"/>
      <c r="G526" s="50"/>
    </row>
    <row r="527" spans="2:7" ht="12.75" customHeight="1" x14ac:dyDescent="0.2">
      <c r="B527" s="122"/>
      <c r="C527" s="122"/>
      <c r="D527" s="122"/>
      <c r="E527" s="122"/>
      <c r="F527" s="119"/>
      <c r="G527" s="50"/>
    </row>
    <row r="528" spans="2:7" ht="12.75" customHeight="1" x14ac:dyDescent="0.2">
      <c r="B528" s="122"/>
      <c r="C528" s="122"/>
      <c r="D528" s="122"/>
      <c r="E528" s="122"/>
      <c r="F528" s="119"/>
      <c r="G528" s="50"/>
    </row>
    <row r="529" spans="2:7" ht="12.75" customHeight="1" x14ac:dyDescent="0.2">
      <c r="B529" s="122"/>
      <c r="C529" s="122"/>
      <c r="D529" s="122"/>
      <c r="E529" s="122"/>
      <c r="F529" s="119"/>
      <c r="G529" s="50"/>
    </row>
    <row r="530" spans="2:7" ht="12.75" customHeight="1" x14ac:dyDescent="0.2">
      <c r="B530" s="122"/>
      <c r="C530" s="122"/>
      <c r="D530" s="122"/>
      <c r="E530" s="122"/>
      <c r="F530" s="119"/>
      <c r="G530" s="50"/>
    </row>
    <row r="531" spans="2:7" ht="12.75" customHeight="1" x14ac:dyDescent="0.2">
      <c r="B531" s="122"/>
      <c r="C531" s="122"/>
      <c r="D531" s="122"/>
      <c r="E531" s="122"/>
      <c r="F531" s="119"/>
      <c r="G531" s="50"/>
    </row>
    <row r="532" spans="2:7" ht="12.75" customHeight="1" x14ac:dyDescent="0.2">
      <c r="B532" s="122"/>
      <c r="C532" s="122"/>
      <c r="D532" s="122"/>
      <c r="E532" s="122"/>
      <c r="F532" s="119"/>
      <c r="G532" s="50"/>
    </row>
    <row r="533" spans="2:7" ht="12.75" customHeight="1" x14ac:dyDescent="0.2">
      <c r="B533" s="122"/>
      <c r="C533" s="122"/>
      <c r="D533" s="122"/>
      <c r="E533" s="122"/>
      <c r="F533" s="119"/>
      <c r="G533" s="50"/>
    </row>
    <row r="534" spans="2:7" ht="12.75" customHeight="1" x14ac:dyDescent="0.2">
      <c r="B534" s="122"/>
      <c r="C534" s="122"/>
      <c r="D534" s="122"/>
      <c r="E534" s="122"/>
      <c r="F534" s="119"/>
      <c r="G534" s="50"/>
    </row>
    <row r="535" spans="2:7" ht="12.75" customHeight="1" x14ac:dyDescent="0.2">
      <c r="B535" s="122"/>
      <c r="C535" s="122"/>
      <c r="D535" s="122"/>
      <c r="E535" s="122"/>
      <c r="F535" s="119"/>
      <c r="G535" s="50"/>
    </row>
    <row r="536" spans="2:7" ht="12.75" customHeight="1" x14ac:dyDescent="0.2">
      <c r="B536" s="122"/>
      <c r="C536" s="122"/>
      <c r="D536" s="122"/>
      <c r="E536" s="122"/>
      <c r="F536" s="119"/>
      <c r="G536" s="50"/>
    </row>
    <row r="537" spans="2:7" ht="12.75" customHeight="1" x14ac:dyDescent="0.2">
      <c r="B537" s="122"/>
      <c r="C537" s="122"/>
      <c r="D537" s="122"/>
      <c r="E537" s="122"/>
      <c r="F537" s="119"/>
      <c r="G537" s="50"/>
    </row>
    <row r="538" spans="2:7" ht="12.75" customHeight="1" x14ac:dyDescent="0.2">
      <c r="B538" s="122"/>
      <c r="C538" s="122"/>
      <c r="D538" s="122"/>
      <c r="E538" s="122"/>
      <c r="F538" s="119"/>
      <c r="G538" s="50"/>
    </row>
    <row r="539" spans="2:7" ht="12.75" customHeight="1" x14ac:dyDescent="0.2">
      <c r="B539" s="122"/>
      <c r="C539" s="122"/>
      <c r="D539" s="122"/>
      <c r="E539" s="122"/>
      <c r="F539" s="119"/>
      <c r="G539" s="50"/>
    </row>
    <row r="540" spans="2:7" ht="12.75" customHeight="1" x14ac:dyDescent="0.2">
      <c r="B540" s="122"/>
      <c r="C540" s="122"/>
      <c r="D540" s="122"/>
      <c r="E540" s="122"/>
      <c r="F540" s="119"/>
      <c r="G540" s="50"/>
    </row>
    <row r="541" spans="2:7" ht="12.75" customHeight="1" x14ac:dyDescent="0.2">
      <c r="B541" s="122"/>
      <c r="C541" s="122"/>
      <c r="D541" s="122"/>
      <c r="E541" s="122"/>
      <c r="F541" s="119"/>
      <c r="G541" s="50"/>
    </row>
    <row r="542" spans="2:7" ht="12.75" customHeight="1" x14ac:dyDescent="0.2">
      <c r="B542" s="122"/>
      <c r="C542" s="122"/>
      <c r="D542" s="122"/>
      <c r="E542" s="122"/>
      <c r="F542" s="119"/>
      <c r="G542" s="50"/>
    </row>
    <row r="543" spans="2:7" ht="12.75" customHeight="1" x14ac:dyDescent="0.2">
      <c r="B543" s="122"/>
      <c r="C543" s="122"/>
      <c r="D543" s="122"/>
      <c r="E543" s="122"/>
      <c r="F543" s="119"/>
      <c r="G543" s="50"/>
    </row>
    <row r="544" spans="2:7" ht="12.75" customHeight="1" x14ac:dyDescent="0.2">
      <c r="B544" s="122"/>
      <c r="C544" s="122"/>
      <c r="D544" s="122"/>
      <c r="E544" s="122"/>
      <c r="F544" s="119"/>
      <c r="G544" s="50"/>
    </row>
    <row r="545" spans="2:7" ht="12.75" customHeight="1" x14ac:dyDescent="0.2">
      <c r="B545" s="122"/>
      <c r="C545" s="122"/>
      <c r="D545" s="122"/>
      <c r="E545" s="122"/>
      <c r="F545" s="119"/>
      <c r="G545" s="50"/>
    </row>
    <row r="546" spans="2:7" ht="12.75" customHeight="1" x14ac:dyDescent="0.2">
      <c r="B546" s="122"/>
      <c r="C546" s="122"/>
      <c r="D546" s="122"/>
      <c r="E546" s="122"/>
      <c r="F546" s="119"/>
      <c r="G546" s="50"/>
    </row>
    <row r="547" spans="2:7" ht="12.75" customHeight="1" x14ac:dyDescent="0.2">
      <c r="B547" s="122"/>
      <c r="C547" s="122"/>
      <c r="D547" s="122"/>
      <c r="E547" s="122"/>
      <c r="F547" s="119"/>
      <c r="G547" s="50"/>
    </row>
    <row r="548" spans="2:7" ht="12.75" customHeight="1" x14ac:dyDescent="0.2">
      <c r="B548" s="122"/>
      <c r="C548" s="122"/>
      <c r="D548" s="122"/>
      <c r="E548" s="122"/>
      <c r="F548" s="119"/>
      <c r="G548" s="50"/>
    </row>
    <row r="549" spans="2:7" ht="12.75" customHeight="1" x14ac:dyDescent="0.2">
      <c r="B549" s="122"/>
      <c r="C549" s="122"/>
      <c r="D549" s="122"/>
      <c r="E549" s="122"/>
      <c r="F549" s="119"/>
      <c r="G549" s="50"/>
    </row>
    <row r="550" spans="2:7" ht="12.75" customHeight="1" x14ac:dyDescent="0.2">
      <c r="B550" s="122"/>
      <c r="C550" s="122"/>
      <c r="D550" s="122"/>
      <c r="E550" s="122"/>
      <c r="F550" s="119"/>
      <c r="G550" s="50"/>
    </row>
    <row r="551" spans="2:7" ht="12.75" customHeight="1" x14ac:dyDescent="0.2">
      <c r="B551" s="122"/>
      <c r="C551" s="122"/>
      <c r="D551" s="122"/>
      <c r="E551" s="122"/>
      <c r="F551" s="119"/>
      <c r="G551" s="50"/>
    </row>
    <row r="552" spans="2:7" ht="12.75" customHeight="1" x14ac:dyDescent="0.2">
      <c r="B552" s="122"/>
      <c r="C552" s="122"/>
      <c r="D552" s="122"/>
      <c r="E552" s="122"/>
      <c r="F552" s="119"/>
      <c r="G552" s="50"/>
    </row>
    <row r="553" spans="2:7" ht="12.75" customHeight="1" x14ac:dyDescent="0.2">
      <c r="B553" s="122"/>
      <c r="C553" s="122"/>
      <c r="D553" s="122"/>
      <c r="E553" s="122"/>
      <c r="F553" s="119"/>
      <c r="G553" s="50"/>
    </row>
    <row r="554" spans="2:7" ht="12.75" customHeight="1" x14ac:dyDescent="0.2">
      <c r="B554" s="122"/>
      <c r="C554" s="122"/>
      <c r="D554" s="122"/>
      <c r="E554" s="122"/>
      <c r="F554" s="119"/>
      <c r="G554" s="50"/>
    </row>
    <row r="555" spans="2:7" ht="12.75" customHeight="1" x14ac:dyDescent="0.2">
      <c r="B555" s="122"/>
      <c r="C555" s="122"/>
      <c r="D555" s="122"/>
      <c r="E555" s="122"/>
      <c r="F555" s="119"/>
      <c r="G555" s="50"/>
    </row>
    <row r="556" spans="2:7" ht="12.75" customHeight="1" x14ac:dyDescent="0.2">
      <c r="B556" s="122"/>
      <c r="C556" s="122"/>
      <c r="D556" s="122"/>
      <c r="E556" s="122"/>
      <c r="F556" s="119"/>
      <c r="G556" s="50"/>
    </row>
    <row r="557" spans="2:7" ht="12.75" customHeight="1" x14ac:dyDescent="0.2">
      <c r="B557" s="122"/>
      <c r="C557" s="122"/>
      <c r="D557" s="122"/>
      <c r="E557" s="122"/>
      <c r="F557" s="119"/>
      <c r="G557" s="50"/>
    </row>
    <row r="558" spans="2:7" ht="12.75" customHeight="1" x14ac:dyDescent="0.2">
      <c r="B558" s="122"/>
      <c r="C558" s="122"/>
      <c r="D558" s="122"/>
      <c r="E558" s="122"/>
      <c r="F558" s="119"/>
      <c r="G558" s="50"/>
    </row>
    <row r="559" spans="2:7" ht="12.75" customHeight="1" x14ac:dyDescent="0.2">
      <c r="B559" s="122"/>
      <c r="C559" s="122"/>
      <c r="D559" s="122"/>
      <c r="E559" s="122"/>
      <c r="F559" s="119"/>
      <c r="G559" s="50"/>
    </row>
    <row r="560" spans="2:7" ht="12.75" customHeight="1" x14ac:dyDescent="0.2">
      <c r="B560" s="122"/>
      <c r="C560" s="122"/>
      <c r="D560" s="122"/>
      <c r="E560" s="122"/>
      <c r="F560" s="119"/>
      <c r="G560" s="50"/>
    </row>
    <row r="561" spans="2:7" ht="12.75" customHeight="1" x14ac:dyDescent="0.2">
      <c r="B561" s="122"/>
      <c r="C561" s="122"/>
      <c r="D561" s="122"/>
      <c r="E561" s="122"/>
      <c r="F561" s="119"/>
      <c r="G561" s="50"/>
    </row>
    <row r="562" spans="2:7" ht="12.75" customHeight="1" x14ac:dyDescent="0.2">
      <c r="B562" s="122"/>
      <c r="C562" s="122"/>
      <c r="D562" s="122"/>
      <c r="E562" s="122"/>
      <c r="F562" s="119"/>
      <c r="G562" s="50"/>
    </row>
    <row r="563" spans="2:7" ht="12.75" customHeight="1" x14ac:dyDescent="0.2">
      <c r="B563" s="122"/>
      <c r="C563" s="122"/>
      <c r="D563" s="122"/>
      <c r="E563" s="122"/>
      <c r="F563" s="119"/>
      <c r="G563" s="50"/>
    </row>
    <row r="564" spans="2:7" ht="12.75" customHeight="1" x14ac:dyDescent="0.2">
      <c r="B564" s="122"/>
      <c r="C564" s="122"/>
      <c r="D564" s="122"/>
      <c r="E564" s="122"/>
      <c r="F564" s="119"/>
      <c r="G564" s="50"/>
    </row>
    <row r="565" spans="2:7" ht="12.75" customHeight="1" x14ac:dyDescent="0.2">
      <c r="B565" s="122"/>
      <c r="C565" s="122"/>
      <c r="D565" s="122"/>
      <c r="E565" s="122"/>
      <c r="F565" s="119"/>
      <c r="G565" s="50"/>
    </row>
    <row r="566" spans="2:7" ht="12.75" customHeight="1" x14ac:dyDescent="0.2">
      <c r="B566" s="122"/>
      <c r="C566" s="122"/>
      <c r="D566" s="122"/>
      <c r="E566" s="122"/>
      <c r="F566" s="119"/>
      <c r="G566" s="50"/>
    </row>
    <row r="567" spans="2:7" ht="12.75" customHeight="1" x14ac:dyDescent="0.2">
      <c r="B567" s="122"/>
      <c r="C567" s="122"/>
      <c r="D567" s="122"/>
      <c r="E567" s="122"/>
      <c r="F567" s="119"/>
      <c r="G567" s="50"/>
    </row>
    <row r="568" spans="2:7" ht="12.75" customHeight="1" x14ac:dyDescent="0.2">
      <c r="B568" s="122"/>
      <c r="C568" s="122"/>
      <c r="D568" s="122"/>
      <c r="E568" s="122"/>
      <c r="F568" s="119"/>
      <c r="G568" s="50"/>
    </row>
    <row r="569" spans="2:7" ht="12.75" customHeight="1" x14ac:dyDescent="0.2">
      <c r="B569" s="122"/>
      <c r="C569" s="122"/>
      <c r="D569" s="122"/>
      <c r="E569" s="122"/>
      <c r="F569" s="119"/>
      <c r="G569" s="50"/>
    </row>
    <row r="570" spans="2:7" ht="12.75" customHeight="1" x14ac:dyDescent="0.2">
      <c r="B570" s="122"/>
      <c r="C570" s="122"/>
      <c r="D570" s="122"/>
      <c r="E570" s="122"/>
      <c r="F570" s="119"/>
      <c r="G570" s="50"/>
    </row>
    <row r="571" spans="2:7" ht="12.75" customHeight="1" x14ac:dyDescent="0.2">
      <c r="B571" s="122"/>
      <c r="C571" s="122"/>
      <c r="D571" s="122"/>
      <c r="E571" s="122"/>
      <c r="F571" s="119"/>
      <c r="G571" s="50"/>
    </row>
    <row r="572" spans="2:7" ht="12.75" customHeight="1" x14ac:dyDescent="0.2">
      <c r="B572" s="122"/>
      <c r="C572" s="122"/>
      <c r="D572" s="122"/>
      <c r="E572" s="122"/>
      <c r="F572" s="119"/>
      <c r="G572" s="50"/>
    </row>
    <row r="573" spans="2:7" ht="12.75" customHeight="1" x14ac:dyDescent="0.2">
      <c r="B573" s="122"/>
      <c r="C573" s="122"/>
      <c r="D573" s="122"/>
      <c r="E573" s="122"/>
      <c r="F573" s="119"/>
      <c r="G573" s="50"/>
    </row>
    <row r="574" spans="2:7" ht="12.75" customHeight="1" x14ac:dyDescent="0.2">
      <c r="B574" s="122"/>
      <c r="C574" s="122"/>
      <c r="D574" s="122"/>
      <c r="E574" s="122"/>
      <c r="F574" s="119"/>
      <c r="G574" s="50"/>
    </row>
    <row r="575" spans="2:7" ht="12.75" customHeight="1" x14ac:dyDescent="0.2">
      <c r="B575" s="122"/>
      <c r="C575" s="122"/>
      <c r="D575" s="122"/>
      <c r="E575" s="122"/>
      <c r="F575" s="119"/>
      <c r="G575" s="50"/>
    </row>
    <row r="576" spans="2:7" ht="12.75" customHeight="1" x14ac:dyDescent="0.2">
      <c r="B576" s="122"/>
      <c r="C576" s="122"/>
      <c r="D576" s="122"/>
      <c r="E576" s="122"/>
      <c r="F576" s="119"/>
      <c r="G576" s="50"/>
    </row>
    <row r="577" spans="2:7" ht="12.75" customHeight="1" x14ac:dyDescent="0.2">
      <c r="B577" s="122"/>
      <c r="C577" s="122"/>
      <c r="D577" s="122"/>
      <c r="E577" s="122"/>
      <c r="F577" s="119"/>
      <c r="G577" s="50"/>
    </row>
    <row r="578" spans="2:7" ht="12.75" customHeight="1" x14ac:dyDescent="0.2">
      <c r="B578" s="122"/>
      <c r="C578" s="122"/>
      <c r="D578" s="122"/>
      <c r="E578" s="122"/>
      <c r="F578" s="119"/>
      <c r="G578" s="50"/>
    </row>
    <row r="579" spans="2:7" ht="12.75" customHeight="1" x14ac:dyDescent="0.2">
      <c r="B579" s="122"/>
      <c r="C579" s="122"/>
      <c r="D579" s="122"/>
      <c r="E579" s="122"/>
      <c r="F579" s="119"/>
      <c r="G579" s="50"/>
    </row>
    <row r="580" spans="2:7" ht="12.75" customHeight="1" x14ac:dyDescent="0.2">
      <c r="B580" s="122"/>
      <c r="C580" s="122"/>
      <c r="D580" s="122"/>
      <c r="E580" s="122"/>
      <c r="F580" s="119"/>
      <c r="G580" s="50"/>
    </row>
    <row r="581" spans="2:7" ht="12.75" customHeight="1" x14ac:dyDescent="0.2">
      <c r="B581" s="122"/>
      <c r="C581" s="122"/>
      <c r="D581" s="122"/>
      <c r="E581" s="122"/>
      <c r="F581" s="119"/>
      <c r="G581" s="50"/>
    </row>
    <row r="582" spans="2:7" ht="12.75" customHeight="1" x14ac:dyDescent="0.2">
      <c r="B582" s="122"/>
      <c r="C582" s="122"/>
      <c r="D582" s="122"/>
      <c r="E582" s="122"/>
      <c r="F582" s="119"/>
      <c r="G582" s="50"/>
    </row>
    <row r="583" spans="2:7" ht="12.75" customHeight="1" x14ac:dyDescent="0.2">
      <c r="B583" s="122"/>
      <c r="C583" s="122"/>
      <c r="D583" s="122"/>
      <c r="E583" s="122"/>
      <c r="F583" s="119"/>
      <c r="G583" s="50"/>
    </row>
    <row r="584" spans="2:7" ht="12.75" customHeight="1" x14ac:dyDescent="0.2">
      <c r="B584" s="122"/>
      <c r="C584" s="122"/>
      <c r="D584" s="122"/>
      <c r="E584" s="122"/>
      <c r="F584" s="119"/>
      <c r="G584" s="50"/>
    </row>
    <row r="585" spans="2:7" ht="12.75" customHeight="1" x14ac:dyDescent="0.2">
      <c r="B585" s="122"/>
      <c r="C585" s="122"/>
      <c r="D585" s="122"/>
      <c r="E585" s="122"/>
      <c r="F585" s="119"/>
      <c r="G585" s="50"/>
    </row>
    <row r="586" spans="2:7" ht="12.75" customHeight="1" x14ac:dyDescent="0.2">
      <c r="B586" s="122"/>
      <c r="C586" s="122"/>
      <c r="D586" s="122"/>
      <c r="E586" s="122"/>
      <c r="F586" s="119"/>
      <c r="G586" s="50"/>
    </row>
    <row r="587" spans="2:7" ht="12.75" customHeight="1" x14ac:dyDescent="0.2">
      <c r="B587" s="122"/>
      <c r="C587" s="122"/>
      <c r="D587" s="122"/>
      <c r="E587" s="122"/>
      <c r="F587" s="119"/>
      <c r="G587" s="50"/>
    </row>
    <row r="588" spans="2:7" ht="12.75" customHeight="1" x14ac:dyDescent="0.2">
      <c r="B588" s="122"/>
      <c r="C588" s="122"/>
      <c r="D588" s="122"/>
      <c r="E588" s="122"/>
      <c r="F588" s="119"/>
      <c r="G588" s="50"/>
    </row>
    <row r="589" spans="2:7" ht="12.75" customHeight="1" x14ac:dyDescent="0.2">
      <c r="B589" s="122"/>
      <c r="C589" s="122"/>
      <c r="D589" s="122"/>
      <c r="E589" s="122"/>
      <c r="F589" s="119"/>
      <c r="G589" s="50"/>
    </row>
    <row r="590" spans="2:7" ht="12.75" customHeight="1" x14ac:dyDescent="0.2">
      <c r="B590" s="122"/>
      <c r="C590" s="122"/>
      <c r="D590" s="122"/>
      <c r="E590" s="122"/>
      <c r="F590" s="119"/>
      <c r="G590" s="50"/>
    </row>
    <row r="591" spans="2:7" ht="12.75" customHeight="1" x14ac:dyDescent="0.2">
      <c r="B591" s="122"/>
      <c r="C591" s="122"/>
      <c r="D591" s="122"/>
      <c r="E591" s="122"/>
      <c r="F591" s="119"/>
      <c r="G591" s="50"/>
    </row>
    <row r="592" spans="2:7" ht="12.75" customHeight="1" x14ac:dyDescent="0.2">
      <c r="B592" s="122"/>
      <c r="C592" s="122"/>
      <c r="D592" s="122"/>
      <c r="E592" s="122"/>
      <c r="F592" s="119"/>
      <c r="G592" s="50"/>
    </row>
    <row r="593" spans="2:7" ht="12.75" customHeight="1" x14ac:dyDescent="0.2">
      <c r="B593" s="122"/>
      <c r="C593" s="122"/>
      <c r="D593" s="122"/>
      <c r="E593" s="122"/>
      <c r="F593" s="119"/>
      <c r="G593" s="50"/>
    </row>
    <row r="594" spans="2:7" ht="12.75" customHeight="1" x14ac:dyDescent="0.2">
      <c r="B594" s="122"/>
      <c r="C594" s="122"/>
      <c r="D594" s="122"/>
      <c r="E594" s="122"/>
      <c r="F594" s="119"/>
      <c r="G594" s="50"/>
    </row>
    <row r="595" spans="2:7" ht="12.75" customHeight="1" x14ac:dyDescent="0.2">
      <c r="B595" s="122"/>
      <c r="C595" s="122"/>
      <c r="D595" s="122"/>
      <c r="E595" s="122"/>
      <c r="F595" s="119"/>
      <c r="G595" s="50"/>
    </row>
    <row r="596" spans="2:7" ht="12.75" customHeight="1" x14ac:dyDescent="0.2">
      <c r="B596" s="122"/>
      <c r="C596" s="122"/>
      <c r="D596" s="122"/>
      <c r="E596" s="122"/>
      <c r="F596" s="119"/>
      <c r="G596" s="50"/>
    </row>
    <row r="597" spans="2:7" ht="12.75" customHeight="1" x14ac:dyDescent="0.2">
      <c r="B597" s="122"/>
      <c r="C597" s="122"/>
      <c r="D597" s="122"/>
      <c r="E597" s="122"/>
      <c r="F597" s="119"/>
      <c r="G597" s="50"/>
    </row>
    <row r="598" spans="2:7" ht="12.75" customHeight="1" x14ac:dyDescent="0.2">
      <c r="B598" s="122"/>
      <c r="C598" s="122"/>
      <c r="D598" s="122"/>
      <c r="E598" s="122"/>
      <c r="F598" s="119"/>
      <c r="G598" s="50"/>
    </row>
    <row r="599" spans="2:7" ht="12.75" customHeight="1" x14ac:dyDescent="0.2">
      <c r="B599" s="122"/>
      <c r="C599" s="122"/>
      <c r="D599" s="122"/>
      <c r="E599" s="122"/>
      <c r="F599" s="119"/>
      <c r="G599" s="50"/>
    </row>
    <row r="600" spans="2:7" ht="12.75" customHeight="1" x14ac:dyDescent="0.2">
      <c r="B600" s="122"/>
      <c r="C600" s="122"/>
      <c r="D600" s="122"/>
      <c r="E600" s="122"/>
      <c r="F600" s="119"/>
      <c r="G600" s="50"/>
    </row>
    <row r="601" spans="2:7" ht="12.75" customHeight="1" x14ac:dyDescent="0.2">
      <c r="B601" s="122"/>
      <c r="C601" s="122"/>
      <c r="D601" s="122"/>
      <c r="E601" s="122"/>
      <c r="F601" s="119"/>
      <c r="G601" s="50"/>
    </row>
    <row r="602" spans="2:7" ht="12.75" customHeight="1" x14ac:dyDescent="0.2">
      <c r="B602" s="122"/>
      <c r="C602" s="122"/>
      <c r="D602" s="122"/>
      <c r="E602" s="122"/>
      <c r="F602" s="119"/>
      <c r="G602" s="50"/>
    </row>
    <row r="603" spans="2:7" ht="12.75" customHeight="1" x14ac:dyDescent="0.2">
      <c r="B603" s="122"/>
      <c r="C603" s="122"/>
      <c r="D603" s="122"/>
      <c r="E603" s="122"/>
      <c r="F603" s="119"/>
      <c r="G603" s="50"/>
    </row>
    <row r="604" spans="2:7" ht="12.75" customHeight="1" x14ac:dyDescent="0.2">
      <c r="B604" s="122"/>
      <c r="C604" s="122"/>
      <c r="D604" s="122"/>
      <c r="E604" s="122"/>
      <c r="F604" s="119"/>
      <c r="G604" s="50"/>
    </row>
    <row r="605" spans="2:7" ht="12.75" customHeight="1" x14ac:dyDescent="0.2">
      <c r="B605" s="122"/>
      <c r="C605" s="122"/>
      <c r="D605" s="122"/>
      <c r="E605" s="122"/>
      <c r="F605" s="119"/>
      <c r="G605" s="50"/>
    </row>
    <row r="606" spans="2:7" ht="12.75" customHeight="1" x14ac:dyDescent="0.2">
      <c r="B606" s="122"/>
      <c r="C606" s="122"/>
      <c r="D606" s="122"/>
      <c r="E606" s="122"/>
      <c r="F606" s="119"/>
      <c r="G606" s="50"/>
    </row>
    <row r="607" spans="2:7" ht="12.75" customHeight="1" x14ac:dyDescent="0.2">
      <c r="B607" s="122"/>
      <c r="C607" s="122"/>
      <c r="D607" s="122"/>
      <c r="E607" s="122"/>
      <c r="F607" s="119"/>
      <c r="G607" s="50"/>
    </row>
    <row r="608" spans="2:7" ht="12.75" customHeight="1" x14ac:dyDescent="0.2">
      <c r="B608" s="122"/>
      <c r="C608" s="122"/>
      <c r="D608" s="122"/>
      <c r="E608" s="122"/>
      <c r="F608" s="119"/>
      <c r="G608" s="50"/>
    </row>
    <row r="609" spans="2:7" ht="12.75" customHeight="1" x14ac:dyDescent="0.2">
      <c r="B609" s="122"/>
      <c r="C609" s="122"/>
      <c r="D609" s="122"/>
      <c r="E609" s="122"/>
      <c r="F609" s="119"/>
      <c r="G609" s="50"/>
    </row>
    <row r="610" spans="2:7" ht="12.75" customHeight="1" x14ac:dyDescent="0.2">
      <c r="B610" s="122"/>
      <c r="C610" s="122"/>
      <c r="D610" s="122"/>
      <c r="E610" s="122"/>
      <c r="F610" s="119"/>
      <c r="G610" s="50"/>
    </row>
    <row r="611" spans="2:7" ht="12.75" customHeight="1" x14ac:dyDescent="0.2">
      <c r="B611" s="122"/>
      <c r="C611" s="122"/>
      <c r="D611" s="122"/>
      <c r="E611" s="122"/>
      <c r="F611" s="119"/>
      <c r="G611" s="50"/>
    </row>
    <row r="612" spans="2:7" ht="12.75" customHeight="1" x14ac:dyDescent="0.2">
      <c r="B612" s="122"/>
      <c r="C612" s="122"/>
      <c r="D612" s="122"/>
      <c r="E612" s="122"/>
      <c r="F612" s="119"/>
      <c r="G612" s="50"/>
    </row>
    <row r="613" spans="2:7" ht="12.75" customHeight="1" x14ac:dyDescent="0.2">
      <c r="B613" s="122"/>
      <c r="C613" s="122"/>
      <c r="D613" s="122"/>
      <c r="E613" s="122"/>
      <c r="F613" s="119"/>
      <c r="G613" s="50"/>
    </row>
    <row r="614" spans="2:7" ht="12.75" customHeight="1" x14ac:dyDescent="0.2">
      <c r="B614" s="122"/>
      <c r="C614" s="122"/>
      <c r="D614" s="122"/>
      <c r="E614" s="122"/>
      <c r="F614" s="119"/>
      <c r="G614" s="50"/>
    </row>
    <row r="615" spans="2:7" ht="12.75" customHeight="1" x14ac:dyDescent="0.2">
      <c r="B615" s="122"/>
      <c r="C615" s="122"/>
      <c r="D615" s="122"/>
      <c r="E615" s="122"/>
      <c r="F615" s="119"/>
      <c r="G615" s="50"/>
    </row>
    <row r="616" spans="2:7" ht="12.75" customHeight="1" x14ac:dyDescent="0.2">
      <c r="B616" s="122"/>
      <c r="C616" s="122"/>
      <c r="D616" s="122"/>
      <c r="E616" s="122"/>
      <c r="F616" s="119"/>
      <c r="G616" s="50"/>
    </row>
    <row r="617" spans="2:7" ht="12.75" customHeight="1" x14ac:dyDescent="0.2">
      <c r="B617" s="122"/>
      <c r="C617" s="122"/>
      <c r="D617" s="122"/>
      <c r="E617" s="122"/>
      <c r="F617" s="119"/>
      <c r="G617" s="50"/>
    </row>
    <row r="618" spans="2:7" ht="12.75" customHeight="1" x14ac:dyDescent="0.2">
      <c r="B618" s="122"/>
      <c r="C618" s="122"/>
      <c r="D618" s="122"/>
      <c r="E618" s="122"/>
      <c r="F618" s="119"/>
      <c r="G618" s="50"/>
    </row>
    <row r="619" spans="2:7" ht="12.75" customHeight="1" x14ac:dyDescent="0.2">
      <c r="B619" s="122"/>
      <c r="C619" s="122"/>
      <c r="D619" s="122"/>
      <c r="E619" s="122"/>
      <c r="F619" s="119"/>
      <c r="G619" s="50"/>
    </row>
    <row r="620" spans="2:7" ht="12.75" customHeight="1" x14ac:dyDescent="0.2">
      <c r="B620" s="122"/>
      <c r="C620" s="122"/>
      <c r="D620" s="122"/>
      <c r="E620" s="122"/>
      <c r="F620" s="119"/>
      <c r="G620" s="50"/>
    </row>
    <row r="621" spans="2:7" ht="12.75" customHeight="1" x14ac:dyDescent="0.2">
      <c r="B621" s="122"/>
      <c r="C621" s="122"/>
      <c r="D621" s="122"/>
      <c r="E621" s="122"/>
      <c r="F621" s="119"/>
      <c r="G621" s="50"/>
    </row>
    <row r="622" spans="2:7" ht="12.75" customHeight="1" x14ac:dyDescent="0.2">
      <c r="B622" s="122"/>
      <c r="C622" s="122"/>
      <c r="D622" s="122"/>
      <c r="E622" s="122"/>
      <c r="F622" s="119"/>
      <c r="G622" s="50"/>
    </row>
    <row r="623" spans="2:7" ht="12.75" customHeight="1" x14ac:dyDescent="0.2">
      <c r="B623" s="122"/>
      <c r="C623" s="122"/>
      <c r="D623" s="122"/>
      <c r="E623" s="122"/>
      <c r="F623" s="119"/>
      <c r="G623" s="50"/>
    </row>
    <row r="624" spans="2:7" ht="12.75" customHeight="1" x14ac:dyDescent="0.2">
      <c r="B624" s="122"/>
      <c r="C624" s="122"/>
      <c r="D624" s="122"/>
      <c r="E624" s="122"/>
      <c r="F624" s="119"/>
      <c r="G624" s="50"/>
    </row>
    <row r="625" spans="2:7" ht="12.75" customHeight="1" x14ac:dyDescent="0.2">
      <c r="B625" s="122"/>
      <c r="C625" s="122"/>
      <c r="D625" s="122"/>
      <c r="E625" s="122"/>
      <c r="F625" s="119"/>
      <c r="G625" s="50"/>
    </row>
    <row r="626" spans="2:7" ht="12.75" customHeight="1" x14ac:dyDescent="0.2">
      <c r="B626" s="122"/>
      <c r="C626" s="122"/>
      <c r="D626" s="122"/>
      <c r="E626" s="122"/>
      <c r="F626" s="119"/>
      <c r="G626" s="50"/>
    </row>
    <row r="627" spans="2:7" ht="12.75" customHeight="1" x14ac:dyDescent="0.2">
      <c r="B627" s="122"/>
      <c r="C627" s="122"/>
      <c r="D627" s="122"/>
      <c r="E627" s="122"/>
      <c r="F627" s="119"/>
      <c r="G627" s="50"/>
    </row>
    <row r="628" spans="2:7" ht="12.75" customHeight="1" x14ac:dyDescent="0.2">
      <c r="B628" s="122"/>
      <c r="C628" s="122"/>
      <c r="D628" s="122"/>
      <c r="E628" s="122"/>
      <c r="F628" s="119"/>
      <c r="G628" s="50"/>
    </row>
    <row r="629" spans="2:7" ht="12.75" customHeight="1" x14ac:dyDescent="0.2">
      <c r="B629" s="122"/>
      <c r="C629" s="122"/>
      <c r="D629" s="122"/>
      <c r="E629" s="122"/>
      <c r="F629" s="119"/>
      <c r="G629" s="50"/>
    </row>
    <row r="630" spans="2:7" ht="12.75" customHeight="1" x14ac:dyDescent="0.2">
      <c r="B630" s="122"/>
      <c r="C630" s="122"/>
      <c r="D630" s="122"/>
      <c r="E630" s="122"/>
      <c r="F630" s="119"/>
      <c r="G630" s="50"/>
    </row>
    <row r="631" spans="2:7" ht="12.75" customHeight="1" x14ac:dyDescent="0.2">
      <c r="B631" s="122"/>
      <c r="C631" s="122"/>
      <c r="D631" s="122"/>
      <c r="E631" s="122"/>
      <c r="F631" s="119"/>
      <c r="G631" s="50"/>
    </row>
    <row r="632" spans="2:7" ht="12.75" customHeight="1" x14ac:dyDescent="0.2">
      <c r="B632" s="122"/>
      <c r="C632" s="122"/>
      <c r="D632" s="122"/>
      <c r="E632" s="122"/>
      <c r="F632" s="119"/>
      <c r="G632" s="50"/>
    </row>
    <row r="633" spans="2:7" ht="12.75" customHeight="1" x14ac:dyDescent="0.2">
      <c r="B633" s="122"/>
      <c r="C633" s="122"/>
      <c r="D633" s="122"/>
      <c r="E633" s="122"/>
      <c r="F633" s="119"/>
      <c r="G633" s="50"/>
    </row>
    <row r="634" spans="2:7" ht="12.75" customHeight="1" x14ac:dyDescent="0.2">
      <c r="B634" s="122"/>
      <c r="C634" s="122"/>
      <c r="D634" s="122"/>
      <c r="E634" s="122"/>
      <c r="F634" s="119"/>
      <c r="G634" s="50"/>
    </row>
    <row r="635" spans="2:7" ht="12.75" customHeight="1" x14ac:dyDescent="0.2">
      <c r="B635" s="122"/>
      <c r="C635" s="122"/>
      <c r="D635" s="122"/>
      <c r="E635" s="122"/>
      <c r="F635" s="119"/>
      <c r="G635" s="50"/>
    </row>
    <row r="636" spans="2:7" ht="12.75" customHeight="1" x14ac:dyDescent="0.2">
      <c r="B636" s="122"/>
      <c r="C636" s="122"/>
      <c r="D636" s="122"/>
      <c r="E636" s="122"/>
      <c r="F636" s="119"/>
      <c r="G636" s="50"/>
    </row>
    <row r="637" spans="2:7" ht="12.75" customHeight="1" x14ac:dyDescent="0.2">
      <c r="B637" s="122"/>
      <c r="C637" s="122"/>
      <c r="D637" s="122"/>
      <c r="E637" s="122"/>
      <c r="F637" s="119"/>
      <c r="G637" s="50"/>
    </row>
    <row r="638" spans="2:7" ht="12.75" customHeight="1" x14ac:dyDescent="0.2">
      <c r="B638" s="122"/>
      <c r="C638" s="122"/>
      <c r="D638" s="122"/>
      <c r="E638" s="122"/>
      <c r="F638" s="119"/>
      <c r="G638" s="50"/>
    </row>
    <row r="639" spans="2:7" ht="12.75" customHeight="1" x14ac:dyDescent="0.2">
      <c r="B639" s="122"/>
      <c r="C639" s="122"/>
      <c r="D639" s="122"/>
      <c r="E639" s="122"/>
      <c r="F639" s="119"/>
      <c r="G639" s="50"/>
    </row>
    <row r="640" spans="2:7" ht="12.75" customHeight="1" x14ac:dyDescent="0.2">
      <c r="B640" s="122"/>
      <c r="C640" s="122"/>
      <c r="D640" s="122"/>
      <c r="E640" s="122"/>
      <c r="F640" s="119"/>
      <c r="G640" s="50"/>
    </row>
    <row r="641" spans="2:7" ht="12.75" customHeight="1" x14ac:dyDescent="0.2">
      <c r="B641" s="122"/>
      <c r="C641" s="122"/>
      <c r="D641" s="122"/>
      <c r="E641" s="122"/>
      <c r="F641" s="119"/>
      <c r="G641" s="50"/>
    </row>
    <row r="642" spans="2:7" ht="12.75" customHeight="1" x14ac:dyDescent="0.2">
      <c r="B642" s="122"/>
      <c r="C642" s="122"/>
      <c r="D642" s="122"/>
      <c r="E642" s="122"/>
      <c r="F642" s="119"/>
      <c r="G642" s="50"/>
    </row>
    <row r="643" spans="2:7" ht="12.75" customHeight="1" x14ac:dyDescent="0.2">
      <c r="B643" s="122"/>
      <c r="C643" s="122"/>
      <c r="D643" s="122"/>
      <c r="E643" s="122"/>
      <c r="F643" s="119"/>
      <c r="G643" s="50"/>
    </row>
    <row r="644" spans="2:7" ht="12.75" customHeight="1" x14ac:dyDescent="0.2">
      <c r="B644" s="122"/>
      <c r="C644" s="122"/>
      <c r="D644" s="122"/>
      <c r="E644" s="122"/>
      <c r="F644" s="119"/>
      <c r="G644" s="50"/>
    </row>
    <row r="645" spans="2:7" ht="12.75" customHeight="1" x14ac:dyDescent="0.2">
      <c r="B645" s="122"/>
      <c r="C645" s="122"/>
      <c r="D645" s="122"/>
      <c r="E645" s="122"/>
      <c r="F645" s="119"/>
      <c r="G645" s="50"/>
    </row>
    <row r="646" spans="2:7" ht="12.75" customHeight="1" x14ac:dyDescent="0.2">
      <c r="B646" s="122"/>
      <c r="C646" s="122"/>
      <c r="D646" s="122"/>
      <c r="E646" s="122"/>
      <c r="F646" s="119"/>
      <c r="G646" s="50"/>
    </row>
    <row r="647" spans="2:7" ht="12.75" customHeight="1" x14ac:dyDescent="0.2">
      <c r="B647" s="122"/>
      <c r="C647" s="122"/>
      <c r="D647" s="122"/>
      <c r="E647" s="122"/>
      <c r="F647" s="119"/>
      <c r="G647" s="50"/>
    </row>
    <row r="648" spans="2:7" ht="12.75" customHeight="1" x14ac:dyDescent="0.2">
      <c r="B648" s="122"/>
      <c r="C648" s="122"/>
      <c r="D648" s="122"/>
      <c r="E648" s="122"/>
      <c r="F648" s="119"/>
      <c r="G648" s="50"/>
    </row>
    <row r="649" spans="2:7" ht="12.75" customHeight="1" x14ac:dyDescent="0.2">
      <c r="B649" s="122"/>
      <c r="C649" s="122"/>
      <c r="D649" s="122"/>
      <c r="E649" s="122"/>
      <c r="F649" s="119"/>
      <c r="G649" s="50"/>
    </row>
    <row r="650" spans="2:7" ht="12.75" customHeight="1" x14ac:dyDescent="0.2">
      <c r="B650" s="122"/>
      <c r="C650" s="122"/>
      <c r="D650" s="122"/>
      <c r="E650" s="122"/>
      <c r="F650" s="119"/>
      <c r="G650" s="50"/>
    </row>
    <row r="651" spans="2:7" ht="12.75" customHeight="1" x14ac:dyDescent="0.2">
      <c r="B651" s="122"/>
      <c r="C651" s="122"/>
      <c r="D651" s="122"/>
      <c r="E651" s="122"/>
      <c r="F651" s="119"/>
      <c r="G651" s="50"/>
    </row>
    <row r="652" spans="2:7" ht="12.75" customHeight="1" x14ac:dyDescent="0.2">
      <c r="B652" s="122"/>
      <c r="C652" s="122"/>
      <c r="D652" s="122"/>
      <c r="E652" s="122"/>
      <c r="F652" s="119"/>
      <c r="G652" s="50"/>
    </row>
    <row r="653" spans="2:7" ht="12.75" customHeight="1" x14ac:dyDescent="0.2">
      <c r="B653" s="122"/>
      <c r="C653" s="122"/>
      <c r="D653" s="122"/>
      <c r="E653" s="122"/>
      <c r="F653" s="119"/>
      <c r="G653" s="50"/>
    </row>
    <row r="654" spans="2:7" ht="12.75" customHeight="1" x14ac:dyDescent="0.2">
      <c r="B654" s="122"/>
      <c r="C654" s="122"/>
      <c r="D654" s="122"/>
      <c r="E654" s="122"/>
      <c r="F654" s="119"/>
      <c r="G654" s="50"/>
    </row>
    <row r="655" spans="2:7" ht="12.75" customHeight="1" x14ac:dyDescent="0.2">
      <c r="B655" s="122"/>
      <c r="C655" s="122"/>
      <c r="D655" s="122"/>
      <c r="E655" s="122"/>
      <c r="F655" s="119"/>
      <c r="G655" s="50"/>
    </row>
    <row r="656" spans="2:7" ht="12.75" customHeight="1" x14ac:dyDescent="0.2">
      <c r="B656" s="122"/>
      <c r="C656" s="122"/>
      <c r="D656" s="122"/>
      <c r="E656" s="122"/>
      <c r="F656" s="119"/>
      <c r="G656" s="50"/>
    </row>
    <row r="657" spans="2:7" ht="12.75" customHeight="1" x14ac:dyDescent="0.2">
      <c r="B657" s="122"/>
      <c r="C657" s="122"/>
      <c r="D657" s="122"/>
      <c r="E657" s="122"/>
      <c r="F657" s="119"/>
      <c r="G657" s="50"/>
    </row>
    <row r="658" spans="2:7" ht="12.75" customHeight="1" x14ac:dyDescent="0.2">
      <c r="B658" s="122"/>
      <c r="C658" s="122"/>
      <c r="D658" s="122"/>
      <c r="E658" s="122"/>
      <c r="F658" s="119"/>
      <c r="G658" s="50"/>
    </row>
    <row r="659" spans="2:7" ht="12.75" customHeight="1" x14ac:dyDescent="0.2">
      <c r="B659" s="122"/>
      <c r="C659" s="122"/>
      <c r="D659" s="122"/>
      <c r="E659" s="122"/>
      <c r="F659" s="119"/>
      <c r="G659" s="50"/>
    </row>
    <row r="660" spans="2:7" ht="12.75" customHeight="1" x14ac:dyDescent="0.2">
      <c r="B660" s="122"/>
      <c r="C660" s="122"/>
      <c r="D660" s="122"/>
      <c r="E660" s="122"/>
      <c r="F660" s="119"/>
      <c r="G660" s="50"/>
    </row>
    <row r="661" spans="2:7" ht="12.75" customHeight="1" x14ac:dyDescent="0.2">
      <c r="B661" s="122"/>
      <c r="C661" s="122"/>
      <c r="D661" s="122"/>
      <c r="E661" s="122"/>
      <c r="F661" s="119"/>
      <c r="G661" s="50"/>
    </row>
    <row r="662" spans="2:7" ht="12.75" customHeight="1" x14ac:dyDescent="0.2">
      <c r="B662" s="122"/>
      <c r="C662" s="122"/>
      <c r="D662" s="122"/>
      <c r="E662" s="122"/>
      <c r="F662" s="119"/>
      <c r="G662" s="50"/>
    </row>
    <row r="663" spans="2:7" ht="12.75" customHeight="1" x14ac:dyDescent="0.2">
      <c r="B663" s="122"/>
      <c r="C663" s="122"/>
      <c r="D663" s="122"/>
      <c r="E663" s="122"/>
      <c r="F663" s="119"/>
      <c r="G663" s="50"/>
    </row>
    <row r="664" spans="2:7" ht="12.75" customHeight="1" x14ac:dyDescent="0.2">
      <c r="B664" s="122"/>
      <c r="C664" s="122"/>
      <c r="D664" s="122"/>
      <c r="E664" s="122"/>
      <c r="F664" s="119"/>
      <c r="G664" s="50"/>
    </row>
    <row r="665" spans="2:7" ht="12.75" customHeight="1" x14ac:dyDescent="0.2">
      <c r="B665" s="122"/>
      <c r="C665" s="122"/>
      <c r="D665" s="122"/>
      <c r="E665" s="122"/>
      <c r="F665" s="119"/>
      <c r="G665" s="50"/>
    </row>
    <row r="666" spans="2:7" ht="12.75" customHeight="1" x14ac:dyDescent="0.2">
      <c r="B666" s="122"/>
      <c r="C666" s="122"/>
      <c r="D666" s="122"/>
      <c r="E666" s="122"/>
      <c r="F666" s="119"/>
      <c r="G666" s="50"/>
    </row>
    <row r="667" spans="2:7" ht="12.75" customHeight="1" x14ac:dyDescent="0.2">
      <c r="B667" s="122"/>
      <c r="C667" s="122"/>
      <c r="D667" s="122"/>
      <c r="E667" s="122"/>
      <c r="F667" s="119"/>
      <c r="G667" s="50"/>
    </row>
    <row r="668" spans="2:7" ht="12.75" customHeight="1" x14ac:dyDescent="0.2">
      <c r="B668" s="122"/>
      <c r="C668" s="122"/>
      <c r="D668" s="122"/>
      <c r="E668" s="122"/>
      <c r="F668" s="119"/>
      <c r="G668" s="50"/>
    </row>
    <row r="669" spans="2:7" ht="12.75" customHeight="1" x14ac:dyDescent="0.2">
      <c r="B669" s="122"/>
      <c r="C669" s="122"/>
      <c r="D669" s="122"/>
      <c r="E669" s="122"/>
      <c r="F669" s="119"/>
      <c r="G669" s="50"/>
    </row>
    <row r="670" spans="2:7" ht="12.75" customHeight="1" x14ac:dyDescent="0.2">
      <c r="B670" s="122"/>
      <c r="C670" s="122"/>
      <c r="D670" s="122"/>
      <c r="E670" s="122"/>
      <c r="F670" s="119"/>
      <c r="G670" s="50"/>
    </row>
    <row r="671" spans="2:7" ht="12.75" customHeight="1" x14ac:dyDescent="0.2">
      <c r="B671" s="122"/>
      <c r="C671" s="122"/>
      <c r="D671" s="122"/>
      <c r="E671" s="122"/>
      <c r="F671" s="119"/>
      <c r="G671" s="50"/>
    </row>
    <row r="672" spans="2:7" ht="12.75" customHeight="1" x14ac:dyDescent="0.2">
      <c r="B672" s="122"/>
      <c r="C672" s="122"/>
      <c r="D672" s="122"/>
      <c r="E672" s="122"/>
      <c r="F672" s="119"/>
      <c r="G672" s="50"/>
    </row>
    <row r="673" spans="2:7" ht="12.75" customHeight="1" x14ac:dyDescent="0.2">
      <c r="B673" s="122"/>
      <c r="C673" s="122"/>
      <c r="D673" s="122"/>
      <c r="E673" s="122"/>
      <c r="F673" s="119"/>
      <c r="G673" s="50"/>
    </row>
    <row r="674" spans="2:7" ht="12.75" customHeight="1" x14ac:dyDescent="0.2">
      <c r="B674" s="122"/>
      <c r="C674" s="122"/>
      <c r="D674" s="122"/>
      <c r="E674" s="122"/>
      <c r="F674" s="119"/>
      <c r="G674" s="50"/>
    </row>
    <row r="675" spans="2:7" ht="12.75" customHeight="1" x14ac:dyDescent="0.2">
      <c r="B675" s="122"/>
      <c r="C675" s="122"/>
      <c r="D675" s="122"/>
      <c r="E675" s="122"/>
      <c r="F675" s="119"/>
      <c r="G675" s="50"/>
    </row>
    <row r="676" spans="2:7" ht="12.75" customHeight="1" x14ac:dyDescent="0.2">
      <c r="B676" s="122"/>
      <c r="C676" s="122"/>
      <c r="D676" s="122"/>
      <c r="E676" s="122"/>
      <c r="F676" s="119"/>
      <c r="G676" s="50"/>
    </row>
    <row r="677" spans="2:7" ht="12.75" customHeight="1" x14ac:dyDescent="0.2">
      <c r="B677" s="122"/>
      <c r="C677" s="122"/>
      <c r="D677" s="122"/>
      <c r="E677" s="122"/>
      <c r="F677" s="119"/>
      <c r="G677" s="50"/>
    </row>
    <row r="678" spans="2:7" ht="12.75" customHeight="1" x14ac:dyDescent="0.2">
      <c r="B678" s="122"/>
      <c r="C678" s="122"/>
      <c r="D678" s="122"/>
      <c r="E678" s="122"/>
      <c r="F678" s="119"/>
      <c r="G678" s="50"/>
    </row>
    <row r="679" spans="2:7" ht="12.75" customHeight="1" x14ac:dyDescent="0.2">
      <c r="B679" s="122"/>
      <c r="C679" s="122"/>
      <c r="D679" s="122"/>
      <c r="E679" s="122"/>
      <c r="F679" s="119"/>
      <c r="G679" s="50"/>
    </row>
    <row r="680" spans="2:7" ht="12.75" customHeight="1" x14ac:dyDescent="0.2">
      <c r="B680" s="122"/>
      <c r="C680" s="122"/>
      <c r="D680" s="122"/>
      <c r="E680" s="122"/>
      <c r="F680" s="119"/>
      <c r="G680" s="50"/>
    </row>
    <row r="681" spans="2:7" ht="12.75" customHeight="1" x14ac:dyDescent="0.2">
      <c r="B681" s="122"/>
      <c r="C681" s="122"/>
      <c r="D681" s="122"/>
      <c r="E681" s="122"/>
      <c r="F681" s="119"/>
      <c r="G681" s="50"/>
    </row>
    <row r="682" spans="2:7" ht="12.75" customHeight="1" x14ac:dyDescent="0.2">
      <c r="B682" s="122"/>
      <c r="C682" s="122"/>
      <c r="D682" s="122"/>
      <c r="E682" s="122"/>
      <c r="F682" s="119"/>
      <c r="G682" s="50"/>
    </row>
    <row r="683" spans="2:7" ht="12.75" customHeight="1" x14ac:dyDescent="0.2">
      <c r="B683" s="122"/>
      <c r="C683" s="122"/>
      <c r="D683" s="122"/>
      <c r="E683" s="122"/>
      <c r="F683" s="119"/>
      <c r="G683" s="50"/>
    </row>
    <row r="684" spans="2:7" ht="12.75" customHeight="1" x14ac:dyDescent="0.2">
      <c r="B684" s="122"/>
      <c r="C684" s="122"/>
      <c r="D684" s="122"/>
      <c r="E684" s="122"/>
      <c r="F684" s="119"/>
      <c r="G684" s="50"/>
    </row>
    <row r="685" spans="2:7" ht="12.75" customHeight="1" x14ac:dyDescent="0.2">
      <c r="B685" s="122"/>
      <c r="C685" s="122"/>
      <c r="D685" s="122"/>
      <c r="E685" s="122"/>
      <c r="F685" s="119"/>
      <c r="G685" s="50"/>
    </row>
    <row r="686" spans="2:7" ht="12.75" customHeight="1" x14ac:dyDescent="0.2">
      <c r="B686" s="122"/>
      <c r="C686" s="122"/>
      <c r="D686" s="122"/>
      <c r="E686" s="122"/>
      <c r="F686" s="119"/>
      <c r="G686" s="50"/>
    </row>
    <row r="687" spans="2:7" ht="12.75" customHeight="1" x14ac:dyDescent="0.2">
      <c r="B687" s="122"/>
      <c r="C687" s="122"/>
      <c r="D687" s="122"/>
      <c r="E687" s="122"/>
      <c r="F687" s="119"/>
      <c r="G687" s="50"/>
    </row>
    <row r="688" spans="2:7" ht="12.75" customHeight="1" x14ac:dyDescent="0.2">
      <c r="B688" s="122"/>
      <c r="C688" s="122"/>
      <c r="D688" s="122"/>
      <c r="E688" s="122"/>
      <c r="F688" s="119"/>
      <c r="G688" s="50"/>
    </row>
    <row r="689" spans="2:7" ht="12.75" customHeight="1" x14ac:dyDescent="0.2">
      <c r="B689" s="122"/>
      <c r="C689" s="122"/>
      <c r="D689" s="122"/>
      <c r="E689" s="122"/>
      <c r="F689" s="119"/>
      <c r="G689" s="50"/>
    </row>
    <row r="690" spans="2:7" ht="12.75" customHeight="1" x14ac:dyDescent="0.2">
      <c r="B690" s="122"/>
      <c r="C690" s="122"/>
      <c r="D690" s="122"/>
      <c r="E690" s="122"/>
      <c r="F690" s="119"/>
      <c r="G690" s="50"/>
    </row>
    <row r="691" spans="2:7" ht="12.75" customHeight="1" x14ac:dyDescent="0.2">
      <c r="B691" s="122"/>
      <c r="C691" s="122"/>
      <c r="D691" s="122"/>
      <c r="E691" s="122"/>
      <c r="F691" s="119"/>
      <c r="G691" s="50"/>
    </row>
    <row r="692" spans="2:7" ht="12.75" customHeight="1" x14ac:dyDescent="0.2">
      <c r="B692" s="122"/>
      <c r="C692" s="122"/>
      <c r="D692" s="122"/>
      <c r="E692" s="122"/>
      <c r="F692" s="119"/>
      <c r="G692" s="50"/>
    </row>
    <row r="693" spans="2:7" ht="12.75" customHeight="1" x14ac:dyDescent="0.2">
      <c r="B693" s="122"/>
      <c r="C693" s="122"/>
      <c r="D693" s="122"/>
      <c r="E693" s="122"/>
      <c r="F693" s="119"/>
      <c r="G693" s="50"/>
    </row>
    <row r="694" spans="2:7" ht="12.75" customHeight="1" x14ac:dyDescent="0.2">
      <c r="B694" s="122"/>
      <c r="C694" s="122"/>
      <c r="D694" s="122"/>
      <c r="E694" s="122"/>
      <c r="F694" s="119"/>
      <c r="G694" s="50"/>
    </row>
    <row r="695" spans="2:7" ht="12.75" customHeight="1" x14ac:dyDescent="0.2">
      <c r="B695" s="122"/>
      <c r="C695" s="122"/>
      <c r="D695" s="122"/>
      <c r="E695" s="122"/>
      <c r="F695" s="119"/>
      <c r="G695" s="50"/>
    </row>
    <row r="696" spans="2:7" ht="12.75" customHeight="1" x14ac:dyDescent="0.2">
      <c r="B696" s="122"/>
      <c r="C696" s="122"/>
      <c r="D696" s="122"/>
      <c r="E696" s="122"/>
      <c r="F696" s="119"/>
      <c r="G696" s="50"/>
    </row>
    <row r="697" spans="2:7" ht="12.75" customHeight="1" x14ac:dyDescent="0.2">
      <c r="B697" s="122"/>
      <c r="C697" s="122"/>
      <c r="D697" s="122"/>
      <c r="E697" s="122"/>
      <c r="F697" s="119"/>
      <c r="G697" s="50"/>
    </row>
    <row r="698" spans="2:7" ht="12.75" customHeight="1" x14ac:dyDescent="0.2">
      <c r="B698" s="122"/>
      <c r="C698" s="122"/>
      <c r="D698" s="122"/>
      <c r="E698" s="122"/>
      <c r="F698" s="119"/>
      <c r="G698" s="50"/>
    </row>
    <row r="699" spans="2:7" ht="12.75" customHeight="1" x14ac:dyDescent="0.2">
      <c r="B699" s="122"/>
      <c r="C699" s="122"/>
      <c r="D699" s="122"/>
      <c r="E699" s="122"/>
      <c r="F699" s="119"/>
      <c r="G699" s="50"/>
    </row>
    <row r="700" spans="2:7" ht="12.75" customHeight="1" x14ac:dyDescent="0.2">
      <c r="B700" s="122"/>
      <c r="C700" s="122"/>
      <c r="D700" s="122"/>
      <c r="E700" s="122"/>
      <c r="F700" s="119"/>
      <c r="G700" s="50"/>
    </row>
    <row r="701" spans="2:7" ht="12.75" customHeight="1" x14ac:dyDescent="0.2">
      <c r="B701" s="122"/>
      <c r="C701" s="122"/>
      <c r="D701" s="122"/>
      <c r="E701" s="122"/>
      <c r="F701" s="119"/>
      <c r="G701" s="50"/>
    </row>
    <row r="702" spans="2:7" ht="12.75" customHeight="1" x14ac:dyDescent="0.2">
      <c r="B702" s="122"/>
      <c r="C702" s="122"/>
      <c r="D702" s="122"/>
      <c r="E702" s="122"/>
      <c r="F702" s="119"/>
      <c r="G702" s="50"/>
    </row>
    <row r="703" spans="2:7" ht="12.75" customHeight="1" x14ac:dyDescent="0.2">
      <c r="B703" s="122"/>
      <c r="C703" s="122"/>
      <c r="D703" s="122"/>
      <c r="E703" s="122"/>
      <c r="F703" s="119"/>
      <c r="G703" s="50"/>
    </row>
    <row r="704" spans="2:7" ht="12.75" customHeight="1" x14ac:dyDescent="0.2">
      <c r="B704" s="122"/>
      <c r="C704" s="122"/>
      <c r="D704" s="122"/>
      <c r="E704" s="122"/>
      <c r="F704" s="119"/>
      <c r="G704" s="50"/>
    </row>
    <row r="705" spans="2:7" ht="12.75" customHeight="1" x14ac:dyDescent="0.2">
      <c r="B705" s="122"/>
      <c r="C705" s="122"/>
      <c r="D705" s="122"/>
      <c r="E705" s="122"/>
      <c r="F705" s="119"/>
      <c r="G705" s="50"/>
    </row>
    <row r="706" spans="2:7" ht="12.75" customHeight="1" x14ac:dyDescent="0.2">
      <c r="B706" s="122"/>
      <c r="C706" s="122"/>
      <c r="D706" s="122"/>
      <c r="E706" s="122"/>
      <c r="F706" s="119"/>
      <c r="G706" s="50"/>
    </row>
    <row r="707" spans="2:7" ht="12.75" customHeight="1" x14ac:dyDescent="0.2">
      <c r="B707" s="122"/>
      <c r="C707" s="122"/>
      <c r="D707" s="122"/>
      <c r="E707" s="122"/>
      <c r="F707" s="119"/>
      <c r="G707" s="50"/>
    </row>
    <row r="708" spans="2:7" ht="12.75" customHeight="1" x14ac:dyDescent="0.2">
      <c r="B708" s="122"/>
      <c r="C708" s="122"/>
      <c r="D708" s="122"/>
      <c r="E708" s="122"/>
      <c r="F708" s="119"/>
      <c r="G708" s="50"/>
    </row>
    <row r="709" spans="2:7" ht="12.75" customHeight="1" x14ac:dyDescent="0.2">
      <c r="B709" s="122"/>
      <c r="C709" s="122"/>
      <c r="D709" s="122"/>
      <c r="E709" s="122"/>
      <c r="F709" s="119"/>
      <c r="G709" s="50"/>
    </row>
    <row r="710" spans="2:7" ht="12.75" customHeight="1" x14ac:dyDescent="0.2">
      <c r="B710" s="122"/>
      <c r="C710" s="122"/>
      <c r="D710" s="122"/>
      <c r="E710" s="122"/>
      <c r="F710" s="119"/>
      <c r="G710" s="50"/>
    </row>
    <row r="711" spans="2:7" ht="12.75" customHeight="1" x14ac:dyDescent="0.2">
      <c r="B711" s="122"/>
      <c r="C711" s="122"/>
      <c r="D711" s="122"/>
      <c r="E711" s="122"/>
      <c r="F711" s="119"/>
      <c r="G711" s="50"/>
    </row>
    <row r="712" spans="2:7" ht="12.75" customHeight="1" x14ac:dyDescent="0.2">
      <c r="B712" s="122"/>
      <c r="C712" s="122"/>
      <c r="D712" s="122"/>
      <c r="E712" s="122"/>
      <c r="F712" s="119"/>
      <c r="G712" s="50"/>
    </row>
    <row r="713" spans="2:7" ht="12.75" customHeight="1" x14ac:dyDescent="0.2">
      <c r="B713" s="122"/>
      <c r="C713" s="122"/>
      <c r="D713" s="122"/>
      <c r="E713" s="122"/>
      <c r="F713" s="119"/>
      <c r="G713" s="50"/>
    </row>
    <row r="714" spans="2:7" ht="12.75" customHeight="1" x14ac:dyDescent="0.2">
      <c r="B714" s="122"/>
      <c r="C714" s="122"/>
      <c r="D714" s="122"/>
      <c r="E714" s="122"/>
      <c r="F714" s="119"/>
      <c r="G714" s="50"/>
    </row>
    <row r="715" spans="2:7" ht="12.75" customHeight="1" x14ac:dyDescent="0.2">
      <c r="B715" s="122"/>
      <c r="C715" s="122"/>
      <c r="D715" s="122"/>
      <c r="E715" s="122"/>
      <c r="F715" s="119"/>
      <c r="G715" s="50"/>
    </row>
    <row r="716" spans="2:7" ht="12.75" customHeight="1" x14ac:dyDescent="0.2">
      <c r="B716" s="122"/>
      <c r="C716" s="122"/>
      <c r="D716" s="122"/>
      <c r="E716" s="122"/>
      <c r="F716" s="119"/>
      <c r="G716" s="50"/>
    </row>
    <row r="717" spans="2:7" ht="12.75" customHeight="1" x14ac:dyDescent="0.2">
      <c r="B717" s="122"/>
      <c r="C717" s="122"/>
      <c r="D717" s="122"/>
      <c r="E717" s="122"/>
      <c r="F717" s="119"/>
      <c r="G717" s="50"/>
    </row>
    <row r="718" spans="2:7" ht="12.75" customHeight="1" x14ac:dyDescent="0.2">
      <c r="B718" s="122"/>
      <c r="C718" s="122"/>
      <c r="D718" s="122"/>
      <c r="E718" s="122"/>
      <c r="F718" s="119"/>
      <c r="G718" s="50"/>
    </row>
    <row r="719" spans="2:7" ht="12.75" customHeight="1" x14ac:dyDescent="0.2">
      <c r="B719" s="122"/>
      <c r="C719" s="122"/>
      <c r="D719" s="122"/>
      <c r="E719" s="122"/>
      <c r="F719" s="119"/>
      <c r="G719" s="50"/>
    </row>
    <row r="720" spans="2:7" ht="12.75" customHeight="1" x14ac:dyDescent="0.2">
      <c r="B720" s="122"/>
      <c r="C720" s="122"/>
      <c r="D720" s="122"/>
      <c r="E720" s="122"/>
      <c r="F720" s="119"/>
      <c r="G720" s="50"/>
    </row>
    <row r="721" spans="2:7" ht="12.75" customHeight="1" x14ac:dyDescent="0.2">
      <c r="B721" s="122"/>
      <c r="C721" s="122"/>
      <c r="D721" s="122"/>
      <c r="E721" s="122"/>
      <c r="F721" s="119"/>
      <c r="G721" s="50"/>
    </row>
    <row r="722" spans="2:7" ht="12.75" customHeight="1" x14ac:dyDescent="0.2">
      <c r="B722" s="122"/>
      <c r="C722" s="122"/>
      <c r="D722" s="122"/>
      <c r="E722" s="122"/>
      <c r="F722" s="119"/>
      <c r="G722" s="50"/>
    </row>
    <row r="723" spans="2:7" ht="12.75" customHeight="1" x14ac:dyDescent="0.2">
      <c r="B723" s="122"/>
      <c r="C723" s="122"/>
      <c r="D723" s="122"/>
      <c r="E723" s="122"/>
      <c r="F723" s="119"/>
      <c r="G723" s="50"/>
    </row>
    <row r="724" spans="2:7" ht="12.75" customHeight="1" x14ac:dyDescent="0.2">
      <c r="B724" s="122"/>
      <c r="C724" s="122"/>
      <c r="D724" s="122"/>
      <c r="E724" s="122"/>
      <c r="F724" s="119"/>
      <c r="G724" s="50"/>
    </row>
    <row r="725" spans="2:7" ht="12.75" customHeight="1" x14ac:dyDescent="0.2">
      <c r="B725" s="122"/>
      <c r="C725" s="122"/>
      <c r="D725" s="122"/>
      <c r="E725" s="122"/>
      <c r="F725" s="119"/>
      <c r="G725" s="50"/>
    </row>
    <row r="726" spans="2:7" ht="12.75" customHeight="1" x14ac:dyDescent="0.2">
      <c r="B726" s="122"/>
      <c r="C726" s="122"/>
      <c r="D726" s="122"/>
      <c r="E726" s="122"/>
      <c r="F726" s="119"/>
      <c r="G726" s="50"/>
    </row>
    <row r="727" spans="2:7" ht="12.75" customHeight="1" x14ac:dyDescent="0.2">
      <c r="B727" s="122"/>
      <c r="C727" s="122"/>
      <c r="D727" s="122"/>
      <c r="E727" s="122"/>
      <c r="F727" s="119"/>
      <c r="G727" s="50"/>
    </row>
    <row r="728" spans="2:7" ht="12.75" customHeight="1" x14ac:dyDescent="0.2">
      <c r="B728" s="122"/>
      <c r="C728" s="122"/>
      <c r="D728" s="122"/>
      <c r="E728" s="122"/>
      <c r="F728" s="119"/>
      <c r="G728" s="50"/>
    </row>
    <row r="729" spans="2:7" ht="12.75" customHeight="1" x14ac:dyDescent="0.2">
      <c r="B729" s="122"/>
      <c r="C729" s="122"/>
      <c r="D729" s="122"/>
      <c r="E729" s="122"/>
      <c r="F729" s="119"/>
      <c r="G729" s="50"/>
    </row>
    <row r="730" spans="2:7" ht="12.75" customHeight="1" x14ac:dyDescent="0.2">
      <c r="B730" s="122"/>
      <c r="C730" s="122"/>
      <c r="D730" s="122"/>
      <c r="E730" s="122"/>
      <c r="F730" s="119"/>
      <c r="G730" s="50"/>
    </row>
    <row r="731" spans="2:7" ht="12.75" customHeight="1" x14ac:dyDescent="0.2">
      <c r="B731" s="122"/>
      <c r="C731" s="122"/>
      <c r="D731" s="122"/>
      <c r="E731" s="122"/>
      <c r="F731" s="119"/>
      <c r="G731" s="50"/>
    </row>
    <row r="732" spans="2:7" ht="12.75" customHeight="1" x14ac:dyDescent="0.2">
      <c r="B732" s="122"/>
      <c r="C732" s="122"/>
      <c r="D732" s="122"/>
      <c r="E732" s="122"/>
      <c r="F732" s="119"/>
      <c r="G732" s="50"/>
    </row>
    <row r="733" spans="2:7" ht="12.75" customHeight="1" x14ac:dyDescent="0.2">
      <c r="B733" s="122"/>
      <c r="C733" s="122"/>
      <c r="D733" s="122"/>
      <c r="E733" s="122"/>
      <c r="F733" s="119"/>
      <c r="G733" s="50"/>
    </row>
    <row r="734" spans="2:7" ht="12.75" customHeight="1" x14ac:dyDescent="0.2">
      <c r="B734" s="122"/>
      <c r="C734" s="122"/>
      <c r="D734" s="122"/>
      <c r="E734" s="122"/>
      <c r="F734" s="119"/>
      <c r="G734" s="50"/>
    </row>
    <row r="735" spans="2:7" ht="12.75" customHeight="1" x14ac:dyDescent="0.2">
      <c r="B735" s="122"/>
      <c r="C735" s="122"/>
      <c r="D735" s="122"/>
      <c r="E735" s="122"/>
      <c r="F735" s="119"/>
      <c r="G735" s="50"/>
    </row>
    <row r="736" spans="2:7" ht="12.75" customHeight="1" x14ac:dyDescent="0.2">
      <c r="B736" s="122"/>
      <c r="C736" s="122"/>
      <c r="D736" s="122"/>
      <c r="E736" s="122"/>
      <c r="F736" s="119"/>
      <c r="G736" s="50"/>
    </row>
    <row r="737" spans="2:7" ht="12.75" customHeight="1" x14ac:dyDescent="0.2">
      <c r="B737" s="122"/>
      <c r="C737" s="122"/>
      <c r="D737" s="122"/>
      <c r="E737" s="122"/>
      <c r="F737" s="119"/>
      <c r="G737" s="50"/>
    </row>
    <row r="738" spans="2:7" ht="12.75" customHeight="1" x14ac:dyDescent="0.2">
      <c r="B738" s="122"/>
      <c r="C738" s="122"/>
      <c r="D738" s="122"/>
      <c r="E738" s="122"/>
      <c r="F738" s="119"/>
      <c r="G738" s="50"/>
    </row>
    <row r="739" spans="2:7" ht="12.75" customHeight="1" x14ac:dyDescent="0.2">
      <c r="B739" s="122"/>
      <c r="C739" s="122"/>
      <c r="D739" s="122"/>
      <c r="E739" s="122"/>
      <c r="F739" s="119"/>
      <c r="G739" s="50"/>
    </row>
    <row r="740" spans="2:7" ht="12.75" customHeight="1" x14ac:dyDescent="0.2">
      <c r="B740" s="122"/>
      <c r="C740" s="122"/>
      <c r="D740" s="122"/>
      <c r="E740" s="122"/>
      <c r="F740" s="119"/>
      <c r="G740" s="50"/>
    </row>
    <row r="741" spans="2:7" ht="12.75" customHeight="1" x14ac:dyDescent="0.2">
      <c r="B741" s="122"/>
      <c r="C741" s="122"/>
      <c r="D741" s="122"/>
      <c r="E741" s="122"/>
      <c r="F741" s="119"/>
      <c r="G741" s="50"/>
    </row>
    <row r="742" spans="2:7" ht="12.75" customHeight="1" x14ac:dyDescent="0.2">
      <c r="B742" s="122"/>
      <c r="C742" s="122"/>
      <c r="D742" s="122"/>
      <c r="E742" s="122"/>
      <c r="F742" s="119"/>
      <c r="G742" s="50"/>
    </row>
    <row r="743" spans="2:7" ht="12.75" customHeight="1" x14ac:dyDescent="0.2">
      <c r="B743" s="122"/>
      <c r="C743" s="122"/>
      <c r="D743" s="122"/>
      <c r="E743" s="122"/>
      <c r="F743" s="119"/>
      <c r="G743" s="50"/>
    </row>
    <row r="744" spans="2:7" ht="12.75" customHeight="1" x14ac:dyDescent="0.2">
      <c r="B744" s="122"/>
      <c r="C744" s="122"/>
      <c r="D744" s="122"/>
      <c r="E744" s="122"/>
      <c r="F744" s="119"/>
      <c r="G744" s="50"/>
    </row>
    <row r="745" spans="2:7" ht="12.75" customHeight="1" x14ac:dyDescent="0.2">
      <c r="B745" s="122"/>
      <c r="C745" s="122"/>
      <c r="D745" s="122"/>
      <c r="E745" s="122"/>
      <c r="F745" s="119"/>
      <c r="G745" s="50"/>
    </row>
    <row r="746" spans="2:7" ht="12.75" customHeight="1" x14ac:dyDescent="0.2">
      <c r="B746" s="122"/>
      <c r="C746" s="122"/>
      <c r="D746" s="122"/>
      <c r="E746" s="122"/>
      <c r="F746" s="119"/>
      <c r="G746" s="50"/>
    </row>
    <row r="747" spans="2:7" ht="12.75" customHeight="1" x14ac:dyDescent="0.2">
      <c r="B747" s="122"/>
      <c r="C747" s="122"/>
      <c r="D747" s="122"/>
      <c r="E747" s="122"/>
      <c r="F747" s="119"/>
      <c r="G747" s="50"/>
    </row>
    <row r="748" spans="2:7" ht="12.75" customHeight="1" x14ac:dyDescent="0.2">
      <c r="B748" s="122"/>
      <c r="C748" s="122"/>
      <c r="D748" s="122"/>
      <c r="E748" s="122"/>
      <c r="F748" s="119"/>
      <c r="G748" s="50"/>
    </row>
    <row r="749" spans="2:7" ht="12.75" customHeight="1" x14ac:dyDescent="0.2">
      <c r="B749" s="122"/>
      <c r="C749" s="122"/>
      <c r="D749" s="122"/>
      <c r="E749" s="122"/>
      <c r="F749" s="119"/>
      <c r="G749" s="50"/>
    </row>
    <row r="750" spans="2:7" ht="12.75" customHeight="1" x14ac:dyDescent="0.2">
      <c r="B750" s="122"/>
      <c r="C750" s="122"/>
      <c r="D750" s="122"/>
      <c r="E750" s="122"/>
      <c r="F750" s="119"/>
      <c r="G750" s="50"/>
    </row>
    <row r="751" spans="2:7" ht="12.75" customHeight="1" x14ac:dyDescent="0.2">
      <c r="B751" s="122"/>
      <c r="C751" s="122"/>
      <c r="D751" s="122"/>
      <c r="E751" s="122"/>
      <c r="F751" s="119"/>
      <c r="G751" s="50"/>
    </row>
    <row r="752" spans="2:7" ht="12.75" customHeight="1" x14ac:dyDescent="0.2">
      <c r="B752" s="122"/>
      <c r="C752" s="122"/>
      <c r="D752" s="122"/>
      <c r="E752" s="122"/>
      <c r="F752" s="119"/>
      <c r="G752" s="50"/>
    </row>
    <row r="753" spans="2:7" ht="12.75" customHeight="1" x14ac:dyDescent="0.2">
      <c r="B753" s="122"/>
      <c r="C753" s="122"/>
      <c r="D753" s="122"/>
      <c r="E753" s="122"/>
      <c r="F753" s="119"/>
      <c r="G753" s="50"/>
    </row>
    <row r="754" spans="2:7" ht="12.75" customHeight="1" x14ac:dyDescent="0.2">
      <c r="B754" s="122"/>
      <c r="C754" s="122"/>
      <c r="D754" s="122"/>
      <c r="E754" s="122"/>
      <c r="F754" s="119"/>
      <c r="G754" s="50"/>
    </row>
    <row r="755" spans="2:7" ht="12.75" customHeight="1" x14ac:dyDescent="0.2">
      <c r="B755" s="122"/>
      <c r="C755" s="122"/>
      <c r="D755" s="122"/>
      <c r="E755" s="122"/>
      <c r="F755" s="119"/>
      <c r="G755" s="50"/>
    </row>
    <row r="756" spans="2:7" ht="12.75" customHeight="1" x14ac:dyDescent="0.2">
      <c r="B756" s="122"/>
      <c r="C756" s="122"/>
      <c r="D756" s="122"/>
      <c r="E756" s="122"/>
      <c r="F756" s="119"/>
      <c r="G756" s="50"/>
    </row>
    <row r="757" spans="2:7" ht="12.75" customHeight="1" x14ac:dyDescent="0.2">
      <c r="B757" s="122"/>
      <c r="C757" s="122"/>
      <c r="D757" s="122"/>
      <c r="E757" s="122"/>
      <c r="F757" s="119"/>
      <c r="G757" s="50"/>
    </row>
    <row r="758" spans="2:7" ht="12.75" customHeight="1" x14ac:dyDescent="0.2">
      <c r="B758" s="122"/>
      <c r="C758" s="122"/>
      <c r="D758" s="122"/>
      <c r="E758" s="122"/>
      <c r="F758" s="119"/>
      <c r="G758" s="50"/>
    </row>
    <row r="759" spans="2:7" ht="12.75" customHeight="1" x14ac:dyDescent="0.2">
      <c r="B759" s="122"/>
      <c r="C759" s="122"/>
      <c r="D759" s="122"/>
      <c r="E759" s="122"/>
      <c r="F759" s="119"/>
      <c r="G759" s="50"/>
    </row>
    <row r="760" spans="2:7" ht="12.75" customHeight="1" x14ac:dyDescent="0.2">
      <c r="B760" s="122"/>
      <c r="C760" s="122"/>
      <c r="D760" s="122"/>
      <c r="E760" s="122"/>
      <c r="F760" s="119"/>
      <c r="G760" s="50"/>
    </row>
    <row r="761" spans="2:7" ht="12.75" customHeight="1" x14ac:dyDescent="0.2">
      <c r="B761" s="122"/>
      <c r="C761" s="122"/>
      <c r="D761" s="122"/>
      <c r="E761" s="122"/>
      <c r="F761" s="119"/>
      <c r="G761" s="50"/>
    </row>
    <row r="762" spans="2:7" ht="12.75" customHeight="1" x14ac:dyDescent="0.2">
      <c r="B762" s="122"/>
      <c r="C762" s="122"/>
      <c r="D762" s="122"/>
      <c r="E762" s="122"/>
      <c r="F762" s="119"/>
      <c r="G762" s="50"/>
    </row>
    <row r="763" spans="2:7" ht="12.75" customHeight="1" x14ac:dyDescent="0.2">
      <c r="B763" s="122"/>
      <c r="C763" s="122"/>
      <c r="D763" s="122"/>
      <c r="E763" s="122"/>
      <c r="F763" s="119"/>
      <c r="G763" s="50"/>
    </row>
    <row r="764" spans="2:7" ht="12.75" customHeight="1" x14ac:dyDescent="0.2">
      <c r="B764" s="122"/>
      <c r="C764" s="122"/>
      <c r="D764" s="122"/>
      <c r="E764" s="122"/>
      <c r="F764" s="119"/>
      <c r="G764" s="50"/>
    </row>
    <row r="765" spans="2:7" ht="12.75" customHeight="1" x14ac:dyDescent="0.2">
      <c r="B765" s="122"/>
      <c r="C765" s="122"/>
      <c r="D765" s="122"/>
      <c r="E765" s="122"/>
      <c r="F765" s="119"/>
      <c r="G765" s="50"/>
    </row>
    <row r="766" spans="2:7" ht="12.75" customHeight="1" x14ac:dyDescent="0.2">
      <c r="B766" s="122"/>
      <c r="C766" s="122"/>
      <c r="D766" s="122"/>
      <c r="E766" s="122"/>
      <c r="F766" s="119"/>
      <c r="G766" s="50"/>
    </row>
    <row r="767" spans="2:7" ht="12.75" customHeight="1" x14ac:dyDescent="0.2">
      <c r="B767" s="122"/>
      <c r="C767" s="122"/>
      <c r="D767" s="122"/>
      <c r="E767" s="122"/>
      <c r="F767" s="119"/>
      <c r="G767" s="50"/>
    </row>
    <row r="768" spans="2:7" ht="12.75" customHeight="1" x14ac:dyDescent="0.2">
      <c r="B768" s="122"/>
      <c r="C768" s="122"/>
      <c r="D768" s="122"/>
      <c r="E768" s="122"/>
      <c r="F768" s="119"/>
      <c r="G768" s="50"/>
    </row>
    <row r="769" spans="2:7" ht="12.75" customHeight="1" x14ac:dyDescent="0.2">
      <c r="B769" s="122"/>
      <c r="C769" s="122"/>
      <c r="D769" s="122"/>
      <c r="E769" s="122"/>
      <c r="F769" s="119"/>
      <c r="G769" s="50"/>
    </row>
    <row r="770" spans="2:7" ht="12.75" customHeight="1" x14ac:dyDescent="0.2">
      <c r="B770" s="122"/>
      <c r="C770" s="122"/>
      <c r="D770" s="122"/>
      <c r="E770" s="122"/>
      <c r="F770" s="119"/>
      <c r="G770" s="50"/>
    </row>
    <row r="771" spans="2:7" ht="12.75" customHeight="1" x14ac:dyDescent="0.2">
      <c r="B771" s="122"/>
      <c r="C771" s="122"/>
      <c r="D771" s="122"/>
      <c r="E771" s="122"/>
      <c r="F771" s="119"/>
      <c r="G771" s="50"/>
    </row>
    <row r="772" spans="2:7" ht="12.75" customHeight="1" x14ac:dyDescent="0.2">
      <c r="B772" s="122"/>
      <c r="C772" s="122"/>
      <c r="D772" s="122"/>
      <c r="E772" s="122"/>
      <c r="F772" s="119"/>
      <c r="G772" s="50"/>
    </row>
    <row r="773" spans="2:7" ht="12.75" customHeight="1" x14ac:dyDescent="0.2">
      <c r="B773" s="122"/>
      <c r="C773" s="122"/>
      <c r="D773" s="122"/>
      <c r="E773" s="122"/>
      <c r="F773" s="119"/>
      <c r="G773" s="50"/>
    </row>
    <row r="774" spans="2:7" ht="12.75" customHeight="1" x14ac:dyDescent="0.2">
      <c r="B774" s="122"/>
      <c r="C774" s="122"/>
      <c r="D774" s="122"/>
      <c r="E774" s="122"/>
      <c r="F774" s="119"/>
      <c r="G774" s="50"/>
    </row>
    <row r="775" spans="2:7" ht="12.75" customHeight="1" x14ac:dyDescent="0.2">
      <c r="B775" s="122"/>
      <c r="C775" s="122"/>
      <c r="D775" s="122"/>
      <c r="E775" s="122"/>
      <c r="F775" s="119"/>
      <c r="G775" s="50"/>
    </row>
    <row r="776" spans="2:7" ht="12.75" customHeight="1" x14ac:dyDescent="0.2">
      <c r="B776" s="122"/>
      <c r="C776" s="122"/>
      <c r="D776" s="122"/>
      <c r="E776" s="122"/>
      <c r="F776" s="119"/>
      <c r="G776" s="50"/>
    </row>
    <row r="777" spans="2:7" ht="12.75" customHeight="1" x14ac:dyDescent="0.2">
      <c r="B777" s="122"/>
      <c r="C777" s="122"/>
      <c r="D777" s="122"/>
      <c r="E777" s="122"/>
      <c r="F777" s="119"/>
      <c r="G777" s="50"/>
    </row>
    <row r="778" spans="2:7" ht="12.75" customHeight="1" x14ac:dyDescent="0.2">
      <c r="B778" s="122"/>
      <c r="C778" s="122"/>
      <c r="D778" s="122"/>
      <c r="E778" s="122"/>
      <c r="F778" s="119"/>
      <c r="G778" s="50"/>
    </row>
    <row r="779" spans="2:7" ht="12.75" customHeight="1" x14ac:dyDescent="0.2">
      <c r="B779" s="122"/>
      <c r="C779" s="122"/>
      <c r="D779" s="122"/>
      <c r="E779" s="122"/>
      <c r="F779" s="119"/>
      <c r="G779" s="50"/>
    </row>
    <row r="780" spans="2:7" ht="12.75" customHeight="1" x14ac:dyDescent="0.2">
      <c r="B780" s="122"/>
      <c r="C780" s="122"/>
      <c r="D780" s="122"/>
      <c r="E780" s="122"/>
      <c r="F780" s="119"/>
      <c r="G780" s="50"/>
    </row>
    <row r="781" spans="2:7" ht="12.75" customHeight="1" x14ac:dyDescent="0.2">
      <c r="B781" s="122"/>
      <c r="C781" s="122"/>
      <c r="D781" s="122"/>
      <c r="E781" s="122"/>
      <c r="F781" s="119"/>
      <c r="G781" s="50"/>
    </row>
    <row r="782" spans="2:7" ht="12.75" customHeight="1" x14ac:dyDescent="0.2">
      <c r="B782" s="122"/>
      <c r="C782" s="122"/>
      <c r="D782" s="122"/>
      <c r="E782" s="122"/>
      <c r="F782" s="119"/>
      <c r="G782" s="50"/>
    </row>
    <row r="783" spans="2:7" ht="12.75" customHeight="1" x14ac:dyDescent="0.2">
      <c r="B783" s="122"/>
      <c r="C783" s="122"/>
      <c r="D783" s="122"/>
      <c r="E783" s="122"/>
      <c r="F783" s="119"/>
      <c r="G783" s="50"/>
    </row>
    <row r="784" spans="2:7" ht="12.75" customHeight="1" x14ac:dyDescent="0.2">
      <c r="B784" s="122"/>
      <c r="C784" s="122"/>
      <c r="D784" s="122"/>
      <c r="E784" s="122"/>
      <c r="F784" s="119"/>
      <c r="G784" s="50"/>
    </row>
    <row r="785" spans="2:7" ht="12.75" customHeight="1" x14ac:dyDescent="0.2">
      <c r="B785" s="122"/>
      <c r="C785" s="122"/>
      <c r="D785" s="122"/>
      <c r="E785" s="122"/>
      <c r="F785" s="119"/>
      <c r="G785" s="50"/>
    </row>
    <row r="786" spans="2:7" ht="12.75" customHeight="1" x14ac:dyDescent="0.2">
      <c r="B786" s="122"/>
      <c r="C786" s="122"/>
      <c r="D786" s="122"/>
      <c r="E786" s="122"/>
      <c r="F786" s="119"/>
      <c r="G786" s="50"/>
    </row>
    <row r="787" spans="2:7" ht="12.75" customHeight="1" x14ac:dyDescent="0.2">
      <c r="B787" s="122"/>
      <c r="C787" s="122"/>
      <c r="D787" s="122"/>
      <c r="E787" s="122"/>
      <c r="F787" s="119"/>
      <c r="G787" s="50"/>
    </row>
    <row r="788" spans="2:7" ht="12.75" customHeight="1" x14ac:dyDescent="0.2">
      <c r="B788" s="122"/>
      <c r="C788" s="122"/>
      <c r="D788" s="122"/>
      <c r="E788" s="122"/>
      <c r="F788" s="119"/>
      <c r="G788" s="50"/>
    </row>
    <row r="789" spans="2:7" ht="12.75" customHeight="1" x14ac:dyDescent="0.2">
      <c r="B789" s="122"/>
      <c r="C789" s="122"/>
      <c r="D789" s="122"/>
      <c r="E789" s="122"/>
      <c r="F789" s="119"/>
      <c r="G789" s="50"/>
    </row>
    <row r="790" spans="2:7" ht="12.75" customHeight="1" x14ac:dyDescent="0.2">
      <c r="B790" s="122"/>
      <c r="C790" s="122"/>
      <c r="D790" s="122"/>
      <c r="E790" s="122"/>
      <c r="F790" s="119"/>
      <c r="G790" s="50"/>
    </row>
    <row r="791" spans="2:7" ht="12.75" customHeight="1" x14ac:dyDescent="0.2">
      <c r="B791" s="122"/>
      <c r="C791" s="122"/>
      <c r="D791" s="122"/>
      <c r="E791" s="122"/>
      <c r="F791" s="119"/>
      <c r="G791" s="50"/>
    </row>
    <row r="792" spans="2:7" ht="12.75" customHeight="1" x14ac:dyDescent="0.2">
      <c r="B792" s="122"/>
      <c r="C792" s="122"/>
      <c r="D792" s="122"/>
      <c r="E792" s="122"/>
      <c r="F792" s="119"/>
      <c r="G792" s="50"/>
    </row>
    <row r="793" spans="2:7" ht="12.75" customHeight="1" x14ac:dyDescent="0.2">
      <c r="B793" s="122"/>
      <c r="C793" s="122"/>
      <c r="D793" s="122"/>
      <c r="E793" s="122"/>
      <c r="F793" s="119"/>
      <c r="G793" s="50"/>
    </row>
    <row r="794" spans="2:7" ht="12.75" customHeight="1" x14ac:dyDescent="0.2">
      <c r="B794" s="122"/>
      <c r="C794" s="122"/>
      <c r="D794" s="122"/>
      <c r="E794" s="122"/>
      <c r="F794" s="119"/>
      <c r="G794" s="50"/>
    </row>
    <row r="795" spans="2:7" ht="12.75" customHeight="1" x14ac:dyDescent="0.2">
      <c r="B795" s="122"/>
      <c r="C795" s="122"/>
      <c r="D795" s="122"/>
      <c r="E795" s="122"/>
      <c r="F795" s="119"/>
      <c r="G795" s="50"/>
    </row>
    <row r="796" spans="2:7" ht="12.75" customHeight="1" x14ac:dyDescent="0.2">
      <c r="B796" s="122"/>
      <c r="C796" s="122"/>
      <c r="D796" s="122"/>
      <c r="E796" s="122"/>
      <c r="F796" s="119"/>
      <c r="G796" s="50"/>
    </row>
    <row r="797" spans="2:7" ht="12.75" customHeight="1" x14ac:dyDescent="0.2">
      <c r="B797" s="122"/>
      <c r="C797" s="122"/>
      <c r="D797" s="122"/>
      <c r="E797" s="122"/>
      <c r="F797" s="119"/>
      <c r="G797" s="50"/>
    </row>
    <row r="798" spans="2:7" ht="12.75" customHeight="1" x14ac:dyDescent="0.2">
      <c r="B798" s="122"/>
      <c r="C798" s="122"/>
      <c r="D798" s="122"/>
      <c r="E798" s="122"/>
      <c r="F798" s="119"/>
      <c r="G798" s="50"/>
    </row>
    <row r="799" spans="2:7" ht="12.75" customHeight="1" x14ac:dyDescent="0.2">
      <c r="B799" s="122"/>
      <c r="C799" s="122"/>
      <c r="D799" s="122"/>
      <c r="E799" s="122"/>
      <c r="F799" s="119"/>
      <c r="G799" s="50"/>
    </row>
    <row r="800" spans="2:7" ht="12.75" customHeight="1" x14ac:dyDescent="0.2">
      <c r="B800" s="122"/>
      <c r="C800" s="122"/>
      <c r="D800" s="122"/>
      <c r="E800" s="122"/>
      <c r="F800" s="119"/>
      <c r="G800" s="50"/>
    </row>
    <row r="801" spans="2:7" ht="12.75" customHeight="1" x14ac:dyDescent="0.2">
      <c r="B801" s="122"/>
      <c r="C801" s="122"/>
      <c r="D801" s="122"/>
      <c r="E801" s="122"/>
      <c r="F801" s="119"/>
      <c r="G801" s="50"/>
    </row>
    <row r="802" spans="2:7" ht="12.75" customHeight="1" x14ac:dyDescent="0.2">
      <c r="B802" s="122"/>
      <c r="C802" s="122"/>
      <c r="D802" s="122"/>
      <c r="E802" s="122"/>
      <c r="F802" s="119"/>
      <c r="G802" s="50"/>
    </row>
    <row r="803" spans="2:7" ht="12.75" customHeight="1" x14ac:dyDescent="0.2">
      <c r="B803" s="122"/>
      <c r="C803" s="122"/>
      <c r="D803" s="122"/>
      <c r="E803" s="122"/>
      <c r="F803" s="119"/>
      <c r="G803" s="50"/>
    </row>
    <row r="804" spans="2:7" ht="12.75" customHeight="1" x14ac:dyDescent="0.2">
      <c r="B804" s="122"/>
      <c r="C804" s="122"/>
      <c r="D804" s="122"/>
      <c r="E804" s="122"/>
      <c r="F804" s="119"/>
      <c r="G804" s="50"/>
    </row>
    <row r="805" spans="2:7" ht="12.75" customHeight="1" x14ac:dyDescent="0.2">
      <c r="B805" s="122"/>
      <c r="C805" s="122"/>
      <c r="D805" s="122"/>
      <c r="E805" s="122"/>
      <c r="F805" s="119"/>
      <c r="G805" s="50"/>
    </row>
    <row r="806" spans="2:7" ht="12.75" customHeight="1" x14ac:dyDescent="0.2">
      <c r="B806" s="122"/>
      <c r="C806" s="122"/>
      <c r="D806" s="122"/>
      <c r="E806" s="122"/>
      <c r="F806" s="119"/>
      <c r="G806" s="50"/>
    </row>
    <row r="807" spans="2:7" ht="12.75" customHeight="1" x14ac:dyDescent="0.2">
      <c r="B807" s="122"/>
      <c r="C807" s="122"/>
      <c r="D807" s="122"/>
      <c r="E807" s="122"/>
      <c r="F807" s="119"/>
      <c r="G807" s="50"/>
    </row>
    <row r="808" spans="2:7" ht="12.75" customHeight="1" x14ac:dyDescent="0.2">
      <c r="B808" s="122"/>
      <c r="C808" s="122"/>
      <c r="D808" s="122"/>
      <c r="E808" s="122"/>
      <c r="F808" s="119"/>
      <c r="G808" s="50"/>
    </row>
    <row r="809" spans="2:7" ht="12.75" customHeight="1" x14ac:dyDescent="0.2">
      <c r="B809" s="122"/>
      <c r="C809" s="122"/>
      <c r="D809" s="122"/>
      <c r="E809" s="122"/>
      <c r="F809" s="119"/>
      <c r="G809" s="50"/>
    </row>
    <row r="810" spans="2:7" ht="12.75" customHeight="1" x14ac:dyDescent="0.2">
      <c r="B810" s="122"/>
      <c r="C810" s="122"/>
      <c r="D810" s="122"/>
      <c r="E810" s="122"/>
      <c r="F810" s="119"/>
      <c r="G810" s="50"/>
    </row>
    <row r="811" spans="2:7" ht="12.75" customHeight="1" x14ac:dyDescent="0.2">
      <c r="B811" s="122"/>
      <c r="C811" s="122"/>
      <c r="D811" s="122"/>
      <c r="E811" s="122"/>
      <c r="F811" s="119"/>
      <c r="G811" s="50"/>
    </row>
    <row r="812" spans="2:7" ht="12.75" customHeight="1" x14ac:dyDescent="0.2">
      <c r="B812" s="122"/>
      <c r="C812" s="122"/>
      <c r="D812" s="122"/>
      <c r="E812" s="122"/>
      <c r="F812" s="119"/>
      <c r="G812" s="50"/>
    </row>
    <row r="813" spans="2:7" ht="12.75" customHeight="1" x14ac:dyDescent="0.2">
      <c r="B813" s="122"/>
      <c r="C813" s="122"/>
      <c r="D813" s="122"/>
      <c r="E813" s="122"/>
      <c r="F813" s="119"/>
      <c r="G813" s="50"/>
    </row>
    <row r="814" spans="2:7" ht="12.75" customHeight="1" x14ac:dyDescent="0.2">
      <c r="B814" s="122"/>
      <c r="C814" s="122"/>
      <c r="D814" s="122"/>
      <c r="E814" s="122"/>
      <c r="F814" s="119"/>
      <c r="G814" s="50"/>
    </row>
    <row r="815" spans="2:7" ht="12.75" customHeight="1" x14ac:dyDescent="0.2">
      <c r="B815" s="122"/>
      <c r="C815" s="122"/>
      <c r="D815" s="122"/>
      <c r="E815" s="122"/>
      <c r="F815" s="119"/>
      <c r="G815" s="50"/>
    </row>
    <row r="816" spans="2:7" ht="12.75" customHeight="1" x14ac:dyDescent="0.2">
      <c r="B816" s="122"/>
      <c r="C816" s="122"/>
      <c r="D816" s="122"/>
      <c r="E816" s="122"/>
      <c r="F816" s="119"/>
      <c r="G816" s="50"/>
    </row>
    <row r="817" spans="2:7" ht="12.75" customHeight="1" x14ac:dyDescent="0.2">
      <c r="B817" s="122"/>
      <c r="C817" s="122"/>
      <c r="D817" s="122"/>
      <c r="E817" s="122"/>
      <c r="F817" s="119"/>
      <c r="G817" s="50"/>
    </row>
    <row r="818" spans="2:7" ht="12.75" customHeight="1" x14ac:dyDescent="0.2">
      <c r="B818" s="122"/>
      <c r="C818" s="122"/>
      <c r="D818" s="122"/>
      <c r="E818" s="122"/>
      <c r="F818" s="119"/>
      <c r="G818" s="50"/>
    </row>
    <row r="819" spans="2:7" ht="12.75" customHeight="1" x14ac:dyDescent="0.2">
      <c r="B819" s="122"/>
      <c r="C819" s="122"/>
      <c r="D819" s="122"/>
      <c r="E819" s="122"/>
      <c r="F819" s="119"/>
      <c r="G819" s="50"/>
    </row>
    <row r="820" spans="2:7" ht="12.75" customHeight="1" x14ac:dyDescent="0.2">
      <c r="B820" s="122"/>
      <c r="C820" s="122"/>
      <c r="D820" s="122"/>
      <c r="E820" s="122"/>
      <c r="F820" s="119"/>
      <c r="G820" s="50"/>
    </row>
    <row r="821" spans="2:7" ht="12.75" customHeight="1" x14ac:dyDescent="0.2">
      <c r="B821" s="122"/>
      <c r="C821" s="122"/>
      <c r="D821" s="122"/>
      <c r="E821" s="122"/>
      <c r="F821" s="119"/>
      <c r="G821" s="50"/>
    </row>
    <row r="822" spans="2:7" ht="12.75" customHeight="1" x14ac:dyDescent="0.2">
      <c r="B822" s="122"/>
      <c r="C822" s="122"/>
      <c r="D822" s="122"/>
      <c r="E822" s="122"/>
      <c r="F822" s="119"/>
      <c r="G822" s="50"/>
    </row>
    <row r="823" spans="2:7" ht="12.75" customHeight="1" x14ac:dyDescent="0.2">
      <c r="B823" s="122"/>
      <c r="C823" s="122"/>
      <c r="D823" s="122"/>
      <c r="E823" s="122"/>
      <c r="F823" s="119"/>
      <c r="G823" s="50"/>
    </row>
    <row r="824" spans="2:7" ht="12.75" customHeight="1" x14ac:dyDescent="0.2">
      <c r="B824" s="122"/>
      <c r="C824" s="122"/>
      <c r="D824" s="122"/>
      <c r="E824" s="122"/>
      <c r="F824" s="119"/>
      <c r="G824" s="50"/>
    </row>
    <row r="825" spans="2:7" ht="12.75" customHeight="1" x14ac:dyDescent="0.2">
      <c r="B825" s="122"/>
      <c r="C825" s="122"/>
      <c r="D825" s="122"/>
      <c r="E825" s="122"/>
      <c r="F825" s="119"/>
      <c r="G825" s="50"/>
    </row>
    <row r="826" spans="2:7" ht="12.75" customHeight="1" x14ac:dyDescent="0.2">
      <c r="B826" s="122"/>
      <c r="C826" s="122"/>
      <c r="D826" s="122"/>
      <c r="E826" s="122"/>
      <c r="F826" s="119"/>
      <c r="G826" s="50"/>
    </row>
    <row r="827" spans="2:7" ht="12.75" customHeight="1" x14ac:dyDescent="0.2">
      <c r="B827" s="122"/>
      <c r="C827" s="122"/>
      <c r="D827" s="122"/>
      <c r="E827" s="122"/>
      <c r="F827" s="119"/>
      <c r="G827" s="50"/>
    </row>
    <row r="828" spans="2:7" ht="12.75" customHeight="1" x14ac:dyDescent="0.2">
      <c r="B828" s="122"/>
      <c r="C828" s="122"/>
      <c r="D828" s="122"/>
      <c r="E828" s="122"/>
      <c r="F828" s="119"/>
      <c r="G828" s="50"/>
    </row>
    <row r="829" spans="2:7" ht="12.75" customHeight="1" x14ac:dyDescent="0.2">
      <c r="B829" s="122"/>
      <c r="C829" s="122"/>
      <c r="D829" s="122"/>
      <c r="E829" s="122"/>
      <c r="F829" s="119"/>
      <c r="G829" s="50"/>
    </row>
    <row r="830" spans="2:7" ht="12.75" customHeight="1" x14ac:dyDescent="0.2">
      <c r="B830" s="122"/>
      <c r="C830" s="122"/>
      <c r="D830" s="122"/>
      <c r="E830" s="122"/>
      <c r="F830" s="119"/>
      <c r="G830" s="50"/>
    </row>
    <row r="831" spans="2:7" ht="12.75" customHeight="1" x14ac:dyDescent="0.2">
      <c r="B831" s="122"/>
      <c r="C831" s="122"/>
      <c r="D831" s="122"/>
      <c r="E831" s="122"/>
      <c r="F831" s="119"/>
      <c r="G831" s="50"/>
    </row>
    <row r="832" spans="2:7" ht="12.75" customHeight="1" x14ac:dyDescent="0.2">
      <c r="B832" s="122"/>
      <c r="C832" s="122"/>
      <c r="D832" s="122"/>
      <c r="E832" s="122"/>
      <c r="F832" s="119"/>
      <c r="G832" s="50"/>
    </row>
    <row r="833" spans="2:7" ht="12.75" customHeight="1" x14ac:dyDescent="0.2">
      <c r="B833" s="122"/>
      <c r="C833" s="122"/>
      <c r="D833" s="122"/>
      <c r="E833" s="122"/>
      <c r="F833" s="119"/>
      <c r="G833" s="50"/>
    </row>
    <row r="834" spans="2:7" ht="12.75" customHeight="1" x14ac:dyDescent="0.2">
      <c r="B834" s="122"/>
      <c r="C834" s="122"/>
      <c r="D834" s="122"/>
      <c r="E834" s="122"/>
      <c r="F834" s="119"/>
      <c r="G834" s="50"/>
    </row>
    <row r="835" spans="2:7" ht="12.75" customHeight="1" x14ac:dyDescent="0.2">
      <c r="B835" s="122"/>
      <c r="C835" s="122"/>
      <c r="D835" s="122"/>
      <c r="E835" s="122"/>
      <c r="F835" s="119"/>
      <c r="G835" s="50"/>
    </row>
    <row r="836" spans="2:7" ht="12.75" customHeight="1" x14ac:dyDescent="0.2">
      <c r="B836" s="122"/>
      <c r="C836" s="122"/>
      <c r="D836" s="122"/>
      <c r="E836" s="122"/>
      <c r="F836" s="119"/>
      <c r="G836" s="50"/>
    </row>
    <row r="837" spans="2:7" ht="12.75" customHeight="1" x14ac:dyDescent="0.2">
      <c r="B837" s="122"/>
      <c r="C837" s="122"/>
      <c r="D837" s="122"/>
      <c r="E837" s="122"/>
      <c r="F837" s="119"/>
      <c r="G837" s="50"/>
    </row>
    <row r="838" spans="2:7" ht="12.75" customHeight="1" x14ac:dyDescent="0.2">
      <c r="B838" s="122"/>
      <c r="C838" s="122"/>
      <c r="D838" s="122"/>
      <c r="E838" s="122"/>
      <c r="F838" s="119"/>
      <c r="G838" s="50"/>
    </row>
    <row r="839" spans="2:7" ht="12.75" customHeight="1" x14ac:dyDescent="0.2">
      <c r="B839" s="122"/>
      <c r="C839" s="122"/>
      <c r="D839" s="122"/>
      <c r="E839" s="122"/>
      <c r="F839" s="119"/>
      <c r="G839" s="50"/>
    </row>
    <row r="840" spans="2:7" ht="12.75" customHeight="1" x14ac:dyDescent="0.2">
      <c r="B840" s="122"/>
      <c r="C840" s="122"/>
      <c r="D840" s="122"/>
      <c r="E840" s="122"/>
      <c r="F840" s="119"/>
      <c r="G840" s="50"/>
    </row>
    <row r="841" spans="2:7" ht="12.75" customHeight="1" x14ac:dyDescent="0.2">
      <c r="B841" s="122"/>
      <c r="C841" s="122"/>
      <c r="D841" s="122"/>
      <c r="E841" s="122"/>
      <c r="F841" s="119"/>
      <c r="G841" s="50"/>
    </row>
    <row r="842" spans="2:7" ht="12.75" customHeight="1" x14ac:dyDescent="0.2">
      <c r="B842" s="122"/>
      <c r="C842" s="122"/>
      <c r="D842" s="122"/>
      <c r="E842" s="122"/>
      <c r="F842" s="119"/>
      <c r="G842" s="50"/>
    </row>
    <row r="843" spans="2:7" ht="12.75" customHeight="1" x14ac:dyDescent="0.2">
      <c r="B843" s="122"/>
      <c r="C843" s="122"/>
      <c r="D843" s="122"/>
      <c r="E843" s="122"/>
      <c r="F843" s="119"/>
      <c r="G843" s="50"/>
    </row>
    <row r="844" spans="2:7" ht="12.75" customHeight="1" x14ac:dyDescent="0.2">
      <c r="B844" s="122"/>
      <c r="C844" s="122"/>
      <c r="D844" s="122"/>
      <c r="E844" s="122"/>
      <c r="F844" s="119"/>
      <c r="G844" s="50"/>
    </row>
    <row r="845" spans="2:7" ht="12.75" customHeight="1" x14ac:dyDescent="0.2">
      <c r="B845" s="122"/>
      <c r="C845" s="122"/>
      <c r="D845" s="122"/>
      <c r="E845" s="122"/>
      <c r="F845" s="119"/>
      <c r="G845" s="50"/>
    </row>
    <row r="846" spans="2:7" ht="12.75" customHeight="1" x14ac:dyDescent="0.2">
      <c r="B846" s="122"/>
      <c r="C846" s="122"/>
      <c r="D846" s="122"/>
      <c r="E846" s="122"/>
      <c r="F846" s="119"/>
      <c r="G846" s="50"/>
    </row>
    <row r="847" spans="2:7" ht="12.75" customHeight="1" x14ac:dyDescent="0.2">
      <c r="B847" s="122"/>
      <c r="C847" s="122"/>
      <c r="D847" s="122"/>
      <c r="E847" s="122"/>
      <c r="F847" s="119"/>
      <c r="G847" s="50"/>
    </row>
    <row r="848" spans="2:7" ht="12.75" customHeight="1" x14ac:dyDescent="0.2">
      <c r="B848" s="122"/>
      <c r="C848" s="122"/>
      <c r="D848" s="122"/>
      <c r="E848" s="122"/>
      <c r="F848" s="119"/>
      <c r="G848" s="50"/>
    </row>
    <row r="849" spans="2:7" ht="12.75" customHeight="1" x14ac:dyDescent="0.2">
      <c r="B849" s="122"/>
      <c r="C849" s="122"/>
      <c r="D849" s="122"/>
      <c r="E849" s="122"/>
      <c r="F849" s="119"/>
      <c r="G849" s="50"/>
    </row>
    <row r="850" spans="2:7" ht="12.75" customHeight="1" x14ac:dyDescent="0.2">
      <c r="B850" s="122"/>
      <c r="C850" s="122"/>
      <c r="D850" s="122"/>
      <c r="E850" s="122"/>
      <c r="F850" s="119"/>
      <c r="G850" s="50"/>
    </row>
    <row r="851" spans="2:7" ht="12.75" customHeight="1" x14ac:dyDescent="0.2">
      <c r="B851" s="122"/>
      <c r="C851" s="122"/>
      <c r="D851" s="122"/>
      <c r="E851" s="122"/>
      <c r="F851" s="119"/>
      <c r="G851" s="50"/>
    </row>
    <row r="852" spans="2:7" ht="12.75" customHeight="1" x14ac:dyDescent="0.2">
      <c r="B852" s="122"/>
      <c r="C852" s="122"/>
      <c r="D852" s="122"/>
      <c r="E852" s="122"/>
      <c r="F852" s="119"/>
      <c r="G852" s="50"/>
    </row>
    <row r="853" spans="2:7" ht="12.75" customHeight="1" x14ac:dyDescent="0.2">
      <c r="B853" s="122"/>
      <c r="C853" s="122"/>
      <c r="D853" s="122"/>
      <c r="E853" s="122"/>
      <c r="F853" s="119"/>
      <c r="G853" s="50"/>
    </row>
    <row r="854" spans="2:7" ht="12.75" customHeight="1" x14ac:dyDescent="0.2">
      <c r="B854" s="122"/>
      <c r="C854" s="122"/>
      <c r="D854" s="122"/>
      <c r="E854" s="122"/>
      <c r="F854" s="119"/>
      <c r="G854" s="50"/>
    </row>
    <row r="855" spans="2:7" ht="12.75" customHeight="1" x14ac:dyDescent="0.2">
      <c r="B855" s="122"/>
      <c r="C855" s="122"/>
      <c r="D855" s="122"/>
      <c r="E855" s="122"/>
      <c r="F855" s="119"/>
      <c r="G855" s="50"/>
    </row>
    <row r="856" spans="2:7" ht="12.75" customHeight="1" x14ac:dyDescent="0.2">
      <c r="B856" s="122"/>
      <c r="C856" s="122"/>
      <c r="D856" s="122"/>
      <c r="E856" s="122"/>
      <c r="F856" s="119"/>
      <c r="G856" s="50"/>
    </row>
    <row r="857" spans="2:7" ht="12.75" customHeight="1" x14ac:dyDescent="0.2">
      <c r="B857" s="122"/>
      <c r="C857" s="122"/>
      <c r="D857" s="122"/>
      <c r="E857" s="122"/>
      <c r="F857" s="119"/>
      <c r="G857" s="50"/>
    </row>
    <row r="858" spans="2:7" ht="12.75" customHeight="1" x14ac:dyDescent="0.2">
      <c r="B858" s="122"/>
      <c r="C858" s="122"/>
      <c r="D858" s="122"/>
      <c r="E858" s="122"/>
      <c r="F858" s="119"/>
      <c r="G858" s="50"/>
    </row>
    <row r="859" spans="2:7" ht="12.75" customHeight="1" x14ac:dyDescent="0.2">
      <c r="B859" s="122"/>
      <c r="C859" s="122"/>
      <c r="D859" s="122"/>
      <c r="E859" s="122"/>
      <c r="F859" s="119"/>
      <c r="G859" s="50"/>
    </row>
    <row r="860" spans="2:7" ht="12.75" customHeight="1" x14ac:dyDescent="0.2">
      <c r="B860" s="122"/>
      <c r="C860" s="122"/>
      <c r="D860" s="122"/>
      <c r="E860" s="122"/>
      <c r="F860" s="119"/>
      <c r="G860" s="50"/>
    </row>
    <row r="861" spans="2:7" ht="12.75" customHeight="1" x14ac:dyDescent="0.2">
      <c r="B861" s="122"/>
      <c r="C861" s="122"/>
      <c r="D861" s="122"/>
      <c r="E861" s="122"/>
      <c r="F861" s="119"/>
      <c r="G861" s="50"/>
    </row>
    <row r="862" spans="2:7" ht="12.75" customHeight="1" x14ac:dyDescent="0.2">
      <c r="B862" s="122"/>
      <c r="C862" s="122"/>
      <c r="D862" s="122"/>
      <c r="E862" s="122"/>
      <c r="F862" s="119"/>
      <c r="G862" s="50"/>
    </row>
    <row r="863" spans="2:7" ht="12.75" customHeight="1" x14ac:dyDescent="0.2">
      <c r="B863" s="122"/>
      <c r="C863" s="122"/>
      <c r="D863" s="122"/>
      <c r="E863" s="122"/>
      <c r="F863" s="119"/>
      <c r="G863" s="50"/>
    </row>
    <row r="864" spans="2:7" ht="12.75" customHeight="1" x14ac:dyDescent="0.2">
      <c r="B864" s="122"/>
      <c r="C864" s="122"/>
      <c r="D864" s="122"/>
      <c r="E864" s="122"/>
      <c r="F864" s="119"/>
      <c r="G864" s="50"/>
    </row>
    <row r="865" spans="2:7" ht="12.75" customHeight="1" x14ac:dyDescent="0.2">
      <c r="B865" s="122"/>
      <c r="C865" s="122"/>
      <c r="D865" s="122"/>
      <c r="E865" s="122"/>
      <c r="F865" s="119"/>
      <c r="G865" s="50"/>
    </row>
    <row r="866" spans="2:7" ht="12.75" customHeight="1" x14ac:dyDescent="0.2">
      <c r="B866" s="122"/>
      <c r="C866" s="122"/>
      <c r="D866" s="122"/>
      <c r="E866" s="122"/>
      <c r="F866" s="119"/>
      <c r="G866" s="50"/>
    </row>
    <row r="867" spans="2:7" ht="12.75" customHeight="1" x14ac:dyDescent="0.2">
      <c r="B867" s="122"/>
      <c r="C867" s="122"/>
      <c r="D867" s="122"/>
      <c r="E867" s="122"/>
      <c r="F867" s="119"/>
      <c r="G867" s="50"/>
    </row>
    <row r="868" spans="2:7" ht="12.75" customHeight="1" x14ac:dyDescent="0.2">
      <c r="B868" s="122"/>
      <c r="C868" s="122"/>
      <c r="D868" s="122"/>
      <c r="E868" s="122"/>
      <c r="F868" s="119"/>
      <c r="G868" s="50"/>
    </row>
    <row r="869" spans="2:7" ht="12.75" customHeight="1" x14ac:dyDescent="0.2">
      <c r="B869" s="122"/>
      <c r="C869" s="122"/>
      <c r="D869" s="122"/>
      <c r="E869" s="122"/>
      <c r="F869" s="119"/>
      <c r="G869" s="50"/>
    </row>
    <row r="870" spans="2:7" ht="12.75" customHeight="1" x14ac:dyDescent="0.2">
      <c r="B870" s="122"/>
      <c r="C870" s="122"/>
      <c r="D870" s="122"/>
      <c r="E870" s="122"/>
      <c r="F870" s="119"/>
      <c r="G870" s="50"/>
    </row>
    <row r="871" spans="2:7" ht="12.75" customHeight="1" x14ac:dyDescent="0.2">
      <c r="B871" s="122"/>
      <c r="C871" s="122"/>
      <c r="D871" s="122"/>
      <c r="E871" s="122"/>
      <c r="F871" s="119"/>
      <c r="G871" s="50"/>
    </row>
    <row r="872" spans="2:7" ht="12.75" customHeight="1" x14ac:dyDescent="0.2">
      <c r="B872" s="122"/>
      <c r="C872" s="122"/>
      <c r="D872" s="122"/>
      <c r="E872" s="122"/>
      <c r="F872" s="119"/>
      <c r="G872" s="50"/>
    </row>
    <row r="873" spans="2:7" ht="12.75" customHeight="1" x14ac:dyDescent="0.2">
      <c r="B873" s="122"/>
      <c r="C873" s="122"/>
      <c r="D873" s="122"/>
      <c r="E873" s="122"/>
      <c r="F873" s="119"/>
      <c r="G873" s="50"/>
    </row>
    <row r="874" spans="2:7" ht="12.75" customHeight="1" x14ac:dyDescent="0.2">
      <c r="B874" s="122"/>
      <c r="C874" s="122"/>
      <c r="D874" s="122"/>
      <c r="E874" s="122"/>
      <c r="F874" s="119"/>
      <c r="G874" s="50"/>
    </row>
    <row r="875" spans="2:7" ht="12.75" customHeight="1" x14ac:dyDescent="0.2">
      <c r="B875" s="122"/>
      <c r="C875" s="122"/>
      <c r="D875" s="122"/>
      <c r="E875" s="122"/>
      <c r="F875" s="119"/>
      <c r="G875" s="50"/>
    </row>
    <row r="876" spans="2:7" ht="12.75" customHeight="1" x14ac:dyDescent="0.2">
      <c r="B876" s="122"/>
      <c r="C876" s="122"/>
      <c r="D876" s="122"/>
      <c r="E876" s="122"/>
      <c r="F876" s="119"/>
      <c r="G876" s="50"/>
    </row>
    <row r="877" spans="2:7" ht="12.75" customHeight="1" x14ac:dyDescent="0.2">
      <c r="B877" s="122"/>
      <c r="C877" s="122"/>
      <c r="D877" s="122"/>
      <c r="E877" s="122"/>
      <c r="F877" s="119"/>
      <c r="G877" s="50"/>
    </row>
    <row r="878" spans="2:7" ht="12.75" customHeight="1" x14ac:dyDescent="0.2">
      <c r="B878" s="122"/>
      <c r="C878" s="122"/>
      <c r="D878" s="122"/>
      <c r="E878" s="122"/>
      <c r="F878" s="119"/>
      <c r="G878" s="50"/>
    </row>
    <row r="879" spans="2:7" ht="12.75" customHeight="1" x14ac:dyDescent="0.2">
      <c r="B879" s="122"/>
      <c r="C879" s="122"/>
      <c r="D879" s="122"/>
      <c r="E879" s="122"/>
      <c r="F879" s="119"/>
      <c r="G879" s="50"/>
    </row>
    <row r="880" spans="2:7" ht="12.75" customHeight="1" x14ac:dyDescent="0.2">
      <c r="B880" s="122"/>
      <c r="C880" s="122"/>
      <c r="D880" s="122"/>
      <c r="E880" s="122"/>
      <c r="F880" s="119"/>
      <c r="G880" s="50"/>
    </row>
    <row r="881" spans="2:7" ht="12.75" customHeight="1" x14ac:dyDescent="0.2">
      <c r="B881" s="122"/>
      <c r="C881" s="122"/>
      <c r="D881" s="122"/>
      <c r="E881" s="122"/>
      <c r="F881" s="119"/>
      <c r="G881" s="50"/>
    </row>
    <row r="882" spans="2:7" ht="12.75" customHeight="1" x14ac:dyDescent="0.2">
      <c r="B882" s="122"/>
      <c r="C882" s="122"/>
      <c r="D882" s="122"/>
      <c r="E882" s="122"/>
      <c r="F882" s="119"/>
      <c r="G882" s="50"/>
    </row>
    <row r="883" spans="2:7" ht="12.75" customHeight="1" x14ac:dyDescent="0.2">
      <c r="B883" s="122"/>
      <c r="C883" s="122"/>
      <c r="D883" s="122"/>
      <c r="E883" s="122"/>
      <c r="F883" s="119"/>
      <c r="G883" s="50"/>
    </row>
    <row r="884" spans="2:7" ht="12.75" customHeight="1" x14ac:dyDescent="0.2">
      <c r="B884" s="122"/>
      <c r="C884" s="122"/>
      <c r="D884" s="122"/>
      <c r="E884" s="122"/>
      <c r="F884" s="119"/>
      <c r="G884" s="50"/>
    </row>
    <row r="885" spans="2:7" ht="12.75" customHeight="1" x14ac:dyDescent="0.2">
      <c r="B885" s="122"/>
      <c r="C885" s="122"/>
      <c r="D885" s="122"/>
      <c r="E885" s="122"/>
      <c r="F885" s="119"/>
      <c r="G885" s="50"/>
    </row>
    <row r="886" spans="2:7" ht="12.75" customHeight="1" x14ac:dyDescent="0.2">
      <c r="B886" s="122"/>
      <c r="C886" s="122"/>
      <c r="D886" s="122"/>
      <c r="E886" s="122"/>
      <c r="F886" s="119"/>
      <c r="G886" s="50"/>
    </row>
    <row r="887" spans="2:7" ht="12.75" customHeight="1" x14ac:dyDescent="0.2">
      <c r="B887" s="122"/>
      <c r="C887" s="122"/>
      <c r="D887" s="122"/>
      <c r="E887" s="122"/>
      <c r="F887" s="119"/>
      <c r="G887" s="50"/>
    </row>
    <row r="888" spans="2:7" ht="12.75" customHeight="1" x14ac:dyDescent="0.2">
      <c r="B888" s="122"/>
      <c r="C888" s="122"/>
      <c r="D888" s="122"/>
      <c r="E888" s="122"/>
      <c r="F888" s="119"/>
      <c r="G888" s="50"/>
    </row>
    <row r="889" spans="2:7" ht="12.75" customHeight="1" x14ac:dyDescent="0.2">
      <c r="B889" s="122"/>
      <c r="C889" s="122"/>
      <c r="D889" s="122"/>
      <c r="E889" s="122"/>
      <c r="F889" s="119"/>
      <c r="G889" s="50"/>
    </row>
    <row r="890" spans="2:7" ht="12.75" customHeight="1" x14ac:dyDescent="0.2">
      <c r="B890" s="122"/>
      <c r="C890" s="122"/>
      <c r="D890" s="122"/>
      <c r="E890" s="122"/>
      <c r="F890" s="119"/>
      <c r="G890" s="50"/>
    </row>
    <row r="891" spans="2:7" ht="12.75" customHeight="1" x14ac:dyDescent="0.2">
      <c r="B891" s="122"/>
      <c r="C891" s="122"/>
      <c r="D891" s="122"/>
      <c r="E891" s="122"/>
      <c r="F891" s="119"/>
      <c r="G891" s="50"/>
    </row>
    <row r="892" spans="2:7" ht="12.75" customHeight="1" x14ac:dyDescent="0.2">
      <c r="B892" s="122"/>
      <c r="C892" s="122"/>
      <c r="D892" s="122"/>
      <c r="E892" s="122"/>
      <c r="F892" s="119"/>
      <c r="G892" s="50"/>
    </row>
    <row r="893" spans="2:7" ht="12.75" customHeight="1" x14ac:dyDescent="0.2">
      <c r="B893" s="122"/>
      <c r="C893" s="122"/>
      <c r="D893" s="122"/>
      <c r="E893" s="122"/>
      <c r="F893" s="119"/>
      <c r="G893" s="50"/>
    </row>
    <row r="894" spans="2:7" ht="12.75" customHeight="1" x14ac:dyDescent="0.2">
      <c r="B894" s="122"/>
      <c r="C894" s="122"/>
      <c r="D894" s="122"/>
      <c r="E894" s="122"/>
      <c r="F894" s="119"/>
      <c r="G894" s="50"/>
    </row>
    <row r="895" spans="2:7" ht="12.75" customHeight="1" x14ac:dyDescent="0.2">
      <c r="B895" s="122"/>
      <c r="C895" s="122"/>
      <c r="D895" s="122"/>
      <c r="E895" s="122"/>
      <c r="F895" s="119"/>
      <c r="G895" s="50"/>
    </row>
    <row r="896" spans="2:7" ht="12.75" customHeight="1" x14ac:dyDescent="0.2">
      <c r="B896" s="122"/>
      <c r="C896" s="122"/>
      <c r="D896" s="122"/>
      <c r="E896" s="122"/>
      <c r="F896" s="119"/>
      <c r="G896" s="50"/>
    </row>
    <row r="897" spans="2:7" ht="12.75" customHeight="1" x14ac:dyDescent="0.2">
      <c r="B897" s="122"/>
      <c r="C897" s="122"/>
      <c r="D897" s="122"/>
      <c r="E897" s="122"/>
      <c r="F897" s="119"/>
      <c r="G897" s="50"/>
    </row>
    <row r="898" spans="2:7" ht="12.75" customHeight="1" x14ac:dyDescent="0.2">
      <c r="B898" s="122"/>
      <c r="C898" s="122"/>
      <c r="D898" s="122"/>
      <c r="E898" s="122"/>
      <c r="F898" s="119"/>
      <c r="G898" s="50"/>
    </row>
    <row r="899" spans="2:7" ht="12.75" customHeight="1" x14ac:dyDescent="0.2">
      <c r="B899" s="122"/>
      <c r="C899" s="122"/>
      <c r="D899" s="122"/>
      <c r="E899" s="122"/>
      <c r="F899" s="119"/>
      <c r="G899" s="50"/>
    </row>
    <row r="900" spans="2:7" ht="12.75" customHeight="1" x14ac:dyDescent="0.2">
      <c r="B900" s="122"/>
      <c r="C900" s="122"/>
      <c r="D900" s="122"/>
      <c r="E900" s="122"/>
      <c r="F900" s="119"/>
      <c r="G900" s="50"/>
    </row>
    <row r="901" spans="2:7" ht="12.75" customHeight="1" x14ac:dyDescent="0.2">
      <c r="B901" s="122"/>
      <c r="C901" s="122"/>
      <c r="D901" s="122"/>
      <c r="E901" s="122"/>
      <c r="F901" s="119"/>
      <c r="G901" s="50"/>
    </row>
    <row r="902" spans="2:7" ht="12.75" customHeight="1" x14ac:dyDescent="0.2">
      <c r="B902" s="122"/>
      <c r="C902" s="122"/>
      <c r="D902" s="122"/>
      <c r="E902" s="122"/>
      <c r="F902" s="119"/>
      <c r="G902" s="50"/>
    </row>
    <row r="903" spans="2:7" ht="12.75" customHeight="1" x14ac:dyDescent="0.2">
      <c r="B903" s="122"/>
      <c r="C903" s="122"/>
      <c r="D903" s="122"/>
      <c r="E903" s="122"/>
      <c r="F903" s="119"/>
      <c r="G903" s="50"/>
    </row>
    <row r="904" spans="2:7" ht="12.75" customHeight="1" x14ac:dyDescent="0.2">
      <c r="B904" s="122"/>
      <c r="C904" s="122"/>
      <c r="D904" s="122"/>
      <c r="E904" s="122"/>
      <c r="F904" s="119"/>
      <c r="G904" s="50"/>
    </row>
    <row r="905" spans="2:7" ht="12.75" customHeight="1" x14ac:dyDescent="0.2">
      <c r="B905" s="122"/>
      <c r="C905" s="122"/>
      <c r="D905" s="122"/>
      <c r="E905" s="122"/>
      <c r="F905" s="119"/>
      <c r="G905" s="50"/>
    </row>
    <row r="906" spans="2:7" ht="12.75" customHeight="1" x14ac:dyDescent="0.2">
      <c r="B906" s="122"/>
      <c r="C906" s="122"/>
      <c r="D906" s="122"/>
      <c r="E906" s="122"/>
      <c r="F906" s="119"/>
      <c r="G906" s="50"/>
    </row>
    <row r="907" spans="2:7" ht="12.75" customHeight="1" x14ac:dyDescent="0.2">
      <c r="B907" s="122"/>
      <c r="C907" s="122"/>
      <c r="D907" s="122"/>
      <c r="E907" s="122"/>
      <c r="F907" s="119"/>
      <c r="G907" s="50"/>
    </row>
    <row r="908" spans="2:7" ht="12.75" customHeight="1" x14ac:dyDescent="0.2">
      <c r="B908" s="122"/>
      <c r="C908" s="122"/>
      <c r="D908" s="122"/>
      <c r="E908" s="122"/>
      <c r="F908" s="119"/>
      <c r="G908" s="50"/>
    </row>
    <row r="909" spans="2:7" ht="12.75" customHeight="1" x14ac:dyDescent="0.2">
      <c r="B909" s="122"/>
      <c r="C909" s="122"/>
      <c r="D909" s="122"/>
      <c r="E909" s="122"/>
      <c r="F909" s="119"/>
      <c r="G909" s="50"/>
    </row>
    <row r="910" spans="2:7" ht="12.75" customHeight="1" x14ac:dyDescent="0.2">
      <c r="B910" s="122"/>
      <c r="C910" s="122"/>
      <c r="D910" s="122"/>
      <c r="E910" s="122"/>
      <c r="F910" s="119"/>
      <c r="G910" s="50"/>
    </row>
    <row r="911" spans="2:7" ht="12.75" customHeight="1" x14ac:dyDescent="0.2">
      <c r="B911" s="122"/>
      <c r="C911" s="122"/>
      <c r="D911" s="122"/>
      <c r="E911" s="122"/>
      <c r="F911" s="119"/>
      <c r="G911" s="50"/>
    </row>
    <row r="912" spans="2:7" ht="12.75" customHeight="1" x14ac:dyDescent="0.2">
      <c r="B912" s="122"/>
      <c r="C912" s="122"/>
      <c r="D912" s="122"/>
      <c r="E912" s="122"/>
      <c r="F912" s="119"/>
      <c r="G912" s="50"/>
    </row>
    <row r="913" spans="2:7" ht="12.75" customHeight="1" x14ac:dyDescent="0.2">
      <c r="B913" s="122"/>
      <c r="C913" s="122"/>
      <c r="D913" s="122"/>
      <c r="E913" s="122"/>
      <c r="F913" s="119"/>
      <c r="G913" s="50"/>
    </row>
    <row r="914" spans="2:7" ht="12.75" customHeight="1" x14ac:dyDescent="0.2">
      <c r="B914" s="122"/>
      <c r="C914" s="122"/>
      <c r="D914" s="122"/>
      <c r="E914" s="122"/>
      <c r="F914" s="119"/>
      <c r="G914" s="50"/>
    </row>
    <row r="915" spans="2:7" ht="12.75" customHeight="1" x14ac:dyDescent="0.2">
      <c r="B915" s="122"/>
      <c r="C915" s="122"/>
      <c r="D915" s="122"/>
      <c r="E915" s="122"/>
      <c r="F915" s="119"/>
      <c r="G915" s="50"/>
    </row>
    <row r="916" spans="2:7" ht="12.75" customHeight="1" x14ac:dyDescent="0.2">
      <c r="B916" s="122"/>
      <c r="C916" s="122"/>
      <c r="D916" s="122"/>
      <c r="E916" s="122"/>
      <c r="F916" s="119"/>
      <c r="G916" s="50"/>
    </row>
    <row r="917" spans="2:7" ht="12.75" customHeight="1" x14ac:dyDescent="0.2">
      <c r="B917" s="122"/>
      <c r="C917" s="122"/>
      <c r="D917" s="122"/>
      <c r="E917" s="122"/>
      <c r="F917" s="119"/>
      <c r="G917" s="50"/>
    </row>
    <row r="918" spans="2:7" ht="12.75" customHeight="1" x14ac:dyDescent="0.2">
      <c r="B918" s="122"/>
      <c r="C918" s="122"/>
      <c r="D918" s="122"/>
      <c r="E918" s="122"/>
      <c r="F918" s="119"/>
      <c r="G918" s="50"/>
    </row>
    <row r="919" spans="2:7" ht="12.75" customHeight="1" x14ac:dyDescent="0.2">
      <c r="B919" s="122"/>
      <c r="C919" s="122"/>
      <c r="D919" s="122"/>
      <c r="E919" s="122"/>
      <c r="F919" s="119"/>
      <c r="G919" s="50"/>
    </row>
    <row r="920" spans="2:7" ht="12.75" customHeight="1" x14ac:dyDescent="0.2">
      <c r="B920" s="122"/>
      <c r="C920" s="122"/>
      <c r="D920" s="122"/>
      <c r="E920" s="122"/>
      <c r="F920" s="119"/>
      <c r="G920" s="50"/>
    </row>
    <row r="921" spans="2:7" ht="12.75" customHeight="1" x14ac:dyDescent="0.2">
      <c r="B921" s="122"/>
      <c r="C921" s="122"/>
      <c r="D921" s="122"/>
      <c r="E921" s="122"/>
      <c r="F921" s="119"/>
      <c r="G921" s="50"/>
    </row>
    <row r="922" spans="2:7" ht="12.75" customHeight="1" x14ac:dyDescent="0.2">
      <c r="B922" s="122"/>
      <c r="C922" s="122"/>
      <c r="D922" s="122"/>
      <c r="E922" s="122"/>
      <c r="F922" s="119"/>
      <c r="G922" s="50"/>
    </row>
    <row r="923" spans="2:7" ht="12.75" customHeight="1" x14ac:dyDescent="0.2">
      <c r="B923" s="122"/>
      <c r="C923" s="122"/>
      <c r="D923" s="122"/>
      <c r="E923" s="122"/>
      <c r="F923" s="119"/>
      <c r="G923" s="50"/>
    </row>
    <row r="924" spans="2:7" ht="12.75" customHeight="1" x14ac:dyDescent="0.2">
      <c r="B924" s="122"/>
      <c r="C924" s="122"/>
      <c r="D924" s="122"/>
      <c r="E924" s="122"/>
      <c r="F924" s="119"/>
      <c r="G924" s="50"/>
    </row>
    <row r="925" spans="2:7" ht="12.75" customHeight="1" x14ac:dyDescent="0.2">
      <c r="B925" s="122"/>
      <c r="C925" s="122"/>
      <c r="D925" s="122"/>
      <c r="E925" s="122"/>
      <c r="F925" s="119"/>
      <c r="G925" s="50"/>
    </row>
    <row r="926" spans="2:7" ht="12.75" customHeight="1" x14ac:dyDescent="0.2">
      <c r="B926" s="122"/>
      <c r="C926" s="122"/>
      <c r="D926" s="122"/>
      <c r="E926" s="122"/>
      <c r="F926" s="119"/>
      <c r="G926" s="50"/>
    </row>
    <row r="927" spans="2:7" ht="12.75" customHeight="1" x14ac:dyDescent="0.2">
      <c r="B927" s="122"/>
      <c r="C927" s="122"/>
      <c r="D927" s="122"/>
      <c r="E927" s="122"/>
      <c r="F927" s="119"/>
      <c r="G927" s="50"/>
    </row>
    <row r="928" spans="2:7" ht="12.75" customHeight="1" x14ac:dyDescent="0.2">
      <c r="B928" s="122"/>
      <c r="C928" s="122"/>
      <c r="D928" s="122"/>
      <c r="E928" s="122"/>
      <c r="F928" s="119"/>
      <c r="G928" s="50"/>
    </row>
    <row r="929" spans="2:7" ht="12.75" customHeight="1" x14ac:dyDescent="0.2">
      <c r="B929" s="122"/>
      <c r="C929" s="122"/>
      <c r="D929" s="122"/>
      <c r="E929" s="122"/>
      <c r="F929" s="119"/>
      <c r="G929" s="50"/>
    </row>
    <row r="930" spans="2:7" ht="12.75" customHeight="1" x14ac:dyDescent="0.2">
      <c r="B930" s="122"/>
      <c r="C930" s="122"/>
      <c r="D930" s="122"/>
      <c r="E930" s="122"/>
      <c r="F930" s="119"/>
      <c r="G930" s="50"/>
    </row>
    <row r="931" spans="2:7" ht="12.75" customHeight="1" x14ac:dyDescent="0.2">
      <c r="B931" s="122"/>
      <c r="C931" s="122"/>
      <c r="D931" s="122"/>
      <c r="E931" s="122"/>
      <c r="F931" s="119"/>
      <c r="G931" s="50"/>
    </row>
    <row r="932" spans="2:7" ht="12.75" customHeight="1" x14ac:dyDescent="0.2">
      <c r="B932" s="122"/>
      <c r="C932" s="122"/>
      <c r="D932" s="122"/>
      <c r="E932" s="122"/>
      <c r="F932" s="119"/>
      <c r="G932" s="50"/>
    </row>
    <row r="933" spans="2:7" ht="12.75" customHeight="1" x14ac:dyDescent="0.2">
      <c r="B933" s="122"/>
      <c r="C933" s="122"/>
      <c r="D933" s="122"/>
      <c r="E933" s="122"/>
      <c r="F933" s="119"/>
      <c r="G933" s="50"/>
    </row>
    <row r="934" spans="2:7" ht="12.75" customHeight="1" x14ac:dyDescent="0.2">
      <c r="B934" s="122"/>
      <c r="C934" s="122"/>
      <c r="D934" s="122"/>
      <c r="E934" s="122"/>
      <c r="F934" s="119"/>
      <c r="G934" s="50"/>
    </row>
    <row r="935" spans="2:7" ht="12.75" customHeight="1" x14ac:dyDescent="0.2">
      <c r="B935" s="122"/>
      <c r="C935" s="122"/>
      <c r="D935" s="122"/>
      <c r="E935" s="122"/>
      <c r="F935" s="119"/>
      <c r="G935" s="50"/>
    </row>
    <row r="936" spans="2:7" ht="12.75" customHeight="1" x14ac:dyDescent="0.2">
      <c r="B936" s="122"/>
      <c r="C936" s="122"/>
      <c r="D936" s="122"/>
      <c r="E936" s="122"/>
      <c r="F936" s="119"/>
      <c r="G936" s="50"/>
    </row>
    <row r="937" spans="2:7" ht="12.75" customHeight="1" x14ac:dyDescent="0.2">
      <c r="B937" s="122"/>
      <c r="C937" s="122"/>
      <c r="D937" s="122"/>
      <c r="E937" s="122"/>
      <c r="F937" s="119"/>
      <c r="G937" s="50"/>
    </row>
    <row r="938" spans="2:7" ht="12.75" customHeight="1" x14ac:dyDescent="0.2">
      <c r="B938" s="122"/>
      <c r="C938" s="122"/>
      <c r="D938" s="122"/>
      <c r="E938" s="122"/>
      <c r="F938" s="119"/>
      <c r="G938" s="50"/>
    </row>
    <row r="939" spans="2:7" ht="12.75" customHeight="1" x14ac:dyDescent="0.2">
      <c r="B939" s="122"/>
      <c r="C939" s="122"/>
      <c r="D939" s="122"/>
      <c r="E939" s="122"/>
      <c r="F939" s="119"/>
      <c r="G939" s="50"/>
    </row>
    <row r="940" spans="2:7" ht="12.75" customHeight="1" x14ac:dyDescent="0.2">
      <c r="B940" s="122"/>
      <c r="C940" s="122"/>
      <c r="D940" s="122"/>
      <c r="E940" s="122"/>
      <c r="F940" s="119"/>
      <c r="G940" s="50"/>
    </row>
    <row r="941" spans="2:7" ht="12.75" customHeight="1" x14ac:dyDescent="0.2">
      <c r="B941" s="122"/>
      <c r="C941" s="122"/>
      <c r="D941" s="122"/>
      <c r="E941" s="122"/>
      <c r="F941" s="119"/>
      <c r="G941" s="50"/>
    </row>
    <row r="942" spans="2:7" ht="12.75" customHeight="1" x14ac:dyDescent="0.2">
      <c r="B942" s="122"/>
      <c r="C942" s="122"/>
      <c r="D942" s="122"/>
      <c r="E942" s="122"/>
      <c r="F942" s="119"/>
      <c r="G942" s="50"/>
    </row>
    <row r="943" spans="2:7" ht="12.75" customHeight="1" x14ac:dyDescent="0.2">
      <c r="B943" s="122"/>
      <c r="C943" s="122"/>
      <c r="D943" s="122"/>
      <c r="E943" s="122"/>
      <c r="F943" s="119"/>
      <c r="G943" s="50"/>
    </row>
    <row r="944" spans="2:7" ht="12.75" customHeight="1" x14ac:dyDescent="0.2">
      <c r="B944" s="122"/>
      <c r="C944" s="122"/>
      <c r="D944" s="122"/>
      <c r="E944" s="122"/>
      <c r="F944" s="119"/>
      <c r="G944" s="50"/>
    </row>
    <row r="945" spans="2:7" ht="12.75" customHeight="1" x14ac:dyDescent="0.2">
      <c r="B945" s="122"/>
      <c r="C945" s="122"/>
      <c r="D945" s="122"/>
      <c r="E945" s="122"/>
      <c r="F945" s="119"/>
      <c r="G945" s="50"/>
    </row>
    <row r="946" spans="2:7" ht="12.75" customHeight="1" x14ac:dyDescent="0.2">
      <c r="B946" s="122"/>
      <c r="C946" s="122"/>
      <c r="D946" s="122"/>
      <c r="E946" s="122"/>
      <c r="F946" s="119"/>
      <c r="G946" s="50"/>
    </row>
    <row r="947" spans="2:7" ht="12.75" customHeight="1" x14ac:dyDescent="0.2">
      <c r="B947" s="122"/>
      <c r="C947" s="122"/>
      <c r="D947" s="122"/>
      <c r="E947" s="122"/>
      <c r="F947" s="119"/>
      <c r="G947" s="50"/>
    </row>
    <row r="948" spans="2:7" ht="12.75" customHeight="1" x14ac:dyDescent="0.2">
      <c r="B948" s="122"/>
      <c r="C948" s="122"/>
      <c r="D948" s="122"/>
      <c r="E948" s="122"/>
      <c r="F948" s="119"/>
      <c r="G948" s="50"/>
    </row>
    <row r="949" spans="2:7" ht="12.75" customHeight="1" x14ac:dyDescent="0.2">
      <c r="B949" s="122"/>
      <c r="C949" s="122"/>
      <c r="D949" s="122"/>
      <c r="E949" s="122"/>
      <c r="F949" s="119"/>
      <c r="G949" s="50"/>
    </row>
    <row r="950" spans="2:7" ht="12.75" customHeight="1" x14ac:dyDescent="0.2">
      <c r="B950" s="122"/>
      <c r="C950" s="122"/>
      <c r="D950" s="122"/>
      <c r="E950" s="122"/>
      <c r="F950" s="119"/>
      <c r="G950" s="50"/>
    </row>
    <row r="951" spans="2:7" ht="12.75" customHeight="1" x14ac:dyDescent="0.2">
      <c r="B951" s="122"/>
      <c r="C951" s="122"/>
      <c r="D951" s="122"/>
      <c r="E951" s="122"/>
      <c r="F951" s="119"/>
      <c r="G951" s="50"/>
    </row>
    <row r="952" spans="2:7" ht="12.75" customHeight="1" x14ac:dyDescent="0.2">
      <c r="B952" s="122"/>
      <c r="C952" s="122"/>
      <c r="D952" s="122"/>
      <c r="E952" s="122"/>
      <c r="F952" s="119"/>
      <c r="G952" s="50"/>
    </row>
    <row r="953" spans="2:7" ht="12.75" customHeight="1" x14ac:dyDescent="0.2">
      <c r="B953" s="122"/>
      <c r="C953" s="122"/>
      <c r="D953" s="122"/>
      <c r="E953" s="122"/>
      <c r="F953" s="119"/>
      <c r="G953" s="50"/>
    </row>
    <row r="954" spans="2:7" ht="12.75" customHeight="1" x14ac:dyDescent="0.2">
      <c r="B954" s="122"/>
      <c r="C954" s="122"/>
      <c r="D954" s="122"/>
      <c r="E954" s="122"/>
      <c r="F954" s="119"/>
      <c r="G954" s="50"/>
    </row>
    <row r="955" spans="2:7" ht="12.75" customHeight="1" x14ac:dyDescent="0.2">
      <c r="B955" s="122"/>
      <c r="C955" s="122"/>
      <c r="D955" s="122"/>
      <c r="E955" s="122"/>
      <c r="F955" s="119"/>
      <c r="G955" s="50"/>
    </row>
    <row r="956" spans="2:7" ht="12.75" customHeight="1" x14ac:dyDescent="0.2">
      <c r="B956" s="122"/>
      <c r="C956" s="122"/>
      <c r="D956" s="122"/>
      <c r="E956" s="122"/>
      <c r="F956" s="119"/>
      <c r="G956" s="50"/>
    </row>
    <row r="957" spans="2:7" ht="12.75" customHeight="1" x14ac:dyDescent="0.2">
      <c r="B957" s="122"/>
      <c r="C957" s="122"/>
      <c r="D957" s="122"/>
      <c r="E957" s="122"/>
      <c r="F957" s="119"/>
      <c r="G957" s="50"/>
    </row>
    <row r="958" spans="2:7" ht="12.75" customHeight="1" x14ac:dyDescent="0.2">
      <c r="B958" s="122"/>
      <c r="C958" s="122"/>
      <c r="D958" s="122"/>
      <c r="E958" s="122"/>
      <c r="F958" s="119"/>
      <c r="G958" s="50"/>
    </row>
    <row r="959" spans="2:7" ht="12.75" customHeight="1" x14ac:dyDescent="0.2">
      <c r="B959" s="122"/>
      <c r="C959" s="122"/>
      <c r="D959" s="122"/>
      <c r="E959" s="122"/>
      <c r="F959" s="119"/>
      <c r="G959" s="50"/>
    </row>
    <row r="960" spans="2:7" ht="12.75" customHeight="1" x14ac:dyDescent="0.2">
      <c r="B960" s="122"/>
      <c r="C960" s="122"/>
      <c r="D960" s="122"/>
      <c r="E960" s="122"/>
      <c r="F960" s="119"/>
      <c r="G960" s="50"/>
    </row>
    <row r="961" spans="2:7" ht="12.75" customHeight="1" x14ac:dyDescent="0.2">
      <c r="B961" s="122"/>
      <c r="C961" s="122"/>
      <c r="D961" s="122"/>
      <c r="E961" s="122"/>
      <c r="F961" s="119"/>
      <c r="G961" s="50"/>
    </row>
    <row r="962" spans="2:7" ht="12.75" customHeight="1" x14ac:dyDescent="0.2">
      <c r="B962" s="122"/>
      <c r="C962" s="122"/>
      <c r="D962" s="122"/>
      <c r="E962" s="122"/>
      <c r="F962" s="119"/>
      <c r="G962" s="50"/>
    </row>
    <row r="963" spans="2:7" ht="12.75" customHeight="1" x14ac:dyDescent="0.2">
      <c r="B963" s="122"/>
      <c r="C963" s="122"/>
      <c r="D963" s="122"/>
      <c r="E963" s="122"/>
      <c r="F963" s="119"/>
      <c r="G963" s="50"/>
    </row>
    <row r="964" spans="2:7" ht="12.75" customHeight="1" x14ac:dyDescent="0.2">
      <c r="B964" s="122"/>
      <c r="C964" s="122"/>
      <c r="D964" s="122"/>
      <c r="E964" s="122"/>
      <c r="F964" s="119"/>
      <c r="G964" s="50"/>
    </row>
    <row r="965" spans="2:7" ht="12.75" customHeight="1" x14ac:dyDescent="0.2">
      <c r="B965" s="122"/>
      <c r="C965" s="122"/>
      <c r="D965" s="122"/>
      <c r="E965" s="122"/>
      <c r="F965" s="119"/>
      <c r="G965" s="50"/>
    </row>
    <row r="966" spans="2:7" ht="12.75" customHeight="1" x14ac:dyDescent="0.2">
      <c r="B966" s="122"/>
      <c r="C966" s="122"/>
      <c r="D966" s="122"/>
      <c r="E966" s="122"/>
      <c r="F966" s="119"/>
      <c r="G966" s="50"/>
    </row>
    <row r="967" spans="2:7" ht="12.75" customHeight="1" x14ac:dyDescent="0.2">
      <c r="B967" s="122"/>
      <c r="C967" s="122"/>
      <c r="D967" s="122"/>
      <c r="E967" s="122"/>
      <c r="F967" s="119"/>
      <c r="G967" s="50"/>
    </row>
    <row r="968" spans="2:7" ht="12.75" customHeight="1" x14ac:dyDescent="0.2">
      <c r="B968" s="122"/>
      <c r="C968" s="122"/>
      <c r="D968" s="122"/>
      <c r="E968" s="122"/>
      <c r="F968" s="119"/>
      <c r="G968" s="50"/>
    </row>
    <row r="969" spans="2:7" ht="12.75" customHeight="1" x14ac:dyDescent="0.2">
      <c r="B969" s="122"/>
      <c r="C969" s="122"/>
      <c r="D969" s="122"/>
      <c r="E969" s="122"/>
      <c r="F969" s="119"/>
      <c r="G969" s="50"/>
    </row>
    <row r="970" spans="2:7" ht="12.75" customHeight="1" x14ac:dyDescent="0.2">
      <c r="B970" s="122"/>
      <c r="C970" s="122"/>
      <c r="D970" s="122"/>
      <c r="E970" s="122"/>
      <c r="F970" s="119"/>
      <c r="G970" s="50"/>
    </row>
    <row r="971" spans="2:7" ht="12.75" customHeight="1" x14ac:dyDescent="0.2">
      <c r="B971" s="122"/>
      <c r="C971" s="122"/>
      <c r="D971" s="122"/>
      <c r="E971" s="122"/>
      <c r="F971" s="119"/>
      <c r="G971" s="50"/>
    </row>
    <row r="972" spans="2:7" ht="12.75" customHeight="1" x14ac:dyDescent="0.2">
      <c r="B972" s="122"/>
      <c r="C972" s="122"/>
      <c r="D972" s="122"/>
      <c r="E972" s="122"/>
      <c r="F972" s="119"/>
      <c r="G972" s="50"/>
    </row>
    <row r="973" spans="2:7" ht="12.75" customHeight="1" x14ac:dyDescent="0.2">
      <c r="B973" s="122"/>
      <c r="C973" s="122"/>
      <c r="D973" s="122"/>
      <c r="E973" s="122"/>
      <c r="F973" s="119"/>
      <c r="G973" s="50"/>
    </row>
    <row r="974" spans="2:7" ht="12.75" customHeight="1" x14ac:dyDescent="0.2">
      <c r="B974" s="122"/>
      <c r="C974" s="122"/>
      <c r="D974" s="122"/>
      <c r="E974" s="122"/>
      <c r="F974" s="119"/>
      <c r="G974" s="50"/>
    </row>
    <row r="975" spans="2:7" ht="12.75" customHeight="1" x14ac:dyDescent="0.2">
      <c r="B975" s="122"/>
      <c r="C975" s="122"/>
      <c r="D975" s="122"/>
      <c r="E975" s="122"/>
      <c r="F975" s="119"/>
      <c r="G975" s="50"/>
    </row>
    <row r="976" spans="2:7" ht="12.75" customHeight="1" x14ac:dyDescent="0.2">
      <c r="B976" s="122"/>
      <c r="C976" s="122"/>
      <c r="D976" s="122"/>
      <c r="E976" s="122"/>
      <c r="F976" s="119"/>
      <c r="G976" s="50"/>
    </row>
    <row r="977" spans="2:7" ht="12.75" customHeight="1" x14ac:dyDescent="0.2">
      <c r="B977" s="122"/>
      <c r="C977" s="122"/>
      <c r="D977" s="122"/>
      <c r="E977" s="122"/>
      <c r="F977" s="119"/>
      <c r="G977" s="50"/>
    </row>
    <row r="978" spans="2:7" ht="12.75" customHeight="1" x14ac:dyDescent="0.2">
      <c r="B978" s="122"/>
      <c r="C978" s="122"/>
      <c r="D978" s="122"/>
      <c r="E978" s="122"/>
      <c r="F978" s="119"/>
      <c r="G978" s="50"/>
    </row>
    <row r="979" spans="2:7" ht="12.75" customHeight="1" x14ac:dyDescent="0.2">
      <c r="B979" s="122"/>
      <c r="C979" s="122"/>
      <c r="D979" s="122"/>
      <c r="E979" s="122"/>
      <c r="F979" s="119"/>
      <c r="G979" s="50"/>
    </row>
    <row r="980" spans="2:7" ht="12.75" customHeight="1" x14ac:dyDescent="0.2">
      <c r="B980" s="122"/>
      <c r="C980" s="122"/>
      <c r="D980" s="122"/>
      <c r="E980" s="122"/>
      <c r="F980" s="119"/>
      <c r="G980" s="50"/>
    </row>
    <row r="981" spans="2:7" ht="12.75" customHeight="1" x14ac:dyDescent="0.2">
      <c r="B981" s="122"/>
      <c r="C981" s="122"/>
      <c r="D981" s="122"/>
      <c r="E981" s="122"/>
      <c r="F981" s="119"/>
      <c r="G981" s="50"/>
    </row>
    <row r="982" spans="2:7" ht="12.75" customHeight="1" x14ac:dyDescent="0.2">
      <c r="B982" s="122"/>
      <c r="C982" s="122"/>
      <c r="D982" s="122"/>
      <c r="E982" s="122"/>
      <c r="F982" s="119"/>
      <c r="G982" s="50"/>
    </row>
    <row r="983" spans="2:7" ht="12.75" customHeight="1" x14ac:dyDescent="0.2">
      <c r="B983" s="122"/>
      <c r="C983" s="122"/>
      <c r="D983" s="122"/>
      <c r="E983" s="122"/>
      <c r="F983" s="119"/>
      <c r="G983" s="50"/>
    </row>
    <row r="984" spans="2:7" ht="12.75" customHeight="1" x14ac:dyDescent="0.2">
      <c r="B984" s="122"/>
      <c r="C984" s="122"/>
      <c r="D984" s="122"/>
      <c r="E984" s="122"/>
      <c r="F984" s="119"/>
      <c r="G984" s="50"/>
    </row>
    <row r="985" spans="2:7" ht="12.75" customHeight="1" x14ac:dyDescent="0.2">
      <c r="B985" s="122"/>
      <c r="C985" s="122"/>
      <c r="D985" s="122"/>
      <c r="E985" s="122"/>
      <c r="F985" s="119"/>
      <c r="G985" s="50"/>
    </row>
    <row r="986" spans="2:7" ht="12.75" customHeight="1" x14ac:dyDescent="0.2">
      <c r="B986" s="122"/>
      <c r="C986" s="122"/>
      <c r="D986" s="122"/>
      <c r="E986" s="122"/>
      <c r="F986" s="119"/>
      <c r="G986" s="50"/>
    </row>
    <row r="987" spans="2:7" ht="12.75" customHeight="1" x14ac:dyDescent="0.2">
      <c r="B987" s="122"/>
      <c r="C987" s="122"/>
      <c r="D987" s="122"/>
      <c r="E987" s="122"/>
      <c r="F987" s="119"/>
      <c r="G987" s="50"/>
    </row>
    <row r="988" spans="2:7" ht="12.75" customHeight="1" x14ac:dyDescent="0.2">
      <c r="B988" s="122"/>
      <c r="C988" s="122"/>
      <c r="D988" s="122"/>
      <c r="E988" s="122"/>
      <c r="F988" s="119"/>
      <c r="G988" s="50"/>
    </row>
    <row r="989" spans="2:7" ht="12.75" customHeight="1" x14ac:dyDescent="0.2">
      <c r="B989" s="122"/>
      <c r="C989" s="122"/>
      <c r="D989" s="122"/>
      <c r="E989" s="122"/>
      <c r="F989" s="119"/>
      <c r="G989" s="50"/>
    </row>
    <row r="990" spans="2:7" ht="12.75" customHeight="1" x14ac:dyDescent="0.2">
      <c r="B990" s="122"/>
      <c r="C990" s="122"/>
      <c r="D990" s="122"/>
      <c r="E990" s="122"/>
      <c r="F990" s="119"/>
      <c r="G990" s="50"/>
    </row>
    <row r="991" spans="2:7" ht="12.75" customHeight="1" x14ac:dyDescent="0.2">
      <c r="B991" s="122"/>
      <c r="C991" s="122"/>
      <c r="D991" s="122"/>
      <c r="E991" s="122"/>
      <c r="F991" s="119"/>
      <c r="G991" s="50"/>
    </row>
    <row r="992" spans="2:7" ht="12.75" customHeight="1" x14ac:dyDescent="0.2">
      <c r="B992" s="122"/>
      <c r="C992" s="122"/>
      <c r="D992" s="122"/>
      <c r="E992" s="122"/>
      <c r="F992" s="119"/>
      <c r="G992" s="50"/>
    </row>
    <row r="993" spans="2:7" ht="12.75" customHeight="1" x14ac:dyDescent="0.2">
      <c r="B993" s="122"/>
      <c r="C993" s="122"/>
      <c r="D993" s="122"/>
      <c r="E993" s="122"/>
      <c r="F993" s="119"/>
      <c r="G993" s="50"/>
    </row>
    <row r="994" spans="2:7" ht="12.75" customHeight="1" x14ac:dyDescent="0.2">
      <c r="B994" s="122"/>
      <c r="C994" s="122"/>
      <c r="D994" s="122"/>
      <c r="E994" s="122"/>
      <c r="F994" s="119"/>
      <c r="G994" s="50"/>
    </row>
    <row r="995" spans="2:7" ht="12.75" customHeight="1" x14ac:dyDescent="0.2">
      <c r="B995" s="122"/>
      <c r="C995" s="122"/>
      <c r="D995" s="122"/>
      <c r="E995" s="122"/>
      <c r="F995" s="119"/>
      <c r="G995" s="50"/>
    </row>
    <row r="996" spans="2:7" ht="12.75" customHeight="1" x14ac:dyDescent="0.2">
      <c r="B996" s="122"/>
      <c r="C996" s="122"/>
      <c r="D996" s="122"/>
      <c r="E996" s="122"/>
      <c r="F996" s="119"/>
      <c r="G996" s="50"/>
    </row>
    <row r="997" spans="2:7" ht="12.75" customHeight="1" x14ac:dyDescent="0.2">
      <c r="B997" s="122"/>
      <c r="C997" s="122"/>
      <c r="D997" s="122"/>
      <c r="E997" s="122"/>
      <c r="F997" s="119"/>
      <c r="G997" s="50"/>
    </row>
    <row r="998" spans="2:7" ht="12.75" customHeight="1" x14ac:dyDescent="0.2">
      <c r="B998" s="122"/>
      <c r="C998" s="122"/>
      <c r="D998" s="122"/>
      <c r="E998" s="122"/>
      <c r="F998" s="119"/>
      <c r="G998" s="50"/>
    </row>
    <row r="999" spans="2:7" ht="12.75" customHeight="1" x14ac:dyDescent="0.2">
      <c r="B999" s="122"/>
      <c r="C999" s="122"/>
      <c r="D999" s="122"/>
      <c r="E999" s="122"/>
      <c r="F999" s="119"/>
      <c r="G999" s="50"/>
    </row>
    <row r="1000" spans="2:7" ht="12.75" customHeight="1" x14ac:dyDescent="0.2">
      <c r="B1000" s="122"/>
      <c r="C1000" s="122"/>
      <c r="D1000" s="122"/>
      <c r="E1000" s="122"/>
      <c r="F1000" s="119"/>
      <c r="G1000" s="50"/>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vt:lpstr>
      <vt:lpstr>Statistics</vt:lpstr>
      <vt:lpstr>Success Criteria</vt:lpstr>
      <vt:lpstr>Colour Contrast Analysis</vt:lpstr>
      <vt:lpstr>Non-text Contrast</vt:lpstr>
      <vt:lpstr>Comboboxes</vt:lpstr>
      <vt:lpstr>Data Table</vt:lpstr>
      <vt:lpstr>Assess_type</vt:lpstr>
      <vt:lpstr>Level</vt:lpstr>
      <vt:lpstr>Level_AAA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dc:creator>
  <cp:lastModifiedBy>Lindsay Mitchell</cp:lastModifiedBy>
  <dcterms:created xsi:type="dcterms:W3CDTF">2009-09-03T19:04:21Z</dcterms:created>
  <dcterms:modified xsi:type="dcterms:W3CDTF">2021-01-27T10:42:52Z</dcterms:modified>
</cp:coreProperties>
</file>